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348B5266-8A6C-4495-9147-9F3E30A188F1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אופציות!$A$6:$K$13</definedName>
    <definedName name="_xlnm._FilterDatabase" localSheetId="21" hidden="1">הלוואות!$A$5:$Q$997</definedName>
    <definedName name="_xlnm._FilterDatabase" localSheetId="25" hidden="1">'השקעות אחרות '!$A$5:$J$92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אופציה'!$A$6:$K$13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אופציות'!$A$6:$K$13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אופציה'!$A$6:$K$572</definedName>
    <definedName name="_xlnm._FilterDatabase" localSheetId="15" hidden="1">'לא סחיר - מניות'!$A$6:$L$195</definedName>
    <definedName name="_xlnm._FilterDatabase" localSheetId="16" hidden="1">'לא סחיר - קרנות השקעה'!$A$6:$J$12</definedName>
    <definedName name="_xlnm._FilterDatabase" localSheetId="1" hidden="1">מזומנים!$A$5:$K$190</definedName>
    <definedName name="_xlnm._FilterDatabase" localSheetId="5" hidden="1">מניות!$A$6:$N$14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'!$A$5:$J$13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מניות'!$A$5:$L$17</definedName>
    <definedName name="Print_Area" localSheetId="16">'לא סחיר - קרנות השקעה'!$A$5:$J$36</definedName>
    <definedName name="Print_Area" localSheetId="13">'לא סחיר - תעודות חוב מסחריות'!$A$5:$R$22</definedName>
    <definedName name="Print_Area" localSheetId="11">'מוצרים מובנים'!$A$5:$P$35</definedName>
    <definedName name="Print_Area" localSheetId="1">מזומנים!$A$5:$J$33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'!$A$5:$S$25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אופציות!$A$1:$AZ$13</definedName>
    <definedName name="_xlnm.Print_Area" localSheetId="21">הלוואות!$A$1:$AZ$384</definedName>
    <definedName name="_xlnm.Print_Area" localSheetId="24">'השקעה בחברות מוחזקות'!$A$1:$AZ$8</definedName>
    <definedName name="_xlnm.Print_Area" localSheetId="25">'השקעות אחרות '!$A$1:$AZ$17</definedName>
    <definedName name="_xlnm.Print_Area" localSheetId="23">'זכויות מקרקעין'!$A$1:$AZ$8</definedName>
    <definedName name="_xlnm.Print_Area" localSheetId="10">'חוזים עתידיים'!$A$1:$AZ$19</definedName>
    <definedName name="_xlnm.Print_Area" localSheetId="26">'יתרת התחייבות להשקעה'!$A$1:$AZ$35</definedName>
    <definedName name="_xlnm.Print_Area" localSheetId="8">'כתבי אופציה'!$A$1:$AZ$13</definedName>
    <definedName name="_xlnm.Print_Area" localSheetId="12">'לא סחיר- תעודות התחייבות ממשלתי'!$A$1:$AZ$163</definedName>
    <definedName name="_xlnm.Print_Area" localSheetId="14">'לא סחיר - אג"ח קונצרני'!$A$1:$AZ$46</definedName>
    <definedName name="_xlnm.Print_Area" localSheetId="18">'לא סחיר - אופציות'!$A$1:$AZ$13</definedName>
    <definedName name="_xlnm.Print_Area" localSheetId="19">'לא סחיר - חוזים עתידיים'!$A$1:$AZ$124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מניות'!$A$1:$AZ$16</definedName>
    <definedName name="_xlnm.Print_Area" localSheetId="16">'לא סחיר - קרנות השקעה'!$A$1:$AZ$12</definedName>
    <definedName name="_xlnm.Print_Area" localSheetId="13">'לא סחיר - תעודות חוב מסחריות'!$A$1:$AZ$18</definedName>
    <definedName name="_xlnm.Print_Area" localSheetId="11">'מוצרים מובנים'!$A$1:$AZ$13</definedName>
    <definedName name="_xlnm.Print_Area" localSheetId="1">מזומנים!$A$1:$AZ$37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נאמנות'!$A$1:$AZ$24</definedName>
    <definedName name="_xlnm.Print_Area" localSheetId="6">'קרנות סל'!$A$1:$AZ$23</definedName>
    <definedName name="_xlnm.Print_Area" localSheetId="2">'תעודות התחייבות ממשלתיות'!$A$1:$AZ$64</definedName>
    <definedName name="_xlnm.Print_Area" localSheetId="3">'תעודות חוב מסחריות '!$A$1:$AZ$16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81" l="1"/>
  <c r="L22" i="71"/>
  <c r="H9" i="81" l="1"/>
  <c r="P154" i="61" l="1"/>
  <c r="P10" i="61" s="1"/>
  <c r="P9" i="61" s="1"/>
  <c r="I12" i="81" l="1"/>
  <c r="I15" i="81"/>
  <c r="I14" i="81"/>
  <c r="I11" i="81"/>
  <c r="C36" i="88"/>
  <c r="I17" i="81"/>
  <c r="I16" i="81"/>
  <c r="I13" i="81"/>
  <c r="O47" i="78"/>
  <c r="N36" i="78"/>
  <c r="O10" i="78"/>
  <c r="L21" i="69" l="1"/>
  <c r="L11" i="69"/>
  <c r="N11" i="69" s="1"/>
  <c r="I17" i="58"/>
  <c r="I10" i="58"/>
  <c r="I9" i="58" l="1"/>
  <c r="I8" i="58" s="1"/>
  <c r="C11" i="88"/>
  <c r="C10" i="88" l="1"/>
  <c r="C9" i="88" s="1"/>
  <c r="C41" i="88" l="1"/>
  <c r="O11" i="69" l="1"/>
  <c r="D9" i="88"/>
  <c r="D16" i="88"/>
  <c r="D22" i="88"/>
  <c r="D28" i="88"/>
  <c r="D34" i="88"/>
  <c r="D40" i="88"/>
  <c r="D35" i="88"/>
  <c r="D18" i="88"/>
  <c r="D24" i="88"/>
  <c r="D36" i="88"/>
  <c r="D13" i="88"/>
  <c r="D25" i="88"/>
  <c r="D37" i="88"/>
  <c r="D14" i="88"/>
  <c r="D32" i="88"/>
  <c r="D15" i="88"/>
  <c r="D33" i="88"/>
  <c r="D39" i="88"/>
  <c r="D11" i="88"/>
  <c r="D17" i="88"/>
  <c r="D23" i="88"/>
  <c r="D29" i="88"/>
  <c r="D41" i="88"/>
  <c r="D12" i="88"/>
  <c r="D30" i="88"/>
  <c r="D19" i="88"/>
  <c r="D31" i="88"/>
  <c r="D20" i="88"/>
  <c r="D26" i="88"/>
  <c r="D38" i="88"/>
  <c r="D21" i="88"/>
  <c r="D27" i="88"/>
  <c r="D10" i="88"/>
  <c r="C42" i="88"/>
  <c r="I10" i="81" l="1"/>
  <c r="I9" i="81"/>
  <c r="I8" i="81"/>
  <c r="Q377" i="78"/>
  <c r="P377" i="78"/>
  <c r="Q376" i="78"/>
  <c r="P376" i="78"/>
  <c r="Q375" i="78"/>
  <c r="P375" i="78"/>
  <c r="Q374" i="78"/>
  <c r="P374" i="78"/>
  <c r="Q373" i="78"/>
  <c r="P373" i="78"/>
  <c r="Q372" i="78"/>
  <c r="P372" i="78"/>
  <c r="Q371" i="78"/>
  <c r="P371" i="78"/>
  <c r="Q370" i="78"/>
  <c r="P370" i="78"/>
  <c r="Q369" i="78"/>
  <c r="P369" i="78"/>
  <c r="Q368" i="78"/>
  <c r="P368" i="78"/>
  <c r="Q367" i="78"/>
  <c r="P367" i="78"/>
  <c r="Q366" i="78"/>
  <c r="P366" i="78"/>
  <c r="Q365" i="78"/>
  <c r="P365" i="78"/>
  <c r="Q364" i="78"/>
  <c r="P364" i="78"/>
  <c r="Q363" i="78"/>
  <c r="P363" i="78"/>
  <c r="Q362" i="78"/>
  <c r="P362" i="78"/>
  <c r="Q361" i="78"/>
  <c r="P361" i="78"/>
  <c r="Q360" i="78"/>
  <c r="P360" i="78"/>
  <c r="Q359" i="78"/>
  <c r="P359" i="78"/>
  <c r="Q358" i="78"/>
  <c r="P358" i="78"/>
  <c r="Q357" i="78"/>
  <c r="P357" i="78"/>
  <c r="Q356" i="78"/>
  <c r="P356" i="78"/>
  <c r="Q355" i="78"/>
  <c r="P355" i="78"/>
  <c r="Q354" i="78"/>
  <c r="P354" i="78"/>
  <c r="Q353" i="78"/>
  <c r="P353" i="78"/>
  <c r="Q352" i="78"/>
  <c r="P352" i="78"/>
  <c r="Q351" i="78"/>
  <c r="P351" i="78"/>
  <c r="Q350" i="78"/>
  <c r="P350" i="78"/>
  <c r="Q349" i="78"/>
  <c r="P349" i="78"/>
  <c r="Q348" i="78"/>
  <c r="P348" i="78"/>
  <c r="Q347" i="78"/>
  <c r="P347" i="78"/>
  <c r="Q346" i="78"/>
  <c r="P346" i="78"/>
  <c r="Q345" i="78"/>
  <c r="P345" i="78"/>
  <c r="Q344" i="78"/>
  <c r="P344" i="78"/>
  <c r="Q343" i="78"/>
  <c r="P343" i="78"/>
  <c r="Q342" i="78"/>
  <c r="P342" i="78"/>
  <c r="Q341" i="78"/>
  <c r="P341" i="78"/>
  <c r="Q340" i="78"/>
  <c r="P340" i="78"/>
  <c r="Q339" i="78"/>
  <c r="P339" i="78"/>
  <c r="Q338" i="78"/>
  <c r="P338" i="78"/>
  <c r="Q337" i="78"/>
  <c r="P337" i="78"/>
  <c r="Q336" i="78"/>
  <c r="P336" i="78"/>
  <c r="Q335" i="78"/>
  <c r="P335" i="78"/>
  <c r="Q334" i="78"/>
  <c r="P334" i="78"/>
  <c r="Q333" i="78"/>
  <c r="P333" i="78"/>
  <c r="Q332" i="78"/>
  <c r="P332" i="78"/>
  <c r="Q331" i="78"/>
  <c r="P331" i="78"/>
  <c r="Q330" i="78"/>
  <c r="P330" i="78"/>
  <c r="Q329" i="78"/>
  <c r="P329" i="78"/>
  <c r="Q328" i="78"/>
  <c r="P328" i="78"/>
  <c r="Q327" i="78"/>
  <c r="P327" i="78"/>
  <c r="Q326" i="78"/>
  <c r="P326" i="78"/>
  <c r="Q325" i="78"/>
  <c r="P325" i="78"/>
  <c r="Q324" i="78"/>
  <c r="P324" i="78"/>
  <c r="Q323" i="78"/>
  <c r="P323" i="78"/>
  <c r="Q322" i="78"/>
  <c r="P322" i="78"/>
  <c r="Q321" i="78"/>
  <c r="P321" i="78"/>
  <c r="Q320" i="78"/>
  <c r="P320" i="78"/>
  <c r="Q319" i="78"/>
  <c r="P319" i="78"/>
  <c r="Q318" i="78"/>
  <c r="P318" i="78"/>
  <c r="Q317" i="78"/>
  <c r="P317" i="78"/>
  <c r="Q316" i="78"/>
  <c r="P316" i="78"/>
  <c r="Q315" i="78"/>
  <c r="P315" i="78"/>
  <c r="Q314" i="78"/>
  <c r="P314" i="78"/>
  <c r="Q313" i="78"/>
  <c r="P313" i="78"/>
  <c r="Q312" i="78"/>
  <c r="P312" i="78"/>
  <c r="Q311" i="78"/>
  <c r="P311" i="78"/>
  <c r="Q310" i="78"/>
  <c r="P310" i="78"/>
  <c r="Q309" i="78"/>
  <c r="P309" i="78"/>
  <c r="Q308" i="78"/>
  <c r="P308" i="78"/>
  <c r="Q307" i="78"/>
  <c r="P307" i="78"/>
  <c r="Q306" i="78"/>
  <c r="P306" i="78"/>
  <c r="Q305" i="78"/>
  <c r="P305" i="78"/>
  <c r="Q304" i="78"/>
  <c r="P304" i="78"/>
  <c r="Q303" i="78"/>
  <c r="P303" i="78"/>
  <c r="Q302" i="78"/>
  <c r="P302" i="78"/>
  <c r="Q301" i="78"/>
  <c r="P301" i="78"/>
  <c r="Q300" i="78"/>
  <c r="P300" i="78"/>
  <c r="Q299" i="78"/>
  <c r="P299" i="78"/>
  <c r="Q298" i="78"/>
  <c r="P298" i="78"/>
  <c r="Q297" i="78"/>
  <c r="P297" i="78"/>
  <c r="Q296" i="78"/>
  <c r="P296" i="78"/>
  <c r="Q295" i="78"/>
  <c r="P295" i="78"/>
  <c r="Q294" i="78"/>
  <c r="P294" i="78"/>
  <c r="Q293" i="78"/>
  <c r="P293" i="78"/>
  <c r="Q292" i="78"/>
  <c r="P292" i="78"/>
  <c r="Q291" i="78"/>
  <c r="P291" i="78"/>
  <c r="Q290" i="78"/>
  <c r="P290" i="78"/>
  <c r="Q289" i="78"/>
  <c r="P289" i="78"/>
  <c r="Q288" i="78"/>
  <c r="P288" i="78"/>
  <c r="Q287" i="78"/>
  <c r="P287" i="78"/>
  <c r="Q286" i="78"/>
  <c r="P286" i="78"/>
  <c r="Q285" i="78"/>
  <c r="P285" i="78"/>
  <c r="Q284" i="78"/>
  <c r="P284" i="78"/>
  <c r="Q283" i="78"/>
  <c r="P283" i="78"/>
  <c r="Q281" i="78"/>
  <c r="P281" i="78"/>
  <c r="Q280" i="78"/>
  <c r="P280" i="78"/>
  <c r="Q278" i="78"/>
  <c r="P278" i="78"/>
  <c r="Q277" i="78"/>
  <c r="P277" i="78"/>
  <c r="Q276" i="78"/>
  <c r="P276" i="78"/>
  <c r="Q275" i="78"/>
  <c r="P275" i="78"/>
  <c r="Q274" i="78"/>
  <c r="P274" i="78"/>
  <c r="Q273" i="78"/>
  <c r="P273" i="78"/>
  <c r="Q272" i="78"/>
  <c r="P272" i="78"/>
  <c r="Q271" i="78"/>
  <c r="P271" i="78"/>
  <c r="Q270" i="78"/>
  <c r="P270" i="78"/>
  <c r="Q269" i="78"/>
  <c r="P269" i="78"/>
  <c r="Q268" i="78"/>
  <c r="P268" i="78"/>
  <c r="Q267" i="78"/>
  <c r="P267" i="78"/>
  <c r="Q266" i="78"/>
  <c r="P266" i="78"/>
  <c r="Q265" i="78"/>
  <c r="P265" i="78"/>
  <c r="Q264" i="78"/>
  <c r="P264" i="78"/>
  <c r="Q263" i="78"/>
  <c r="P263" i="78"/>
  <c r="Q262" i="78"/>
  <c r="P262" i="78"/>
  <c r="Q261" i="78"/>
  <c r="P261" i="78"/>
  <c r="Q260" i="78"/>
  <c r="P260" i="78"/>
  <c r="Q259" i="78"/>
  <c r="P259" i="78"/>
  <c r="Q258" i="78"/>
  <c r="P258" i="78"/>
  <c r="Q257" i="78"/>
  <c r="P257" i="78"/>
  <c r="Q256" i="78"/>
  <c r="P256" i="78"/>
  <c r="Q255" i="78"/>
  <c r="P255" i="78"/>
  <c r="Q254" i="78"/>
  <c r="P254" i="78"/>
  <c r="Q253" i="78"/>
  <c r="P253" i="78"/>
  <c r="Q252" i="78"/>
  <c r="P252" i="78"/>
  <c r="Q251" i="78"/>
  <c r="P251" i="78"/>
  <c r="Q250" i="78"/>
  <c r="P250" i="78"/>
  <c r="Q249" i="78"/>
  <c r="P249" i="78"/>
  <c r="Q248" i="78"/>
  <c r="P248" i="78"/>
  <c r="Q247" i="78"/>
  <c r="P247" i="78"/>
  <c r="Q246" i="78"/>
  <c r="P246" i="78"/>
  <c r="Q245" i="78"/>
  <c r="P245" i="78"/>
  <c r="Q244" i="78"/>
  <c r="P244" i="78"/>
  <c r="Q243" i="78"/>
  <c r="P243" i="78"/>
  <c r="Q242" i="78"/>
  <c r="P242" i="78"/>
  <c r="Q241" i="78"/>
  <c r="P241" i="78"/>
  <c r="Q240" i="78"/>
  <c r="P240" i="78"/>
  <c r="Q239" i="78"/>
  <c r="P239" i="78"/>
  <c r="Q238" i="78"/>
  <c r="P238" i="78"/>
  <c r="Q237" i="78"/>
  <c r="P237" i="78"/>
  <c r="Q236" i="78"/>
  <c r="P236" i="78"/>
  <c r="Q235" i="78"/>
  <c r="P235" i="78"/>
  <c r="Q234" i="78"/>
  <c r="P234" i="78"/>
  <c r="Q233" i="78"/>
  <c r="P233" i="78"/>
  <c r="Q232" i="78"/>
  <c r="P232" i="78"/>
  <c r="Q231" i="78"/>
  <c r="P231" i="78"/>
  <c r="Q230" i="78"/>
  <c r="P230" i="78"/>
  <c r="Q229" i="78"/>
  <c r="P229" i="78"/>
  <c r="Q228" i="78"/>
  <c r="P228" i="78"/>
  <c r="Q227" i="78"/>
  <c r="P227" i="78"/>
  <c r="Q226" i="78"/>
  <c r="P226" i="78"/>
  <c r="Q225" i="78"/>
  <c r="P225" i="78"/>
  <c r="Q224" i="78"/>
  <c r="P224" i="78"/>
  <c r="Q223" i="78"/>
  <c r="P223" i="78"/>
  <c r="Q222" i="78"/>
  <c r="P222" i="78"/>
  <c r="Q221" i="78"/>
  <c r="P221" i="78"/>
  <c r="Q220" i="78"/>
  <c r="P220" i="78"/>
  <c r="Q219" i="78"/>
  <c r="P219" i="78"/>
  <c r="Q218" i="78"/>
  <c r="P218" i="78"/>
  <c r="Q217" i="78"/>
  <c r="P217" i="78"/>
  <c r="Q216" i="78"/>
  <c r="P216" i="78"/>
  <c r="Q215" i="78"/>
  <c r="P215" i="78"/>
  <c r="Q214" i="78"/>
  <c r="P214" i="78"/>
  <c r="Q213" i="78"/>
  <c r="P213" i="78"/>
  <c r="Q212" i="78"/>
  <c r="P212" i="78"/>
  <c r="Q211" i="78"/>
  <c r="P211" i="78"/>
  <c r="Q210" i="78"/>
  <c r="P210" i="78"/>
  <c r="Q209" i="78"/>
  <c r="P209" i="78"/>
  <c r="Q208" i="78"/>
  <c r="P208" i="78"/>
  <c r="Q207" i="78"/>
  <c r="P207" i="78"/>
  <c r="Q206" i="78"/>
  <c r="P206" i="78"/>
  <c r="Q205" i="78"/>
  <c r="P205" i="78"/>
  <c r="Q204" i="78"/>
  <c r="P204" i="78"/>
  <c r="Q203" i="78"/>
  <c r="P203" i="78"/>
  <c r="Q202" i="78"/>
  <c r="P202" i="78"/>
  <c r="Q201" i="78"/>
  <c r="P201" i="78"/>
  <c r="Q200" i="78"/>
  <c r="P200" i="78"/>
  <c r="Q199" i="78"/>
  <c r="P199" i="78"/>
  <c r="Q198" i="78"/>
  <c r="P198" i="78"/>
  <c r="Q197" i="78"/>
  <c r="P197" i="78"/>
  <c r="Q196" i="78"/>
  <c r="P196" i="78"/>
  <c r="Q195" i="78"/>
  <c r="P195" i="78"/>
  <c r="Q194" i="78"/>
  <c r="P194" i="78"/>
  <c r="Q193" i="78"/>
  <c r="P193" i="78"/>
  <c r="Q192" i="78"/>
  <c r="P192" i="78"/>
  <c r="Q191" i="78"/>
  <c r="P191" i="78"/>
  <c r="Q190" i="78"/>
  <c r="P190" i="78"/>
  <c r="Q189" i="78"/>
  <c r="P189" i="78"/>
  <c r="Q188" i="78"/>
  <c r="P188" i="78"/>
  <c r="Q187" i="78"/>
  <c r="P187" i="78"/>
  <c r="Q186" i="78"/>
  <c r="P186" i="78"/>
  <c r="Q185" i="78"/>
  <c r="P185" i="78"/>
  <c r="Q184" i="78"/>
  <c r="P184" i="78"/>
  <c r="Q183" i="78"/>
  <c r="P183" i="78"/>
  <c r="Q182" i="78"/>
  <c r="P182" i="78"/>
  <c r="Q181" i="78"/>
  <c r="P181" i="78"/>
  <c r="Q180" i="78"/>
  <c r="P180" i="78"/>
  <c r="Q179" i="78"/>
  <c r="P179" i="78"/>
  <c r="Q178" i="78"/>
  <c r="P178" i="78"/>
  <c r="Q177" i="78"/>
  <c r="P177" i="78"/>
  <c r="Q176" i="78"/>
  <c r="P176" i="78"/>
  <c r="Q175" i="78"/>
  <c r="P175" i="78"/>
  <c r="Q174" i="78"/>
  <c r="P174" i="78"/>
  <c r="Q173" i="78"/>
  <c r="P173" i="78"/>
  <c r="Q172" i="78"/>
  <c r="P172" i="78"/>
  <c r="Q171" i="78"/>
  <c r="P171" i="78"/>
  <c r="Q170" i="78"/>
  <c r="P170" i="78"/>
  <c r="Q169" i="78"/>
  <c r="P169" i="78"/>
  <c r="Q168" i="78"/>
  <c r="P168" i="78"/>
  <c r="Q167" i="78"/>
  <c r="P167" i="78"/>
  <c r="Q166" i="78"/>
  <c r="P166" i="78"/>
  <c r="Q165" i="78"/>
  <c r="P165" i="78"/>
  <c r="Q164" i="78"/>
  <c r="P164" i="78"/>
  <c r="Q163" i="78"/>
  <c r="P163" i="78"/>
  <c r="Q162" i="78"/>
  <c r="P162" i="78"/>
  <c r="Q161" i="78"/>
  <c r="P161" i="78"/>
  <c r="Q160" i="78"/>
  <c r="P160" i="78"/>
  <c r="Q159" i="78"/>
  <c r="P159" i="78"/>
  <c r="Q158" i="78"/>
  <c r="P158" i="78"/>
  <c r="Q157" i="78"/>
  <c r="P157" i="78"/>
  <c r="Q156" i="78"/>
  <c r="P156" i="78"/>
  <c r="Q155" i="78"/>
  <c r="P155" i="78"/>
  <c r="Q154" i="78"/>
  <c r="P154" i="78"/>
  <c r="Q153" i="78"/>
  <c r="P153" i="78"/>
  <c r="Q152" i="78"/>
  <c r="P152" i="78"/>
  <c r="Q151" i="78"/>
  <c r="P151" i="78"/>
  <c r="Q150" i="78"/>
  <c r="P150" i="78"/>
  <c r="Q149" i="78"/>
  <c r="P149" i="78"/>
  <c r="Q148" i="78"/>
  <c r="P148" i="78"/>
  <c r="Q147" i="78"/>
  <c r="P147" i="78"/>
  <c r="Q146" i="78"/>
  <c r="P146" i="78"/>
  <c r="Q145" i="78"/>
  <c r="P145" i="78"/>
  <c r="Q144" i="78"/>
  <c r="P144" i="78"/>
  <c r="Q143" i="78"/>
  <c r="P143" i="78"/>
  <c r="Q142" i="78"/>
  <c r="P142" i="78"/>
  <c r="Q141" i="78"/>
  <c r="P141" i="78"/>
  <c r="Q140" i="78"/>
  <c r="P140" i="78"/>
  <c r="Q139" i="78"/>
  <c r="P139" i="78"/>
  <c r="Q138" i="78"/>
  <c r="P138" i="78"/>
  <c r="Q137" i="78"/>
  <c r="P137" i="78"/>
  <c r="Q136" i="78"/>
  <c r="P136" i="78"/>
  <c r="Q135" i="78"/>
  <c r="P135" i="78"/>
  <c r="Q134" i="78"/>
  <c r="P134" i="78"/>
  <c r="Q133" i="78"/>
  <c r="P133" i="78"/>
  <c r="Q132" i="78"/>
  <c r="P132" i="78"/>
  <c r="Q131" i="78"/>
  <c r="P131" i="78"/>
  <c r="Q130" i="78"/>
  <c r="P130" i="78"/>
  <c r="Q129" i="78"/>
  <c r="P129" i="78"/>
  <c r="Q128" i="78"/>
  <c r="P128" i="78"/>
  <c r="Q127" i="78"/>
  <c r="P127" i="78"/>
  <c r="Q126" i="78"/>
  <c r="P126" i="78"/>
  <c r="Q125" i="78"/>
  <c r="P125" i="78"/>
  <c r="Q124" i="78"/>
  <c r="P124" i="78"/>
  <c r="Q123" i="78"/>
  <c r="P123" i="78"/>
  <c r="Q122" i="78"/>
  <c r="P122" i="78"/>
  <c r="Q121" i="78"/>
  <c r="P121" i="78"/>
  <c r="Q120" i="78"/>
  <c r="P120" i="78"/>
  <c r="Q119" i="78"/>
  <c r="P119" i="78"/>
  <c r="Q118" i="78"/>
  <c r="P118" i="78"/>
  <c r="Q117" i="78"/>
  <c r="P117" i="78"/>
  <c r="Q116" i="78"/>
  <c r="P116" i="78"/>
  <c r="Q115" i="78"/>
  <c r="P115" i="78"/>
  <c r="Q114" i="78"/>
  <c r="P114" i="78"/>
  <c r="Q113" i="78"/>
  <c r="P113" i="78"/>
  <c r="Q112" i="78"/>
  <c r="P112" i="78"/>
  <c r="Q111" i="78"/>
  <c r="P111" i="78"/>
  <c r="Q110" i="78"/>
  <c r="P110" i="78"/>
  <c r="Q109" i="78"/>
  <c r="P109" i="78"/>
  <c r="Q108" i="78"/>
  <c r="P108" i="78"/>
  <c r="Q107" i="78"/>
  <c r="P107" i="78"/>
  <c r="Q106" i="78"/>
  <c r="P106" i="78"/>
  <c r="Q105" i="78"/>
  <c r="P105" i="78"/>
  <c r="Q104" i="78"/>
  <c r="P104" i="78"/>
  <c r="Q103" i="78"/>
  <c r="P103" i="78"/>
  <c r="Q102" i="78"/>
  <c r="P102" i="78"/>
  <c r="Q101" i="78"/>
  <c r="P101" i="78"/>
  <c r="Q100" i="78"/>
  <c r="P100" i="78"/>
  <c r="Q99" i="78"/>
  <c r="P99" i="78"/>
  <c r="Q98" i="78"/>
  <c r="P98" i="78"/>
  <c r="Q97" i="78"/>
  <c r="P97" i="78"/>
  <c r="Q96" i="78"/>
  <c r="P96" i="78"/>
  <c r="Q95" i="78"/>
  <c r="P95" i="78"/>
  <c r="Q94" i="78"/>
  <c r="P94" i="78"/>
  <c r="Q93" i="78"/>
  <c r="P93" i="78"/>
  <c r="Q92" i="78"/>
  <c r="P92" i="78"/>
  <c r="Q91" i="78"/>
  <c r="P91" i="78"/>
  <c r="Q90" i="78"/>
  <c r="P90" i="78"/>
  <c r="Q89" i="78"/>
  <c r="P89" i="78"/>
  <c r="Q88" i="78"/>
  <c r="P88" i="78"/>
  <c r="Q87" i="78"/>
  <c r="P87" i="78"/>
  <c r="Q86" i="78"/>
  <c r="P86" i="78"/>
  <c r="Q85" i="78"/>
  <c r="P85" i="78"/>
  <c r="Q84" i="78"/>
  <c r="P84" i="78"/>
  <c r="Q83" i="78"/>
  <c r="P83" i="78"/>
  <c r="Q82" i="78"/>
  <c r="P82" i="78"/>
  <c r="Q81" i="78"/>
  <c r="P81" i="78"/>
  <c r="Q80" i="78"/>
  <c r="P80" i="78"/>
  <c r="Q79" i="78"/>
  <c r="P79" i="78"/>
  <c r="Q78" i="78"/>
  <c r="P78" i="78"/>
  <c r="Q77" i="78"/>
  <c r="P77" i="78"/>
  <c r="Q76" i="78"/>
  <c r="P76" i="78"/>
  <c r="Q75" i="78"/>
  <c r="P75" i="78"/>
  <c r="Q74" i="78"/>
  <c r="P74" i="78"/>
  <c r="Q73" i="78"/>
  <c r="P73" i="78"/>
  <c r="Q72" i="78"/>
  <c r="P72" i="78"/>
  <c r="Q71" i="78"/>
  <c r="P71" i="78"/>
  <c r="Q70" i="78"/>
  <c r="P70" i="78"/>
  <c r="Q69" i="78"/>
  <c r="P69" i="78"/>
  <c r="Q68" i="78"/>
  <c r="P68" i="78"/>
  <c r="Q67" i="78"/>
  <c r="P67" i="78"/>
  <c r="Q66" i="78"/>
  <c r="P66" i="78"/>
  <c r="Q65" i="78"/>
  <c r="P65" i="78"/>
  <c r="Q64" i="78"/>
  <c r="P64" i="78"/>
  <c r="Q63" i="78"/>
  <c r="P63" i="78"/>
  <c r="Q62" i="78"/>
  <c r="P62" i="78"/>
  <c r="Q61" i="78"/>
  <c r="P61" i="78"/>
  <c r="Q60" i="78"/>
  <c r="P60" i="78"/>
  <c r="Q59" i="78"/>
  <c r="P59" i="78"/>
  <c r="Q58" i="78"/>
  <c r="P58" i="78"/>
  <c r="Q57" i="78"/>
  <c r="P57" i="78"/>
  <c r="Q56" i="78"/>
  <c r="P56" i="78"/>
  <c r="Q55" i="78"/>
  <c r="P55" i="78"/>
  <c r="Q54" i="78"/>
  <c r="P54" i="78"/>
  <c r="Q53" i="78"/>
  <c r="P53" i="78"/>
  <c r="Q52" i="78"/>
  <c r="P52" i="78"/>
  <c r="Q51" i="78"/>
  <c r="P51" i="78"/>
  <c r="Q50" i="78"/>
  <c r="P50" i="78"/>
  <c r="Q49" i="78"/>
  <c r="P49" i="78"/>
  <c r="Q48" i="78"/>
  <c r="P48" i="78"/>
  <c r="Q47" i="78"/>
  <c r="P47" i="78"/>
  <c r="Q45" i="78"/>
  <c r="P45" i="78"/>
  <c r="Q44" i="78"/>
  <c r="P44" i="78"/>
  <c r="Q43" i="78"/>
  <c r="P43" i="78"/>
  <c r="Q42" i="78"/>
  <c r="P42" i="78"/>
  <c r="Q41" i="78"/>
  <c r="P41" i="78"/>
  <c r="Q40" i="78"/>
  <c r="P40" i="78"/>
  <c r="Q39" i="78"/>
  <c r="P39" i="78"/>
  <c r="Q38" i="78"/>
  <c r="P38" i="78"/>
  <c r="Q37" i="78"/>
  <c r="P37" i="78"/>
  <c r="Q36" i="78"/>
  <c r="P36" i="78"/>
  <c r="Q35" i="78"/>
  <c r="P35" i="78"/>
  <c r="Q34" i="78"/>
  <c r="P34" i="78"/>
  <c r="Q33" i="78"/>
  <c r="P33" i="78"/>
  <c r="Q32" i="78"/>
  <c r="P32" i="78"/>
  <c r="Q31" i="78"/>
  <c r="P31" i="78"/>
  <c r="Q30" i="78"/>
  <c r="P30" i="78"/>
  <c r="Q29" i="78"/>
  <c r="P29" i="78"/>
  <c r="Q28" i="78"/>
  <c r="P28" i="78"/>
  <c r="Q27" i="78"/>
  <c r="P27" i="78"/>
  <c r="Q26" i="78"/>
  <c r="P26" i="78"/>
  <c r="Q25" i="78"/>
  <c r="P25" i="78"/>
  <c r="Q24" i="78"/>
  <c r="P24" i="78"/>
  <c r="Q23" i="78"/>
  <c r="P23" i="78"/>
  <c r="Q22" i="78"/>
  <c r="P22" i="78"/>
  <c r="Q21" i="78"/>
  <c r="P21" i="78"/>
  <c r="Q20" i="78"/>
  <c r="P20" i="78"/>
  <c r="Q19" i="78"/>
  <c r="P19" i="78"/>
  <c r="Q18" i="78"/>
  <c r="P18" i="78"/>
  <c r="Q17" i="78"/>
  <c r="P17" i="78"/>
  <c r="Q16" i="78"/>
  <c r="P16" i="78"/>
  <c r="Q15" i="78"/>
  <c r="P15" i="78"/>
  <c r="Q14" i="78"/>
  <c r="P14" i="78"/>
  <c r="Q13" i="78"/>
  <c r="P13" i="78"/>
  <c r="Q12" i="78"/>
  <c r="P12" i="78"/>
  <c r="Q11" i="78"/>
  <c r="P11" i="78"/>
  <c r="Q10" i="78"/>
  <c r="P10" i="78"/>
  <c r="Q9" i="78"/>
  <c r="P9" i="78"/>
  <c r="Q8" i="78"/>
  <c r="P8" i="78"/>
  <c r="J117" i="76"/>
  <c r="I117" i="76"/>
  <c r="J116" i="76"/>
  <c r="I116" i="76"/>
  <c r="J115" i="76"/>
  <c r="I115" i="76"/>
  <c r="J114" i="76"/>
  <c r="I114" i="76"/>
  <c r="J112" i="76"/>
  <c r="I112" i="76"/>
  <c r="J111" i="76"/>
  <c r="I111" i="76"/>
  <c r="J110" i="76"/>
  <c r="I110" i="76"/>
  <c r="J109" i="76"/>
  <c r="I109" i="76"/>
  <c r="J107" i="76"/>
  <c r="I107" i="76"/>
  <c r="J106" i="76"/>
  <c r="I106" i="76"/>
  <c r="J105" i="76"/>
  <c r="I105" i="76"/>
  <c r="J104" i="76"/>
  <c r="I104" i="76"/>
  <c r="J103" i="76"/>
  <c r="I103" i="76"/>
  <c r="J102" i="76"/>
  <c r="I102" i="76"/>
  <c r="J101" i="76"/>
  <c r="I101" i="76"/>
  <c r="J100" i="76"/>
  <c r="I100" i="76"/>
  <c r="J99" i="76"/>
  <c r="I99" i="76"/>
  <c r="J98" i="76"/>
  <c r="I98" i="76"/>
  <c r="J97" i="76"/>
  <c r="I97" i="76"/>
  <c r="J96" i="76"/>
  <c r="I96" i="76"/>
  <c r="J95" i="76"/>
  <c r="I95" i="76"/>
  <c r="J94" i="76"/>
  <c r="I94" i="76"/>
  <c r="J93" i="76"/>
  <c r="I93" i="76"/>
  <c r="J92" i="76"/>
  <c r="I92" i="76"/>
  <c r="J91" i="76"/>
  <c r="I91" i="76"/>
  <c r="J90" i="76"/>
  <c r="I90" i="76"/>
  <c r="J89" i="76"/>
  <c r="I89" i="76"/>
  <c r="J88" i="76"/>
  <c r="I88" i="76"/>
  <c r="J87" i="76"/>
  <c r="I87" i="76"/>
  <c r="J86" i="76"/>
  <c r="I86" i="76"/>
  <c r="J85" i="76"/>
  <c r="I85" i="76"/>
  <c r="J84" i="76"/>
  <c r="I84" i="76"/>
  <c r="J83" i="76"/>
  <c r="I83" i="76"/>
  <c r="J82" i="76"/>
  <c r="I82" i="76"/>
  <c r="J81" i="76"/>
  <c r="I81" i="76"/>
  <c r="J80" i="76"/>
  <c r="I80" i="76"/>
  <c r="J79" i="76"/>
  <c r="I79" i="76"/>
  <c r="J78" i="76"/>
  <c r="I78" i="76"/>
  <c r="J77" i="76"/>
  <c r="I77" i="76"/>
  <c r="J76" i="76"/>
  <c r="I76" i="76"/>
  <c r="J75" i="76"/>
  <c r="I75" i="76"/>
  <c r="J74" i="76"/>
  <c r="I74" i="76"/>
  <c r="J73" i="76"/>
  <c r="I73" i="76"/>
  <c r="J72" i="76"/>
  <c r="I72" i="76"/>
  <c r="J71" i="76"/>
  <c r="I71" i="76"/>
  <c r="J69" i="76"/>
  <c r="I69" i="76"/>
  <c r="J68" i="76"/>
  <c r="I68" i="76"/>
  <c r="J67" i="76"/>
  <c r="I67" i="76"/>
  <c r="J66" i="76"/>
  <c r="I66" i="76"/>
  <c r="J65" i="76"/>
  <c r="I65" i="76"/>
  <c r="J64" i="76"/>
  <c r="I64" i="76"/>
  <c r="J63" i="76"/>
  <c r="I63" i="76"/>
  <c r="J62" i="76"/>
  <c r="I62" i="76"/>
  <c r="J61" i="76"/>
  <c r="I61" i="76"/>
  <c r="J60" i="76"/>
  <c r="I60" i="76"/>
  <c r="J59" i="76"/>
  <c r="I59" i="76"/>
  <c r="J58" i="76"/>
  <c r="I58" i="76"/>
  <c r="J57" i="76"/>
  <c r="I57" i="76"/>
  <c r="J56" i="76"/>
  <c r="I56" i="76"/>
  <c r="J55" i="76"/>
  <c r="I55" i="76"/>
  <c r="J54" i="76"/>
  <c r="I54" i="76"/>
  <c r="J53" i="76"/>
  <c r="I53" i="76"/>
  <c r="J52" i="76"/>
  <c r="I52" i="76"/>
  <c r="J51" i="76"/>
  <c r="I51" i="76"/>
  <c r="J50" i="76"/>
  <c r="I50" i="76"/>
  <c r="J49" i="76"/>
  <c r="I49" i="76"/>
  <c r="J48" i="76"/>
  <c r="I48" i="76"/>
  <c r="J47" i="76"/>
  <c r="I47" i="76"/>
  <c r="J46" i="76"/>
  <c r="I46" i="76"/>
  <c r="J45" i="76"/>
  <c r="I45" i="76"/>
  <c r="J44" i="76"/>
  <c r="I44" i="76"/>
  <c r="J43" i="76"/>
  <c r="I43" i="76"/>
  <c r="J42" i="76"/>
  <c r="I42" i="76"/>
  <c r="J41" i="76"/>
  <c r="I41" i="76"/>
  <c r="J40" i="76"/>
  <c r="I40" i="76"/>
  <c r="J39" i="76"/>
  <c r="I39" i="76"/>
  <c r="J38" i="76"/>
  <c r="I38" i="76"/>
  <c r="J37" i="76"/>
  <c r="I37" i="76"/>
  <c r="J36" i="76"/>
  <c r="I36" i="76"/>
  <c r="J35" i="76"/>
  <c r="I35" i="76"/>
  <c r="J34" i="76"/>
  <c r="I34" i="76"/>
  <c r="J33" i="76"/>
  <c r="I33" i="76"/>
  <c r="J32" i="76"/>
  <c r="I32" i="76"/>
  <c r="J31" i="76"/>
  <c r="I31" i="76"/>
  <c r="J30" i="76"/>
  <c r="I30" i="76"/>
  <c r="J29" i="76"/>
  <c r="I29" i="76"/>
  <c r="J28" i="76"/>
  <c r="I28" i="76"/>
  <c r="J27" i="76"/>
  <c r="I27" i="76"/>
  <c r="J26" i="76"/>
  <c r="I26" i="76"/>
  <c r="J25" i="76"/>
  <c r="I25" i="76"/>
  <c r="J24" i="76"/>
  <c r="I24" i="76"/>
  <c r="J23" i="76"/>
  <c r="I23" i="76"/>
  <c r="J22" i="76"/>
  <c r="I22" i="76"/>
  <c r="J21" i="76"/>
  <c r="I21" i="76"/>
  <c r="J20" i="76"/>
  <c r="I20" i="76"/>
  <c r="J19" i="76"/>
  <c r="I19" i="76"/>
  <c r="J18" i="76"/>
  <c r="I18" i="76"/>
  <c r="J17" i="76"/>
  <c r="I17" i="76"/>
  <c r="J16" i="76"/>
  <c r="I16" i="76"/>
  <c r="J15" i="76"/>
  <c r="I15" i="76"/>
  <c r="J14" i="76"/>
  <c r="I14" i="76"/>
  <c r="J13" i="76"/>
  <c r="I13" i="76"/>
  <c r="J12" i="76"/>
  <c r="I12" i="76"/>
  <c r="J11" i="76"/>
  <c r="I11" i="76"/>
  <c r="J10" i="76"/>
  <c r="I10" i="76"/>
  <c r="J9" i="76"/>
  <c r="I9" i="76"/>
  <c r="R38" i="71"/>
  <c r="Q38" i="71"/>
  <c r="R39" i="71"/>
  <c r="Q39" i="71"/>
  <c r="R37" i="71"/>
  <c r="Q37" i="71"/>
  <c r="R36" i="71"/>
  <c r="Q36" i="71"/>
  <c r="R34" i="71"/>
  <c r="Q34" i="71"/>
  <c r="R33" i="71"/>
  <c r="Q33" i="71"/>
  <c r="R30" i="71"/>
  <c r="Q30" i="71"/>
  <c r="R29" i="71"/>
  <c r="Q29" i="71"/>
  <c r="R28" i="71"/>
  <c r="Q28" i="71"/>
  <c r="R27" i="71"/>
  <c r="Q27" i="71"/>
  <c r="R26" i="71"/>
  <c r="Q26" i="71"/>
  <c r="R25" i="71"/>
  <c r="Q25" i="71"/>
  <c r="R24" i="71"/>
  <c r="Q24" i="71"/>
  <c r="R23" i="71"/>
  <c r="Q23" i="71"/>
  <c r="R31" i="71"/>
  <c r="Q31" i="71"/>
  <c r="R22" i="71"/>
  <c r="Q22" i="71"/>
  <c r="R20" i="71"/>
  <c r="Q20" i="71"/>
  <c r="R19" i="71"/>
  <c r="Q19" i="71"/>
  <c r="R18" i="71"/>
  <c r="Q18" i="71"/>
  <c r="R17" i="71"/>
  <c r="Q17" i="71"/>
  <c r="R16" i="71"/>
  <c r="Q16" i="71"/>
  <c r="R15" i="71"/>
  <c r="Q15" i="71"/>
  <c r="R14" i="71"/>
  <c r="Q14" i="71"/>
  <c r="R13" i="71"/>
  <c r="Q13" i="71"/>
  <c r="R12" i="71"/>
  <c r="Q12" i="71"/>
  <c r="R11" i="71"/>
  <c r="Q11" i="71"/>
  <c r="R10" i="71"/>
  <c r="Q10" i="71"/>
  <c r="R9" i="71"/>
  <c r="Q9" i="71"/>
  <c r="O157" i="69"/>
  <c r="N157" i="69"/>
  <c r="O156" i="69"/>
  <c r="N156" i="69"/>
  <c r="O155" i="69"/>
  <c r="N155" i="69"/>
  <c r="O154" i="69"/>
  <c r="N154" i="69"/>
  <c r="O153" i="69"/>
  <c r="N153" i="69"/>
  <c r="O152" i="69"/>
  <c r="N152" i="69"/>
  <c r="O151" i="69"/>
  <c r="N151" i="69"/>
  <c r="O150" i="69"/>
  <c r="N150" i="69"/>
  <c r="O149" i="69"/>
  <c r="N149" i="69"/>
  <c r="O148" i="69"/>
  <c r="N148" i="69"/>
  <c r="O147" i="69"/>
  <c r="N147" i="69"/>
  <c r="O146" i="69"/>
  <c r="N146" i="69"/>
  <c r="O145" i="69"/>
  <c r="N145" i="69"/>
  <c r="O144" i="69"/>
  <c r="N144" i="69"/>
  <c r="O143" i="69"/>
  <c r="N143" i="69"/>
  <c r="O142" i="69"/>
  <c r="N142" i="69"/>
  <c r="O141" i="69"/>
  <c r="N141" i="69"/>
  <c r="O140" i="69"/>
  <c r="N140" i="69"/>
  <c r="O139" i="69"/>
  <c r="N139" i="69"/>
  <c r="O138" i="69"/>
  <c r="N138" i="69"/>
  <c r="O137" i="69"/>
  <c r="N137" i="69"/>
  <c r="O136" i="69"/>
  <c r="N136" i="69"/>
  <c r="O135" i="69"/>
  <c r="N135" i="69"/>
  <c r="O134" i="69"/>
  <c r="N134" i="69"/>
  <c r="O133" i="69"/>
  <c r="N133" i="69"/>
  <c r="O132" i="69"/>
  <c r="N132" i="69"/>
  <c r="O131" i="69"/>
  <c r="N131" i="69"/>
  <c r="O130" i="69"/>
  <c r="N130" i="69"/>
  <c r="O129" i="69"/>
  <c r="N129" i="69"/>
  <c r="O128" i="69"/>
  <c r="N128" i="69"/>
  <c r="O127" i="69"/>
  <c r="N127" i="69"/>
  <c r="O126" i="69"/>
  <c r="N126" i="69"/>
  <c r="O125" i="69"/>
  <c r="N125" i="69"/>
  <c r="O124" i="69"/>
  <c r="N124" i="69"/>
  <c r="O123" i="69"/>
  <c r="N123" i="69"/>
  <c r="O122" i="69"/>
  <c r="N122" i="69"/>
  <c r="O121" i="69"/>
  <c r="N121" i="69"/>
  <c r="O120" i="69"/>
  <c r="N120" i="69"/>
  <c r="O119" i="69"/>
  <c r="N119" i="69"/>
  <c r="O118" i="69"/>
  <c r="N118" i="69"/>
  <c r="O117" i="69"/>
  <c r="N117" i="69"/>
  <c r="O116" i="69"/>
  <c r="N116" i="69"/>
  <c r="O115" i="69"/>
  <c r="N115" i="69"/>
  <c r="O114" i="69"/>
  <c r="N114" i="69"/>
  <c r="O113" i="69"/>
  <c r="N113" i="69"/>
  <c r="O112" i="69"/>
  <c r="N112" i="69"/>
  <c r="O111" i="69"/>
  <c r="N111" i="69"/>
  <c r="O110" i="69"/>
  <c r="N110" i="69"/>
  <c r="O109" i="69"/>
  <c r="N109" i="69"/>
  <c r="O108" i="69"/>
  <c r="N108" i="69"/>
  <c r="O107" i="69"/>
  <c r="N107" i="69"/>
  <c r="O106" i="69"/>
  <c r="N106" i="69"/>
  <c r="O105" i="69"/>
  <c r="N105" i="69"/>
  <c r="O104" i="69"/>
  <c r="N104" i="69"/>
  <c r="O103" i="69"/>
  <c r="N103" i="69"/>
  <c r="O102" i="69"/>
  <c r="N102" i="69"/>
  <c r="O101" i="69"/>
  <c r="N101" i="69"/>
  <c r="O100" i="69"/>
  <c r="N100" i="69"/>
  <c r="O99" i="69"/>
  <c r="N99" i="69"/>
  <c r="O98" i="69"/>
  <c r="N98" i="69"/>
  <c r="O97" i="69"/>
  <c r="N97" i="69"/>
  <c r="O96" i="69"/>
  <c r="N96" i="69"/>
  <c r="O95" i="69"/>
  <c r="N95" i="69"/>
  <c r="O94" i="69"/>
  <c r="N94" i="69"/>
  <c r="O93" i="69"/>
  <c r="N93" i="69"/>
  <c r="O92" i="69"/>
  <c r="N92" i="69"/>
  <c r="O91" i="69"/>
  <c r="N91" i="69"/>
  <c r="O90" i="69"/>
  <c r="N90" i="69"/>
  <c r="O89" i="69"/>
  <c r="N89" i="69"/>
  <c r="O88" i="69"/>
  <c r="N88" i="69"/>
  <c r="O87" i="69"/>
  <c r="N87" i="69"/>
  <c r="O86" i="69"/>
  <c r="N86" i="69"/>
  <c r="O85" i="69"/>
  <c r="N85" i="69"/>
  <c r="O84" i="69"/>
  <c r="N84" i="69"/>
  <c r="O83" i="69"/>
  <c r="N83" i="69"/>
  <c r="O82" i="69"/>
  <c r="N82" i="69"/>
  <c r="O81" i="69"/>
  <c r="N81" i="69"/>
  <c r="O80" i="69"/>
  <c r="N80" i="69"/>
  <c r="O79" i="69"/>
  <c r="N79" i="69"/>
  <c r="O78" i="69"/>
  <c r="N78" i="69"/>
  <c r="O77" i="69"/>
  <c r="N77" i="69"/>
  <c r="O76" i="69"/>
  <c r="N76" i="69"/>
  <c r="O75" i="69"/>
  <c r="N75" i="69"/>
  <c r="O74" i="69"/>
  <c r="N74" i="69"/>
  <c r="O73" i="69"/>
  <c r="N73" i="69"/>
  <c r="O72" i="69"/>
  <c r="N72" i="69"/>
  <c r="O71" i="69"/>
  <c r="N71" i="69"/>
  <c r="O70" i="69"/>
  <c r="N70" i="69"/>
  <c r="O69" i="69"/>
  <c r="N69" i="69"/>
  <c r="O68" i="69"/>
  <c r="N68" i="69"/>
  <c r="O67" i="69"/>
  <c r="N67" i="69"/>
  <c r="O66" i="69"/>
  <c r="N66" i="69"/>
  <c r="O65" i="69"/>
  <c r="N65" i="69"/>
  <c r="O64" i="69"/>
  <c r="N64" i="69"/>
  <c r="O63" i="69"/>
  <c r="N63" i="69"/>
  <c r="O62" i="69"/>
  <c r="N62" i="69"/>
  <c r="O61" i="69"/>
  <c r="N61" i="69"/>
  <c r="O60" i="69"/>
  <c r="N60" i="69"/>
  <c r="O59" i="69"/>
  <c r="N59" i="69"/>
  <c r="O58" i="69"/>
  <c r="N58" i="69"/>
  <c r="O57" i="69"/>
  <c r="N57" i="69"/>
  <c r="O56" i="69"/>
  <c r="N56" i="69"/>
  <c r="O55" i="69"/>
  <c r="N55" i="69"/>
  <c r="O54" i="69"/>
  <c r="N54" i="69"/>
  <c r="O53" i="69"/>
  <c r="N53" i="69"/>
  <c r="O52" i="69"/>
  <c r="N52" i="69"/>
  <c r="O51" i="69"/>
  <c r="N51" i="69"/>
  <c r="O50" i="69"/>
  <c r="N50" i="69"/>
  <c r="O49" i="69"/>
  <c r="N49" i="69"/>
  <c r="O48" i="69"/>
  <c r="N48" i="69"/>
  <c r="O47" i="69"/>
  <c r="N47" i="69"/>
  <c r="O46" i="69"/>
  <c r="N46" i="69"/>
  <c r="O45" i="69"/>
  <c r="N45" i="69"/>
  <c r="O44" i="69"/>
  <c r="N44" i="69"/>
  <c r="O43" i="69"/>
  <c r="N43" i="69"/>
  <c r="O42" i="69"/>
  <c r="N42" i="69"/>
  <c r="O41" i="69"/>
  <c r="N41" i="69"/>
  <c r="O40" i="69"/>
  <c r="N40" i="69"/>
  <c r="O39" i="69"/>
  <c r="N39" i="69"/>
  <c r="O38" i="69"/>
  <c r="N38" i="69"/>
  <c r="O37" i="69"/>
  <c r="N37" i="69"/>
  <c r="O36" i="69"/>
  <c r="N36" i="69"/>
  <c r="O35" i="69"/>
  <c r="N35" i="69"/>
  <c r="O34" i="69"/>
  <c r="N34" i="69"/>
  <c r="O33" i="69"/>
  <c r="N33" i="69"/>
  <c r="O32" i="69"/>
  <c r="N32" i="69"/>
  <c r="O31" i="69"/>
  <c r="N31" i="69"/>
  <c r="O30" i="69"/>
  <c r="N30" i="69"/>
  <c r="O29" i="69"/>
  <c r="N29" i="69"/>
  <c r="O28" i="69"/>
  <c r="N28" i="69"/>
  <c r="O27" i="69"/>
  <c r="N27" i="69"/>
  <c r="O26" i="69"/>
  <c r="N26" i="69"/>
  <c r="O25" i="69"/>
  <c r="N25" i="69"/>
  <c r="O24" i="69"/>
  <c r="N24" i="69"/>
  <c r="O23" i="69"/>
  <c r="N23" i="69"/>
  <c r="O22" i="69"/>
  <c r="N22" i="69"/>
  <c r="O19" i="69"/>
  <c r="N19" i="69"/>
  <c r="O18" i="69"/>
  <c r="N18" i="69"/>
  <c r="O17" i="69"/>
  <c r="N17" i="69"/>
  <c r="O16" i="69"/>
  <c r="N16" i="69"/>
  <c r="O15" i="69"/>
  <c r="N15" i="69"/>
  <c r="O14" i="69"/>
  <c r="N14" i="69"/>
  <c r="O13" i="69"/>
  <c r="N13" i="69"/>
  <c r="O12" i="69"/>
  <c r="N12" i="69"/>
  <c r="O21" i="69"/>
  <c r="N21" i="69"/>
  <c r="O10" i="69"/>
  <c r="N10" i="69"/>
  <c r="O9" i="69"/>
  <c r="N9" i="69"/>
  <c r="J11" i="67"/>
  <c r="I11" i="67"/>
  <c r="J10" i="67"/>
  <c r="I10" i="67"/>
  <c r="J9" i="67"/>
  <c r="I9" i="67"/>
  <c r="N17" i="64"/>
  <c r="M17" i="64"/>
  <c r="N16" i="64"/>
  <c r="M16" i="64"/>
  <c r="N15" i="64"/>
  <c r="M15" i="64"/>
  <c r="N14" i="64"/>
  <c r="M14" i="64"/>
  <c r="N13" i="64"/>
  <c r="M13" i="64"/>
  <c r="N12" i="64"/>
  <c r="M12" i="64"/>
  <c r="N11" i="64"/>
  <c r="M11" i="64"/>
  <c r="N10" i="64"/>
  <c r="M10" i="64"/>
  <c r="N9" i="64"/>
  <c r="M9" i="64"/>
  <c r="M15" i="63"/>
  <c r="L15" i="63"/>
  <c r="M14" i="63"/>
  <c r="L14" i="63"/>
  <c r="M13" i="63"/>
  <c r="L13" i="63"/>
  <c r="M12" i="63"/>
  <c r="L12" i="63"/>
  <c r="M11" i="63"/>
  <c r="L11" i="63"/>
  <c r="M10" i="63"/>
  <c r="L10" i="63"/>
  <c r="M9" i="63"/>
  <c r="L9" i="63"/>
  <c r="T312" i="61"/>
  <c r="S312" i="61"/>
  <c r="T311" i="61"/>
  <c r="S311" i="61"/>
  <c r="T310" i="61"/>
  <c r="S310" i="61"/>
  <c r="T309" i="61"/>
  <c r="S309" i="61"/>
  <c r="T308" i="61"/>
  <c r="S308" i="61"/>
  <c r="T307" i="61"/>
  <c r="S307" i="61"/>
  <c r="T306" i="61"/>
  <c r="S306" i="61"/>
  <c r="T305" i="61"/>
  <c r="S305" i="61"/>
  <c r="T304" i="61"/>
  <c r="S304" i="61"/>
  <c r="T303" i="61"/>
  <c r="S303" i="61"/>
  <c r="T302" i="61"/>
  <c r="S302" i="61"/>
  <c r="T301" i="61"/>
  <c r="S301" i="61"/>
  <c r="T300" i="61"/>
  <c r="S300" i="61"/>
  <c r="T299" i="61"/>
  <c r="S299" i="61"/>
  <c r="T298" i="61"/>
  <c r="S298" i="61"/>
  <c r="T297" i="61"/>
  <c r="S297" i="61"/>
  <c r="T296" i="61"/>
  <c r="S296" i="61"/>
  <c r="T295" i="61"/>
  <c r="S295" i="61"/>
  <c r="T294" i="61"/>
  <c r="S294" i="61"/>
  <c r="T293" i="61"/>
  <c r="S293" i="61"/>
  <c r="T292" i="61"/>
  <c r="S292" i="61"/>
  <c r="T291" i="61"/>
  <c r="S291" i="61"/>
  <c r="T290" i="61"/>
  <c r="S290" i="61"/>
  <c r="T289" i="61"/>
  <c r="S289" i="61"/>
  <c r="T288" i="61"/>
  <c r="S288" i="61"/>
  <c r="T287" i="61"/>
  <c r="S287" i="61"/>
  <c r="T286" i="61"/>
  <c r="S286" i="61"/>
  <c r="T285" i="61"/>
  <c r="S285" i="61"/>
  <c r="T284" i="61"/>
  <c r="S284" i="61"/>
  <c r="T283" i="61"/>
  <c r="S283" i="61"/>
  <c r="T282" i="61"/>
  <c r="S282" i="61"/>
  <c r="T281" i="61"/>
  <c r="S281" i="61"/>
  <c r="T280" i="61"/>
  <c r="S280" i="61"/>
  <c r="T279" i="61"/>
  <c r="S279" i="61"/>
  <c r="T278" i="61"/>
  <c r="S278" i="61"/>
  <c r="T277" i="61"/>
  <c r="S277" i="61"/>
  <c r="T276" i="61"/>
  <c r="S276" i="61"/>
  <c r="T275" i="61"/>
  <c r="S275" i="61"/>
  <c r="T274" i="61"/>
  <c r="S274" i="61"/>
  <c r="T273" i="61"/>
  <c r="S273" i="61"/>
  <c r="T272" i="61"/>
  <c r="S272" i="61"/>
  <c r="T271" i="61"/>
  <c r="S271" i="61"/>
  <c r="T270" i="61"/>
  <c r="S270" i="61"/>
  <c r="T269" i="61"/>
  <c r="S269" i="61"/>
  <c r="T268" i="61"/>
  <c r="S268" i="61"/>
  <c r="T267" i="61"/>
  <c r="S267" i="61"/>
  <c r="T266" i="61"/>
  <c r="S266" i="61"/>
  <c r="T265" i="61"/>
  <c r="S265" i="61"/>
  <c r="T264" i="61"/>
  <c r="S264" i="61"/>
  <c r="T263" i="61"/>
  <c r="S263" i="61"/>
  <c r="T262" i="61"/>
  <c r="S262" i="61"/>
  <c r="T261" i="61"/>
  <c r="S261" i="61"/>
  <c r="T260" i="61"/>
  <c r="S260" i="61"/>
  <c r="T259" i="61"/>
  <c r="S259" i="61"/>
  <c r="T258" i="61"/>
  <c r="S258" i="61"/>
  <c r="T257" i="61"/>
  <c r="S257" i="61"/>
  <c r="T256" i="61"/>
  <c r="S256" i="61"/>
  <c r="T255" i="61"/>
  <c r="S255" i="61"/>
  <c r="T254" i="61"/>
  <c r="S254" i="61"/>
  <c r="T253" i="61"/>
  <c r="S253" i="61"/>
  <c r="T252" i="61"/>
  <c r="S252" i="61"/>
  <c r="T251" i="61"/>
  <c r="S251" i="61"/>
  <c r="T250" i="61"/>
  <c r="S250" i="61"/>
  <c r="T249" i="61"/>
  <c r="S249" i="61"/>
  <c r="T248" i="61"/>
  <c r="S248" i="61"/>
  <c r="T247" i="61"/>
  <c r="S247" i="61"/>
  <c r="T246" i="61"/>
  <c r="S246" i="61"/>
  <c r="T245" i="61"/>
  <c r="S245" i="61"/>
  <c r="T244" i="61"/>
  <c r="S244" i="61"/>
  <c r="T243" i="61"/>
  <c r="S243" i="61"/>
  <c r="T242" i="61"/>
  <c r="S242" i="61"/>
  <c r="T241" i="61"/>
  <c r="S241" i="61"/>
  <c r="T240" i="61"/>
  <c r="S240" i="61"/>
  <c r="T239" i="61"/>
  <c r="S239" i="61"/>
  <c r="T238" i="61"/>
  <c r="S238" i="61"/>
  <c r="T237" i="61"/>
  <c r="S237" i="61"/>
  <c r="T236" i="61"/>
  <c r="S236" i="61"/>
  <c r="T235" i="61"/>
  <c r="S235" i="61"/>
  <c r="T234" i="61"/>
  <c r="S234" i="61"/>
  <c r="T233" i="61"/>
  <c r="S233" i="61"/>
  <c r="T232" i="61"/>
  <c r="S232" i="61"/>
  <c r="T231" i="61"/>
  <c r="S231" i="61"/>
  <c r="T230" i="61"/>
  <c r="S230" i="61"/>
  <c r="T228" i="61"/>
  <c r="S228" i="61"/>
  <c r="T227" i="61"/>
  <c r="S227" i="61"/>
  <c r="T226" i="61"/>
  <c r="S226" i="61"/>
  <c r="T225" i="61"/>
  <c r="S225" i="61"/>
  <c r="T224" i="61"/>
  <c r="S224" i="61"/>
  <c r="T223" i="61"/>
  <c r="S223" i="61"/>
  <c r="T222" i="61"/>
  <c r="S222" i="61"/>
  <c r="T221" i="61"/>
  <c r="S221" i="61"/>
  <c r="T220" i="61"/>
  <c r="S220" i="61"/>
  <c r="T219" i="61"/>
  <c r="S219" i="61"/>
  <c r="T218" i="61"/>
  <c r="S218" i="61"/>
  <c r="T216" i="61"/>
  <c r="S216" i="61"/>
  <c r="T215" i="61"/>
  <c r="S215" i="61"/>
  <c r="T213" i="61"/>
  <c r="S213" i="61"/>
  <c r="T212" i="61"/>
  <c r="S212" i="61"/>
  <c r="T211" i="61"/>
  <c r="S211" i="61"/>
  <c r="T210" i="61"/>
  <c r="S210" i="61"/>
  <c r="T209" i="61"/>
  <c r="S209" i="61"/>
  <c r="T208" i="61"/>
  <c r="S208" i="61"/>
  <c r="T207" i="61"/>
  <c r="S207" i="61"/>
  <c r="T206" i="61"/>
  <c r="S206" i="61"/>
  <c r="T205" i="61"/>
  <c r="S205" i="61"/>
  <c r="T204" i="61"/>
  <c r="S204" i="61"/>
  <c r="T203" i="61"/>
  <c r="S203" i="61"/>
  <c r="T202" i="61"/>
  <c r="S202" i="61"/>
  <c r="T201" i="61"/>
  <c r="S201" i="61"/>
  <c r="T200" i="61"/>
  <c r="S200" i="61"/>
  <c r="T199" i="61"/>
  <c r="S199" i="61"/>
  <c r="T198" i="61"/>
  <c r="S198" i="61"/>
  <c r="T197" i="61"/>
  <c r="S197" i="61"/>
  <c r="T196" i="61"/>
  <c r="S196" i="61"/>
  <c r="T195" i="61"/>
  <c r="S195" i="61"/>
  <c r="T194" i="61"/>
  <c r="S194" i="61"/>
  <c r="T193" i="61"/>
  <c r="S193" i="61"/>
  <c r="T192" i="61"/>
  <c r="S192" i="61"/>
  <c r="T191" i="61"/>
  <c r="S191" i="61"/>
  <c r="T190" i="61"/>
  <c r="S190" i="61"/>
  <c r="T189" i="61"/>
  <c r="S189" i="61"/>
  <c r="T188" i="61"/>
  <c r="S188" i="61"/>
  <c r="T187" i="61"/>
  <c r="S187" i="61"/>
  <c r="T186" i="61"/>
  <c r="S186" i="61"/>
  <c r="T185" i="61"/>
  <c r="S185" i="61"/>
  <c r="T184" i="61"/>
  <c r="S184" i="61"/>
  <c r="T183" i="61"/>
  <c r="S183" i="61"/>
  <c r="T182" i="61"/>
  <c r="S182" i="61"/>
  <c r="T181" i="61"/>
  <c r="S181" i="61"/>
  <c r="T180" i="61"/>
  <c r="S180" i="61"/>
  <c r="T179" i="61"/>
  <c r="S179" i="61"/>
  <c r="T178" i="61"/>
  <c r="S178" i="61"/>
  <c r="T177" i="61"/>
  <c r="S177" i="61"/>
  <c r="T176" i="61"/>
  <c r="S176" i="61"/>
  <c r="T175" i="61"/>
  <c r="S175" i="61"/>
  <c r="T174" i="61"/>
  <c r="S174" i="61"/>
  <c r="T173" i="61"/>
  <c r="S173" i="61"/>
  <c r="T172" i="61"/>
  <c r="S172" i="61"/>
  <c r="T171" i="61"/>
  <c r="S171" i="61"/>
  <c r="T170" i="61"/>
  <c r="S170" i="61"/>
  <c r="T169" i="61"/>
  <c r="S169" i="61"/>
  <c r="T168" i="61"/>
  <c r="S168" i="61"/>
  <c r="T167" i="61"/>
  <c r="S167" i="61"/>
  <c r="T166" i="61"/>
  <c r="S166" i="61"/>
  <c r="T165" i="61"/>
  <c r="S165" i="61"/>
  <c r="T164" i="61"/>
  <c r="S164" i="61"/>
  <c r="T163" i="61"/>
  <c r="S163" i="61"/>
  <c r="T162" i="61"/>
  <c r="S162" i="61"/>
  <c r="T161" i="61"/>
  <c r="S161" i="61"/>
  <c r="T160" i="61"/>
  <c r="S160" i="61"/>
  <c r="T159" i="61"/>
  <c r="S159" i="61"/>
  <c r="T158" i="61"/>
  <c r="S158" i="61"/>
  <c r="T157" i="61"/>
  <c r="S157" i="61"/>
  <c r="T156" i="61"/>
  <c r="S156" i="61"/>
  <c r="T155" i="61"/>
  <c r="S155" i="61"/>
  <c r="T154" i="61"/>
  <c r="S154" i="61"/>
  <c r="T152" i="61"/>
  <c r="S152" i="61"/>
  <c r="T151" i="61"/>
  <c r="S151" i="61"/>
  <c r="T150" i="61"/>
  <c r="S150" i="61"/>
  <c r="T149" i="61"/>
  <c r="S149" i="61"/>
  <c r="T148" i="61"/>
  <c r="S148" i="61"/>
  <c r="T147" i="61"/>
  <c r="S147" i="61"/>
  <c r="T146" i="61"/>
  <c r="S146" i="61"/>
  <c r="T145" i="61"/>
  <c r="S145" i="61"/>
  <c r="T144" i="61"/>
  <c r="S144" i="61"/>
  <c r="T143" i="61"/>
  <c r="S143" i="61"/>
  <c r="T142" i="61"/>
  <c r="S142" i="61"/>
  <c r="T141" i="61"/>
  <c r="S141" i="61"/>
  <c r="T140" i="61"/>
  <c r="S140" i="61"/>
  <c r="T139" i="61"/>
  <c r="S139" i="61"/>
  <c r="T138" i="61"/>
  <c r="S138" i="61"/>
  <c r="T137" i="61"/>
  <c r="S137" i="61"/>
  <c r="T136" i="61"/>
  <c r="S136" i="61"/>
  <c r="T135" i="61"/>
  <c r="S135" i="61"/>
  <c r="T134" i="61"/>
  <c r="S134" i="61"/>
  <c r="T133" i="61"/>
  <c r="S133" i="61"/>
  <c r="T132" i="61"/>
  <c r="S132" i="61"/>
  <c r="T131" i="61"/>
  <c r="S131" i="61"/>
  <c r="T130" i="61"/>
  <c r="S130" i="61"/>
  <c r="T129" i="61"/>
  <c r="S129" i="61"/>
  <c r="T128" i="61"/>
  <c r="S128" i="61"/>
  <c r="T127" i="61"/>
  <c r="S127" i="61"/>
  <c r="T126" i="61"/>
  <c r="S126" i="61"/>
  <c r="T125" i="61"/>
  <c r="S125" i="61"/>
  <c r="T124" i="61"/>
  <c r="S124" i="61"/>
  <c r="T123" i="61"/>
  <c r="S123" i="61"/>
  <c r="T122" i="61"/>
  <c r="S122" i="61"/>
  <c r="T121" i="61"/>
  <c r="S121" i="61"/>
  <c r="T120" i="61"/>
  <c r="S120" i="61"/>
  <c r="T119" i="61"/>
  <c r="S119" i="61"/>
  <c r="T118" i="61"/>
  <c r="S118" i="61"/>
  <c r="T117" i="61"/>
  <c r="S117" i="61"/>
  <c r="T116" i="61"/>
  <c r="S116" i="61"/>
  <c r="T115" i="61"/>
  <c r="S115" i="61"/>
  <c r="T114" i="61"/>
  <c r="S114" i="61"/>
  <c r="T113" i="61"/>
  <c r="S113" i="61"/>
  <c r="T112" i="61"/>
  <c r="S112" i="61"/>
  <c r="T111" i="61"/>
  <c r="S111" i="61"/>
  <c r="T110" i="61"/>
  <c r="S110" i="61"/>
  <c r="T109" i="61"/>
  <c r="S109" i="61"/>
  <c r="T108" i="61"/>
  <c r="S108" i="61"/>
  <c r="T107" i="61"/>
  <c r="S107" i="61"/>
  <c r="T106" i="61"/>
  <c r="S106" i="61"/>
  <c r="T105" i="61"/>
  <c r="S105" i="61"/>
  <c r="T104" i="61"/>
  <c r="S104" i="61"/>
  <c r="T103" i="61"/>
  <c r="S103" i="61"/>
  <c r="T102" i="61"/>
  <c r="S102" i="61"/>
  <c r="T101" i="61"/>
  <c r="S101" i="61"/>
  <c r="T100" i="61"/>
  <c r="S100" i="61"/>
  <c r="T99" i="61"/>
  <c r="S99" i="61"/>
  <c r="T98" i="61"/>
  <c r="S98" i="61"/>
  <c r="T97" i="61"/>
  <c r="S97" i="61"/>
  <c r="T96" i="61"/>
  <c r="S96" i="61"/>
  <c r="T95" i="61"/>
  <c r="S95" i="61"/>
  <c r="T94" i="61"/>
  <c r="S94" i="61"/>
  <c r="T93" i="61"/>
  <c r="S93" i="61"/>
  <c r="T92" i="61"/>
  <c r="S92" i="61"/>
  <c r="T91" i="61"/>
  <c r="S91" i="61"/>
  <c r="T90" i="61"/>
  <c r="S90" i="61"/>
  <c r="T89" i="61"/>
  <c r="S89" i="61"/>
  <c r="T88" i="61"/>
  <c r="S88" i="61"/>
  <c r="T87" i="61"/>
  <c r="S87" i="61"/>
  <c r="T86" i="61"/>
  <c r="S86" i="61"/>
  <c r="T85" i="61"/>
  <c r="S85" i="61"/>
  <c r="T84" i="61"/>
  <c r="S84" i="61"/>
  <c r="T83" i="61"/>
  <c r="S83" i="61"/>
  <c r="T82" i="61"/>
  <c r="S82" i="61"/>
  <c r="T81" i="61"/>
  <c r="S81" i="61"/>
  <c r="T80" i="61"/>
  <c r="S80" i="61"/>
  <c r="T79" i="61"/>
  <c r="S79" i="61"/>
  <c r="T78" i="61"/>
  <c r="S78" i="61"/>
  <c r="T77" i="61"/>
  <c r="S77" i="61"/>
  <c r="T76" i="61"/>
  <c r="S76" i="61"/>
  <c r="T75" i="61"/>
  <c r="S75" i="61"/>
  <c r="T74" i="61"/>
  <c r="S74" i="61"/>
  <c r="T73" i="61"/>
  <c r="S73" i="61"/>
  <c r="T72" i="61"/>
  <c r="S72" i="61"/>
  <c r="T71" i="61"/>
  <c r="S71" i="61"/>
  <c r="T70" i="61"/>
  <c r="S70" i="61"/>
  <c r="T69" i="61"/>
  <c r="S69" i="61"/>
  <c r="T68" i="61"/>
  <c r="S68" i="61"/>
  <c r="T67" i="61"/>
  <c r="S67" i="61"/>
  <c r="T66" i="61"/>
  <c r="S66" i="61"/>
  <c r="T65" i="61"/>
  <c r="S65" i="61"/>
  <c r="T64" i="61"/>
  <c r="S64" i="61"/>
  <c r="T63" i="61"/>
  <c r="S63" i="61"/>
  <c r="T62" i="61"/>
  <c r="S62" i="61"/>
  <c r="T61" i="61"/>
  <c r="S61" i="61"/>
  <c r="T60" i="61"/>
  <c r="S60" i="61"/>
  <c r="T59" i="61"/>
  <c r="S59" i="61"/>
  <c r="T58" i="61"/>
  <c r="S58" i="61"/>
  <c r="T57" i="61"/>
  <c r="S57" i="61"/>
  <c r="T56" i="61"/>
  <c r="S56" i="61"/>
  <c r="T55" i="61"/>
  <c r="S55" i="61"/>
  <c r="T54" i="61"/>
  <c r="S54" i="61"/>
  <c r="T53" i="61"/>
  <c r="S53" i="61"/>
  <c r="T52" i="61"/>
  <c r="S52" i="61"/>
  <c r="T51" i="61"/>
  <c r="S51" i="61"/>
  <c r="T50" i="61"/>
  <c r="S50" i="61"/>
  <c r="T49" i="61"/>
  <c r="S49" i="61"/>
  <c r="T48" i="61"/>
  <c r="S48" i="61"/>
  <c r="T47" i="61"/>
  <c r="S47" i="61"/>
  <c r="T46" i="61"/>
  <c r="S46" i="61"/>
  <c r="T45" i="61"/>
  <c r="S45" i="61"/>
  <c r="T44" i="61"/>
  <c r="S44" i="61"/>
  <c r="T43" i="61"/>
  <c r="S43" i="61"/>
  <c r="T42" i="61"/>
  <c r="S42" i="61"/>
  <c r="T41" i="61"/>
  <c r="S41" i="61"/>
  <c r="T40" i="61"/>
  <c r="S40" i="61"/>
  <c r="T39" i="61"/>
  <c r="S39" i="61"/>
  <c r="T38" i="61"/>
  <c r="S38" i="61"/>
  <c r="T37" i="61"/>
  <c r="S37" i="61"/>
  <c r="T36" i="61"/>
  <c r="S36" i="61"/>
  <c r="T35" i="61"/>
  <c r="S35" i="61"/>
  <c r="T34" i="61"/>
  <c r="S34" i="61"/>
  <c r="T33" i="61"/>
  <c r="S33" i="61"/>
  <c r="T32" i="61"/>
  <c r="S32" i="61"/>
  <c r="T31" i="61"/>
  <c r="S31" i="61"/>
  <c r="T30" i="61"/>
  <c r="S30" i="61"/>
  <c r="T29" i="61"/>
  <c r="S29" i="61"/>
  <c r="T28" i="61"/>
  <c r="S28" i="61"/>
  <c r="T27" i="61"/>
  <c r="S27" i="61"/>
  <c r="T26" i="61"/>
  <c r="S26" i="61"/>
  <c r="T25" i="61"/>
  <c r="S25" i="61"/>
  <c r="T24" i="61"/>
  <c r="S24" i="61"/>
  <c r="T23" i="61"/>
  <c r="S23" i="61"/>
  <c r="T22" i="61"/>
  <c r="S22" i="61"/>
  <c r="T21" i="61"/>
  <c r="S21" i="61"/>
  <c r="T20" i="61"/>
  <c r="S20" i="61"/>
  <c r="T19" i="61"/>
  <c r="S19" i="61"/>
  <c r="T18" i="61"/>
  <c r="S18" i="61"/>
  <c r="T17" i="61"/>
  <c r="S17" i="61"/>
  <c r="T16" i="61"/>
  <c r="S16" i="61"/>
  <c r="T15" i="61"/>
  <c r="S15" i="61"/>
  <c r="T14" i="61"/>
  <c r="S14" i="61"/>
  <c r="T13" i="61"/>
  <c r="S13" i="61"/>
  <c r="T12" i="61"/>
  <c r="S12" i="61"/>
  <c r="T11" i="61"/>
  <c r="S11" i="61"/>
  <c r="T10" i="61"/>
  <c r="S10" i="61"/>
  <c r="T9" i="61"/>
  <c r="S9" i="61"/>
  <c r="Q58" i="59"/>
  <c r="P58" i="59"/>
  <c r="Q57" i="59"/>
  <c r="P57" i="59"/>
  <c r="Q56" i="59"/>
  <c r="P56" i="59"/>
  <c r="Q55" i="59"/>
  <c r="P55" i="59"/>
  <c r="Q53" i="59"/>
  <c r="P53" i="59"/>
  <c r="Q52" i="59"/>
  <c r="P52" i="59"/>
  <c r="Q51" i="59"/>
  <c r="P51" i="59"/>
  <c r="Q49" i="59"/>
  <c r="P49" i="59"/>
  <c r="Q48" i="59"/>
  <c r="P48" i="59"/>
  <c r="Q47" i="59"/>
  <c r="P47" i="59"/>
  <c r="Q46" i="59"/>
  <c r="P46" i="59"/>
  <c r="Q45" i="59"/>
  <c r="P45" i="59"/>
  <c r="Q44" i="59"/>
  <c r="P44" i="59"/>
  <c r="Q43" i="59"/>
  <c r="P43" i="59"/>
  <c r="Q42" i="59"/>
  <c r="P42" i="59"/>
  <c r="Q41" i="59"/>
  <c r="P41" i="59"/>
  <c r="Q40" i="59"/>
  <c r="P40" i="59"/>
  <c r="Q39" i="59"/>
  <c r="P39" i="59"/>
  <c r="Q38" i="59"/>
  <c r="P38" i="59"/>
  <c r="Q37" i="59"/>
  <c r="P37" i="59"/>
  <c r="Q36" i="59"/>
  <c r="P36" i="59"/>
  <c r="Q35" i="59"/>
  <c r="P35" i="59"/>
  <c r="Q33" i="59"/>
  <c r="P33" i="59"/>
  <c r="Q32" i="59"/>
  <c r="P32" i="59"/>
  <c r="Q31" i="59"/>
  <c r="P31" i="59"/>
  <c r="Q30" i="59"/>
  <c r="P30" i="59"/>
  <c r="Q29" i="59"/>
  <c r="P29" i="59"/>
  <c r="Q28" i="59"/>
  <c r="P28" i="59"/>
  <c r="Q27" i="59"/>
  <c r="P27" i="59"/>
  <c r="Q26" i="59"/>
  <c r="P26" i="59"/>
  <c r="Q25" i="59"/>
  <c r="P25" i="59"/>
  <c r="Q23" i="59"/>
  <c r="P23" i="59"/>
  <c r="Q22" i="59"/>
  <c r="P22" i="59"/>
  <c r="Q21" i="59"/>
  <c r="P21" i="59"/>
  <c r="Q20" i="59"/>
  <c r="P20" i="59"/>
  <c r="Q19" i="59"/>
  <c r="P19" i="59"/>
  <c r="Q18" i="59"/>
  <c r="P18" i="59"/>
  <c r="Q17" i="59"/>
  <c r="P17" i="59"/>
  <c r="Q16" i="59"/>
  <c r="P16" i="59"/>
  <c r="Q15" i="59"/>
  <c r="P15" i="59"/>
  <c r="Q14" i="59"/>
  <c r="P14" i="59"/>
  <c r="Q13" i="59"/>
  <c r="P13" i="59"/>
  <c r="Q12" i="59"/>
  <c r="P12" i="59"/>
  <c r="Q11" i="59"/>
  <c r="P11" i="59"/>
  <c r="Q10" i="59"/>
  <c r="P10" i="59"/>
  <c r="Q9" i="59"/>
  <c r="P9" i="59"/>
  <c r="K32" i="58"/>
  <c r="J32" i="58"/>
  <c r="K31" i="58"/>
  <c r="J31" i="58"/>
  <c r="K30" i="58"/>
  <c r="J30" i="58"/>
  <c r="K29" i="58"/>
  <c r="J29" i="58"/>
  <c r="K28" i="58"/>
  <c r="J28" i="58"/>
  <c r="K27" i="58"/>
  <c r="J27" i="58"/>
  <c r="K26" i="58"/>
  <c r="J26" i="58"/>
  <c r="K25" i="58"/>
  <c r="J25" i="58"/>
  <c r="K24" i="58"/>
  <c r="J24" i="58"/>
  <c r="K23" i="58"/>
  <c r="J23" i="58"/>
  <c r="K22" i="58"/>
  <c r="J22" i="58"/>
  <c r="K21" i="58"/>
  <c r="J21" i="58"/>
  <c r="K20" i="58"/>
  <c r="J20" i="58"/>
  <c r="K19" i="58"/>
  <c r="J19" i="58"/>
  <c r="K18" i="58"/>
  <c r="J18" i="58"/>
  <c r="K17" i="58"/>
  <c r="J17" i="58"/>
  <c r="K15" i="58"/>
  <c r="J15" i="58"/>
  <c r="K14" i="58"/>
  <c r="J14" i="58"/>
  <c r="K13" i="58"/>
  <c r="J13" i="58"/>
  <c r="K12" i="58"/>
  <c r="J12" i="58"/>
  <c r="K11" i="58"/>
  <c r="J11" i="58"/>
  <c r="K10" i="58"/>
  <c r="J10" i="58"/>
  <c r="K9" i="58"/>
  <c r="J9" i="58"/>
  <c r="K8" i="58"/>
  <c r="J8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Migdal Hashkaot Neches Boded"/>
    <s v="{[Time].[Hie Time].[Yom].&amp;[20231231]}"/>
    <s v="{[Medida].[Medida].&amp;[2]}"/>
    <s v="{[Keren].[Keren].[All]}"/>
    <s v="{[Cheshbon KM].[Hie Peilut].[Chevra].&amp;[366]&amp;[Kod_Peilut_L7_1042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2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2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3" si="21">
        <n x="1" s="1"/>
        <n x="19"/>
        <n x="20"/>
      </t>
    </mdx>
    <mdx n="0" f="v">
      <t c="3" si="21">
        <n x="1" s="1"/>
        <n x="22"/>
        <n x="20"/>
      </t>
    </mdx>
    <mdx n="0" f="v">
      <t c="3" si="21">
        <n x="1" s="1"/>
        <n x="23"/>
        <n x="20"/>
      </t>
    </mdx>
    <mdx n="0" f="v">
      <t c="3" si="21">
        <n x="1" s="1"/>
        <n x="24"/>
        <n x="20"/>
      </t>
    </mdx>
    <mdx n="0" f="v">
      <t c="3" si="21">
        <n x="1" s="1"/>
        <n x="25"/>
        <n x="20"/>
      </t>
    </mdx>
    <mdx n="0" f="v">
      <t c="3" si="21">
        <n x="1" s="1"/>
        <n x="26"/>
        <n x="20"/>
      </t>
    </mdx>
    <mdx n="0" f="v">
      <t c="3" si="21">
        <n x="1" s="1"/>
        <n x="27"/>
        <n x="20"/>
      </t>
    </mdx>
    <mdx n="0" f="v">
      <t c="3" si="21">
        <n x="1" s="1"/>
        <n x="28"/>
        <n x="20"/>
      </t>
    </mdx>
    <mdx n="0" f="v">
      <t c="3" si="21">
        <n x="1" s="1"/>
        <n x="29"/>
        <n x="20"/>
      </t>
    </mdx>
    <mdx n="0" f="v">
      <t c="3" si="21">
        <n x="1" s="1"/>
        <n x="30"/>
        <n x="20"/>
      </t>
    </mdx>
  </mdxMetadata>
  <valueMetadata count="2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</valueMetadata>
</metadata>
</file>

<file path=xl/sharedStrings.xml><?xml version="1.0" encoding="utf-8"?>
<sst xmlns="http://schemas.openxmlformats.org/spreadsheetml/2006/main" count="12460" uniqueCount="1889">
  <si>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</si>
  <si>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</si>
  <si>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</si>
  <si>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</si>
  <si>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</si>
  <si>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</si>
  <si>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</si>
  <si>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</si>
  <si>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</si>
  <si>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</si>
  <si>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</si>
  <si>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</si>
  <si>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</si>
  <si>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</si>
  <si>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</si>
  <si>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</si>
  <si>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</si>
  <si>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</si>
  <si>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</si>
  <si>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</si>
  <si>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</si>
  <si>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</si>
  <si>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</si>
  <si>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</si>
  <si>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</si>
  <si>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</si>
  <si>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</si>
  <si>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</si>
  <si>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</si>
  <si>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</si>
  <si>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</si>
  <si>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</si>
  <si>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</si>
  <si>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</si>
  <si>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</si>
  <si>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</si>
  <si>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</si>
  <si>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</si>
  <si>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</si>
  <si>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</si>
  <si>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</si>
  <si>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</si>
  <si>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</si>
  <si>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</si>
  <si>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</si>
  <si>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</si>
  <si>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</si>
  <si>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</si>
  <si>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</si>
  <si>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</si>
  <si>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</si>
  <si>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</si>
  <si>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</si>
  <si>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</si>
  <si>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</si>
  <si>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</si>
  <si>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</si>
  <si>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</si>
  <si>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</si>
  <si>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</si>
  <si>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</si>
  <si>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</si>
  <si>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</si>
  <si>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</si>
  <si>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</si>
  <si>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</si>
  <si>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</si>
  <si>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</si>
  <si>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</si>
  <si>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</si>
  <si>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</si>
  <si>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</si>
  <si>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</si>
  <si>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</si>
  <si>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</si>
  <si>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</si>
  <si>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</si>
  <si>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</si>
  <si>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</si>
  <si>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</si>
  <si>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</si>
  <si>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</si>
  <si>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</si>
  <si>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</si>
  <si>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</si>
  <si>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</si>
  <si>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</si>
  <si>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</si>
  <si>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</si>
  <si>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</si>
  <si>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</si>
  <si>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</si>
  <si>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</si>
  <si>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</si>
  <si>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</si>
  <si>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</si>
  <si>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</si>
  <si>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</si>
  <si>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</si>
  <si>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</si>
  <si>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</si>
  <si>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</si>
  <si>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</si>
  <si>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</si>
  <si>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</si>
  <si>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</si>
  <si>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</si>
  <si>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</si>
  <si>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</si>
  <si>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</si>
  <si>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</si>
  <si>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</si>
  <si>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</si>
  <si>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</si>
  <si>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</si>
  <si>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</si>
  <si>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</si>
  <si>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</si>
  <si>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</si>
  <si>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</si>
  <si>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</si>
  <si>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</si>
  <si>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</si>
  <si>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</si>
  <si>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</si>
  <si>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</si>
  <si>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</si>
  <si>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</si>
  <si>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</si>
  <si>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</si>
  <si>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</si>
  <si>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</si>
  <si>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</si>
  <si>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</si>
  <si>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</si>
  <si>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</si>
  <si>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</si>
  <si>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</si>
  <si>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</si>
  <si>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</si>
  <si>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</si>
  <si>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</si>
  <si>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</si>
  <si>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</si>
  <si>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</si>
  <si>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</si>
  <si>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</si>
  <si>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</si>
  <si>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</si>
  <si>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</si>
  <si>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</si>
  <si>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</si>
  <si>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</si>
  <si>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</si>
  <si>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</si>
  <si>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</si>
  <si>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</si>
  <si>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</si>
  <si>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</si>
  <si>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</si>
  <si>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</si>
  <si>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</si>
  <si>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</si>
  <si>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</si>
  <si>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</si>
  <si>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</si>
  <si>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</si>
  <si>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</si>
  <si>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</si>
  <si>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</si>
  <si>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</si>
  <si>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</si>
  <si>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</si>
  <si>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</si>
  <si>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</si>
  <si>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</si>
  <si>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</si>
  <si>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</si>
  <si>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</si>
  <si>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</si>
  <si>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</si>
  <si>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</si>
  <si>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</si>
  <si>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</si>
  <si>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</si>
  <si>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</si>
  <si>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</si>
  <si>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</si>
  <si>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</si>
  <si>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</si>
  <si>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</si>
  <si>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</si>
  <si>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</si>
  <si>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</si>
  <si>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</si>
  <si>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</si>
  <si>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</si>
  <si>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אג"ח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</si>
  <si>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</si>
  <si>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</si>
  <si>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</si>
  <si>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</si>
  <si>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</si>
  <si>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</si>
  <si>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</si>
  <si>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</si>
  <si>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</si>
  <si>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</si>
  <si>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</si>
  <si>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</si>
  <si>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</si>
  <si>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</si>
  <si>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</si>
  <si>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</si>
  <si>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</si>
  <si>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</si>
  <si>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</si>
  <si>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</si>
  <si>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</si>
  <si>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</si>
  <si>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</si>
  <si>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</si>
  <si>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</si>
  <si>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</si>
  <si>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</si>
  <si>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</si>
  <si>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</si>
  <si>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</si>
  <si>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</si>
  <si>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</si>
  <si>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</si>
  <si>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</si>
  <si>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</si>
  <si>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</si>
  <si>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</si>
  <si>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</si>
  <si>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</si>
  <si>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</si>
  <si>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</si>
  <si>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</si>
  <si>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</si>
  <si>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</si>
  <si>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</si>
  <si>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</si>
  <si>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</si>
  <si>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</si>
  <si>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</si>
  <si>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</si>
  <si>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</si>
  <si>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</si>
  <si>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</si>
  <si>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</si>
  <si>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</si>
  <si>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</si>
  <si>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</si>
  <si>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</si>
  <si>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</si>
  <si>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</si>
  <si>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</si>
  <si>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</si>
  <si>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</si>
  <si>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</si>
  <si>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</si>
  <si>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</si>
  <si>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</si>
  <si>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</si>
  <si>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</si>
  <si>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</si>
  <si>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</si>
  <si>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</si>
  <si>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</si>
  <si>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</si>
  <si>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</si>
  <si>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</si>
  <si>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</si>
  <si>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</si>
  <si>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</si>
  <si>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</si>
  <si>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</si>
  <si>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</si>
  <si>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</si>
  <si>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</si>
  <si>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</si>
  <si>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</si>
  <si>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</si>
  <si>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</si>
  <si>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</si>
  <si>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</si>
  <si>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</si>
  <si>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</si>
  <si>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</si>
  <si>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</si>
  <si>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</si>
  <si>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</si>
  <si>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</si>
  <si>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</si>
  <si>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</si>
  <si>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</si>
  <si>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</si>
  <si>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</si>
  <si>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</si>
  <si>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</si>
  <si>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</si>
  <si>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</si>
  <si>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</si>
  <si>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</si>
  <si>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</si>
  <si>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</si>
  <si>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</si>
  <si>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</si>
  <si>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</si>
  <si>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</si>
  <si>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</si>
  <si>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</si>
  <si>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</si>
  <si>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</si>
  <si>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</si>
  <si>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</si>
  <si>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</si>
  <si>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</si>
  <si>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</si>
  <si>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</si>
  <si>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</si>
  <si>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</si>
  <si>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</si>
  <si>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</si>
  <si>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</si>
  <si>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</si>
  <si>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</si>
  <si>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</si>
  <si>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</si>
  <si>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</si>
  <si>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</si>
  <si>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</si>
  <si>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</si>
  <si>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</si>
  <si>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</si>
  <si>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</si>
  <si>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</si>
  <si>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</si>
  <si>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</si>
  <si>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</si>
  <si>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</si>
  <si>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</si>
  <si>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</si>
  <si>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</si>
  <si>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</si>
  <si>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</si>
  <si>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</si>
  <si>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</si>
  <si>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</si>
  <si>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</si>
  <si>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</si>
  <si>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</si>
  <si>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</si>
  <si>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</si>
  <si>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</si>
  <si>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</si>
  <si>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</si>
  <si>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</si>
  <si>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</si>
  <si>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</si>
  <si>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</si>
  <si>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</si>
  <si>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</si>
  <si>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</si>
  <si>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</si>
  <si>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</si>
  <si>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</si>
  <si>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</si>
  <si>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</si>
  <si>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</si>
  <si>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</si>
  <si>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</si>
  <si>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</si>
  <si>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</si>
  <si>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</si>
  <si>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</si>
  <si>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</si>
  <si>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</si>
  <si>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</si>
  <si>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</si>
  <si>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</si>
  <si>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</si>
  <si>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</si>
  <si>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</si>
  <si>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</si>
  <si>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</si>
  <si>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</si>
  <si>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</si>
  <si>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</si>
  <si>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</si>
  <si>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</si>
  <si>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</si>
  <si>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</si>
  <si>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</si>
  <si>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</si>
  <si>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</si>
  <si>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</si>
  <si>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</si>
  <si>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</si>
  <si>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</si>
  <si>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</si>
  <si>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</si>
  <si>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</si>
  <si>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</si>
  <si>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</si>
  <si>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</si>
  <si>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</si>
  <si>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</si>
  <si>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</si>
  <si>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</si>
  <si>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</si>
  <si>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</si>
  <si>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</si>
  <si>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</si>
  <si>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</si>
  <si>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</si>
  <si>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</si>
  <si>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</si>
  <si>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</si>
  <si>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</si>
  <si>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</si>
  <si>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</si>
  <si>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</si>
  <si>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</si>
  <si>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</si>
  <si>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</si>
  <si>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</si>
  <si>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</si>
  <si>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</si>
  <si>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</si>
  <si>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</si>
  <si>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</si>
  <si>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</si>
  <si>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</si>
  <si>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</si>
  <si>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</si>
  <si>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</si>
  <si>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</si>
  <si>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</si>
  <si>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</si>
  <si>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</si>
  <si>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</si>
  <si>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</si>
  <si>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</si>
  <si>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</si>
  <si>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</si>
  <si>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</si>
  <si>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</si>
  <si>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</si>
  <si>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</si>
  <si>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</si>
  <si>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</si>
  <si>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</si>
  <si>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</si>
  <si>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</si>
  <si>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</si>
  <si>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</si>
  <si>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</si>
  <si>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</si>
  <si>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</si>
  <si>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</si>
  <si>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</si>
  <si>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</si>
  <si>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</si>
  <si>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</si>
  <si>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</si>
  <si>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</si>
  <si>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</si>
  <si>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</si>
  <si>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</si>
  <si>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</si>
  <si>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</si>
  <si>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</si>
  <si>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</si>
  <si>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</si>
  <si>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</si>
  <si>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</si>
  <si>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</si>
  <si>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</si>
  <si>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</si>
  <si>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</si>
  <si>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</si>
  <si>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</si>
  <si>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</si>
  <si>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</si>
  <si>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</si>
  <si>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</si>
  <si>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</si>
  <si>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</si>
  <si>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</si>
  <si>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</si>
  <si>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</si>
  <si>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</si>
  <si>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</si>
  <si>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</si>
  <si>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</si>
  <si>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</si>
  <si>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</si>
  <si>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</si>
  <si>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</si>
  <si>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</si>
  <si>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</si>
  <si>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</si>
  <si>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</si>
  <si>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</si>
  <si>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</si>
  <si>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</si>
  <si>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</si>
  <si>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</si>
  <si>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</si>
  <si>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</si>
  <si>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</si>
  <si>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</si>
  <si>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</si>
  <si>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</si>
  <si>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</si>
  <si>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</si>
  <si>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</si>
  <si>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</si>
  <si>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</si>
  <si>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</si>
  <si>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</si>
  <si>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</si>
  <si>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</si>
  <si>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</si>
  <si>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</si>
  <si>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</si>
  <si>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</si>
  <si>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</si>
  <si>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</si>
  <si>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</si>
  <si>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</si>
  <si>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</si>
  <si>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</si>
  <si>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</si>
  <si>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</si>
  <si>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</si>
  <si>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</si>
  <si>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</si>
  <si>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</si>
  <si>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</si>
  <si>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</si>
  <si>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</si>
  <si>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</si>
  <si>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</si>
  <si>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</si>
  <si>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</si>
  <si>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</si>
  <si>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</si>
  <si>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</si>
  <si>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</si>
  <si>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</si>
  <si>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</si>
  <si>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</si>
  <si>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</si>
  <si>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</si>
  <si>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</si>
  <si>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</si>
  <si>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</si>
  <si>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</si>
  <si>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</si>
  <si>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</si>
  <si>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</si>
  <si>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</si>
  <si>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</si>
  <si>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</si>
  <si>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</si>
  <si>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</si>
  <si>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</si>
  <si>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</si>
  <si>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</si>
  <si>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</si>
  <si>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</si>
  <si>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</si>
  <si>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</si>
  <si>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</si>
  <si>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</si>
  <si>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</si>
  <si>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</si>
  <si>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</si>
  <si>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</si>
  <si>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</si>
  <si>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</si>
  <si>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</si>
  <si>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</si>
  <si>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</si>
  <si>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</si>
  <si>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</si>
  <si>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</si>
  <si>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</si>
  <si>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</si>
  <si>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</si>
  <si>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</si>
  <si>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</si>
  <si>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</si>
  <si>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</si>
  <si>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</si>
  <si>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</si>
  <si>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</si>
  <si>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</si>
  <si>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</si>
  <si>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</si>
  <si>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</si>
  <si>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</si>
  <si>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</si>
  <si>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</si>
  <si>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</si>
  <si>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</si>
  <si>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</si>
  <si>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</si>
  <si>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</si>
  <si>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</si>
  <si>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</si>
  <si>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</si>
  <si>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</si>
  <si>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</si>
  <si>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</si>
  <si>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</si>
  <si>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</si>
  <si>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</si>
  <si>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</si>
  <si>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</si>
  <si>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</si>
  <si>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</si>
  <si>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</si>
  <si>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</si>
  <si>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</si>
  <si>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</si>
  <si>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</si>
  <si>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</si>
  <si>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</si>
  <si>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</si>
  <si>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</si>
  <si>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</si>
  <si>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</si>
  <si>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</si>
  <si>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</si>
  <si>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</si>
  <si>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</si>
  <si>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</si>
  <si>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</si>
  <si>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</si>
  <si>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</si>
  <si>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</si>
  <si>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</si>
  <si>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</si>
  <si>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</si>
  <si>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</si>
  <si>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</si>
  <si>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</si>
  <si>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</si>
  <si>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</si>
  <si>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</si>
  <si>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</si>
  <si>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</si>
  <si>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</si>
  <si>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</si>
  <si>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</si>
  <si>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</si>
  <si>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</si>
  <si>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</si>
  <si>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</si>
  <si>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</si>
  <si>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</si>
  <si>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</si>
  <si>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</si>
  <si>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</si>
  <si>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</si>
  <si>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</si>
  <si>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</si>
  <si>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</si>
  <si>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</si>
  <si>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</si>
  <si>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</si>
  <si>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</si>
  <si>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</si>
  <si>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</si>
  <si>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</si>
  <si>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</si>
  <si>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</si>
  <si>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</si>
  <si>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</si>
  <si>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</si>
  <si>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</si>
  <si>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</si>
  <si>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</si>
  <si>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</si>
  <si>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</si>
  <si>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</si>
  <si>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</si>
  <si>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</si>
  <si>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</si>
  <si>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</si>
  <si>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</si>
  <si>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</si>
  <si>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</si>
  <si>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</si>
  <si>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</si>
  <si>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</si>
  <si>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</si>
  <si>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</si>
  <si>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</si>
  <si>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</si>
  <si>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</si>
  <si>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</si>
  <si>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</si>
  <si>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</si>
  <si>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</si>
  <si>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</si>
  <si>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</si>
  <si>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</si>
  <si>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</si>
  <si>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</si>
  <si>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</si>
  <si>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</si>
  <si>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</si>
  <si>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</si>
  <si>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</si>
  <si>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</si>
  <si>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</si>
  <si>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</si>
  <si>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</si>
  <si>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</si>
  <si>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</si>
  <si>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</si>
  <si>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</si>
  <si>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</si>
  <si>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</si>
  <si>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</si>
  <si>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</si>
  <si>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</si>
  <si>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</si>
  <si>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</si>
  <si>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</si>
  <si>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</si>
  <si>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</si>
  <si>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</si>
  <si>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</si>
  <si>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</si>
  <si>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</si>
  <si>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</si>
  <si>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</si>
  <si>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</si>
  <si>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</si>
  <si>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</si>
  <si>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</si>
  <si>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</si>
  <si>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</si>
  <si>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</si>
  <si>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</si>
  <si>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</si>
  <si>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</si>
  <si>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</si>
  <si>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</si>
  <si>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</si>
  <si>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</si>
  <si>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</si>
  <si>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</si>
  <si>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</si>
  <si>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</si>
  <si>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</si>
  <si>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</si>
  <si>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</si>
  <si>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</si>
  <si>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</si>
  <si>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</si>
  <si>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</si>
  <si>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</si>
  <si>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</si>
  <si>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</si>
  <si>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</si>
  <si>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</si>
  <si>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</si>
  <si>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</si>
  <si>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</si>
  <si>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</si>
  <si>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</si>
  <si>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</si>
  <si>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</si>
  <si>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</si>
  <si>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</si>
  <si>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</si>
  <si>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</si>
  <si>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</si>
  <si>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</si>
  <si>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</si>
  <si>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</si>
  <si>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</si>
  <si>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</si>
  <si>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</si>
  <si>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</si>
  <si>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</si>
  <si>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</si>
  <si>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</si>
  <si>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</si>
  <si>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</si>
  <si>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</si>
  <si>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</si>
  <si>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</si>
  <si>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</si>
  <si>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</si>
  <si>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</si>
  <si>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</si>
  <si>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</si>
  <si>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</si>
  <si>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</si>
  <si>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</si>
  <si>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</si>
  <si>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</si>
  <si>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</si>
  <si>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</si>
  <si>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</si>
  <si>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</si>
  <si>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</si>
  <si>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</si>
  <si>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</si>
  <si>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</si>
  <si>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</si>
  <si>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</si>
  <si>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</si>
  <si>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</si>
  <si>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</si>
  <si>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</si>
  <si>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</si>
  <si>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</si>
  <si>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</si>
  <si>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</si>
  <si>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</si>
  <si>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</si>
  <si>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</si>
  <si>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</si>
  <si>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</si>
  <si>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</si>
  <si>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</si>
  <si>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</si>
  <si>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</si>
  <si>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</si>
  <si>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</si>
  <si>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</si>
  <si>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</si>
  <si>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</si>
  <si>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</si>
  <si>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</si>
  <si>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</si>
  <si>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</si>
  <si>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</si>
  <si>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</si>
  <si>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</si>
  <si>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</si>
  <si>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</si>
  <si>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</si>
  <si>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</si>
  <si>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</si>
  <si>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</si>
  <si>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</si>
  <si>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</si>
  <si>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</si>
  <si>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</si>
  <si>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</si>
  <si>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</si>
  <si>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</si>
  <si>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</si>
  <si>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</si>
  <si>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</si>
  <si>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</si>
  <si>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</si>
  <si>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</si>
  <si>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</si>
  <si>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</si>
  <si>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</si>
  <si>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</si>
  <si>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</si>
  <si>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</si>
  <si>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</si>
  <si>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</si>
  <si>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</si>
  <si>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</si>
  <si>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</si>
  <si>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</si>
  <si>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</si>
  <si>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</si>
  <si>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</si>
  <si>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</si>
  <si>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</si>
  <si>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</si>
  <si>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</si>
  <si>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</si>
  <si>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</si>
  <si>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</si>
  <si>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</si>
  <si>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</si>
  <si>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</si>
  <si>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</si>
  <si>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</si>
  <si>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</si>
  <si>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</si>
  <si>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</si>
  <si>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</si>
  <si>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</si>
  <si>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</si>
  <si>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</si>
  <si>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</si>
  <si>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</si>
  <si>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</si>
  <si>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</si>
  <si>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</si>
  <si>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</si>
  <si>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</si>
  <si>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</si>
  <si>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</si>
  <si>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</si>
  <si>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</si>
  <si>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</si>
  <si>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</si>
  <si>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</si>
  <si>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</si>
  <si>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</si>
  <si>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</si>
  <si>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</si>
  <si>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</si>
  <si>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</si>
  <si>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</si>
  <si>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</si>
  <si>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</si>
  <si>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</si>
  <si>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</si>
  <si>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</si>
  <si>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</si>
  <si>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</si>
  <si>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</si>
  <si>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</si>
  <si>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</si>
  <si>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</si>
  <si>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</si>
  <si>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</si>
  <si>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</si>
  <si>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</si>
  <si>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</si>
  <si>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</si>
  <si>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</si>
  <si>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</si>
  <si>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</si>
  <si>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</si>
  <si>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</si>
  <si>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</si>
  <si>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</si>
  <si>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</si>
  <si>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</si>
  <si>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</si>
  <si>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</si>
  <si>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</si>
  <si>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</si>
  <si>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</si>
  <si>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</si>
  <si>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</si>
  <si>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</si>
  <si>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</si>
  <si>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</si>
  <si>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</si>
  <si>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</si>
  <si>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</si>
  <si>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</si>
  <si>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</si>
  <si>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</si>
  <si>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</si>
  <si>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</si>
  <si>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</si>
  <si>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</si>
  <si>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</si>
  <si>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</si>
  <si>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</si>
  <si>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</si>
  <si>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</si>
  <si>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</si>
  <si>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</si>
  <si>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</si>
  <si>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</si>
  <si>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</si>
  <si>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</si>
  <si>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</si>
  <si>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</si>
  <si>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הראל סל תל בונד תשואות</t>
  </si>
  <si>
    <t>1150622</t>
  </si>
  <si>
    <t>511776783</t>
  </si>
  <si>
    <t>אג"ח</t>
  </si>
  <si>
    <t>הראל סל תלבונד 60</t>
  </si>
  <si>
    <t>1150473</t>
  </si>
  <si>
    <t>קסם תשואות</t>
  </si>
  <si>
    <t>1146950</t>
  </si>
  <si>
    <t>510938608</t>
  </si>
  <si>
    <t>תכלית סל תל בונד תשואות</t>
  </si>
  <si>
    <t>1145259</t>
  </si>
  <si>
    <t>513534974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</si>
  <si>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</si>
  <si>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</si>
  <si>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</si>
  <si>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</si>
  <si>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</si>
  <si>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</si>
  <si>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</si>
  <si>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</si>
  <si>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</si>
  <si>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</si>
  <si>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</si>
  <si>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</si>
  <si>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</si>
  <si>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</si>
  <si>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US 10YR ULTRA FUT MAR24</t>
  </si>
  <si>
    <t>UXYH4</t>
  </si>
  <si>
    <t>ל.ר.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</si>
  <si>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</si>
  <si>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</si>
  <si>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</si>
  <si>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</si>
  <si>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</si>
  <si>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</si>
  <si>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</si>
  <si>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</si>
  <si>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</si>
  <si>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</si>
  <si>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</si>
  <si>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</si>
  <si>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</si>
  <si>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</si>
  <si>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</si>
  <si>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</si>
  <si>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</si>
  <si>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</si>
  <si>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</si>
  <si>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</si>
  <si>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</si>
  <si>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</si>
  <si>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</si>
  <si>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</si>
  <si>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</si>
  <si>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</si>
  <si>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</si>
  <si>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</si>
  <si>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</si>
  <si>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</si>
  <si>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</si>
  <si>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</si>
  <si>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</si>
  <si>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</si>
  <si>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</si>
  <si>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</si>
  <si>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</si>
  <si>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</si>
  <si>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</si>
  <si>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</si>
  <si>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</si>
  <si>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</si>
  <si>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</si>
  <si>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</si>
  <si>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</si>
  <si>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</si>
  <si>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</si>
  <si>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</si>
  <si>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</si>
  <si>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</si>
  <si>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</si>
  <si>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</si>
  <si>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</si>
  <si>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</si>
  <si>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</si>
  <si>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</si>
  <si>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</si>
  <si>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</si>
  <si>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</si>
  <si>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</si>
  <si>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</si>
  <si>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</si>
  <si>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</si>
  <si>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</si>
  <si>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</si>
  <si>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</si>
  <si>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</si>
  <si>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</si>
  <si>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</si>
  <si>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</si>
  <si>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</si>
  <si>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</si>
  <si>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</si>
  <si>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</si>
  <si>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</si>
  <si>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</si>
  <si>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</si>
  <si>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</si>
  <si>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</si>
  <si>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</si>
  <si>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</si>
  <si>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</si>
  <si>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</si>
  <si>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</si>
  <si>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</si>
  <si>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</si>
  <si>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</si>
  <si>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</si>
  <si>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</si>
  <si>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</si>
  <si>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</si>
  <si>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</si>
  <si>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</si>
  <si>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</si>
  <si>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</si>
  <si>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</si>
  <si>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</si>
  <si>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</si>
  <si>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</si>
  <si>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</si>
  <si>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</si>
  <si>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</si>
  <si>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</si>
  <si>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</si>
  <si>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</si>
  <si>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</si>
  <si>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</si>
  <si>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</si>
  <si>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</si>
  <si>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</si>
  <si>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</si>
  <si>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</si>
  <si>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</si>
  <si>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</si>
  <si>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</si>
  <si>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</si>
  <si>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</si>
  <si>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</si>
  <si>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</si>
  <si>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</si>
  <si>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</si>
  <si>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</si>
  <si>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</si>
  <si>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</si>
  <si>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</si>
  <si>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</si>
  <si>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</si>
  <si>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</si>
  <si>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</si>
  <si>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</si>
  <si>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</si>
  <si>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</si>
  <si>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</si>
  <si>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</si>
  <si>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</si>
  <si>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</si>
  <si>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</si>
  <si>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</si>
  <si>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</si>
  <si>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</si>
  <si>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</si>
  <si>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</si>
  <si>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</si>
  <si>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</si>
  <si>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</si>
  <si>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</si>
  <si>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</si>
  <si>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</si>
  <si>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</si>
  <si>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</si>
  <si>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</si>
  <si>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</si>
  <si>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</si>
  <si>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</si>
  <si>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</si>
  <si>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</si>
  <si>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</si>
  <si>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</si>
  <si>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</si>
  <si>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</si>
  <si>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</si>
  <si>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</si>
  <si>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</si>
  <si>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</si>
  <si>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</si>
  <si>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</si>
  <si>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</si>
  <si>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</si>
  <si>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</si>
  <si>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</si>
  <si>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</si>
  <si>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</si>
  <si>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</si>
  <si>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</si>
  <si>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</si>
  <si>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</si>
  <si>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</si>
  <si>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</si>
  <si>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</si>
  <si>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</si>
  <si>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</si>
  <si>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</si>
  <si>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</si>
  <si>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</si>
  <si>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</si>
  <si>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</si>
  <si>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</si>
  <si>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</si>
  <si>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</si>
  <si>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</si>
  <si>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</si>
  <si>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</si>
  <si>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</si>
  <si>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</si>
  <si>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</si>
  <si>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</si>
  <si>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</si>
  <si>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</si>
  <si>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</si>
  <si>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</si>
  <si>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</si>
  <si>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</si>
  <si>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</si>
  <si>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</si>
  <si>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</si>
  <si>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</si>
  <si>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</si>
  <si>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</si>
  <si>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</si>
  <si>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</si>
  <si>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</si>
  <si>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</si>
  <si>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</si>
  <si>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</si>
  <si>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</si>
  <si>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</si>
  <si>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</si>
  <si>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</si>
  <si>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</si>
  <si>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</si>
  <si>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</si>
  <si>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</si>
  <si>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</si>
  <si>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</si>
  <si>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</si>
  <si>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</si>
  <si>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</si>
  <si>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</si>
  <si>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</si>
  <si>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</si>
  <si>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</si>
  <si>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</si>
  <si>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</si>
  <si>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</si>
  <si>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</si>
  <si>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</si>
  <si>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</si>
  <si>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</si>
  <si>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</si>
  <si>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</si>
  <si>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</si>
  <si>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</si>
  <si>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</si>
  <si>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</si>
  <si>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</si>
  <si>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</si>
  <si>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</si>
  <si>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</si>
  <si>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</si>
  <si>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</si>
  <si>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</si>
  <si>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</si>
  <si>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</si>
  <si>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</si>
  <si>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</si>
  <si>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</si>
  <si>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</si>
  <si>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</si>
  <si>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</si>
  <si>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</si>
  <si>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</si>
  <si>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</si>
  <si>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</si>
  <si>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</si>
  <si>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</si>
  <si>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</si>
  <si>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</si>
  <si>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</si>
  <si>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</si>
  <si>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</si>
  <si>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</si>
  <si>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</si>
  <si>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</si>
  <si>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</si>
  <si>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</si>
  <si>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</si>
  <si>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</si>
  <si>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אלביט מערכות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</si>
  <si>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</si>
  <si>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</si>
  <si>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</si>
  <si>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</si>
  <si>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</si>
  <si>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</si>
  <si>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</si>
  <si>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</si>
  <si>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</si>
  <si>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</si>
  <si>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</si>
  <si>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</si>
  <si>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</si>
  <si>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</si>
  <si>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</si>
  <si>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</si>
  <si>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</si>
  <si>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</si>
  <si>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</si>
  <si>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</si>
  <si>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</si>
  <si>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</si>
  <si>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</si>
  <si>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</si>
  <si>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</si>
  <si>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</si>
  <si>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</si>
  <si>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</si>
  <si>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</si>
  <si>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</si>
  <si>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</si>
  <si>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</si>
  <si>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</si>
  <si>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</si>
  <si>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</si>
  <si>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</si>
  <si>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</si>
  <si>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</si>
  <si>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</si>
  <si>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</si>
  <si>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</si>
  <si>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</si>
  <si>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</si>
  <si>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</si>
  <si>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</si>
  <si>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</si>
  <si>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</si>
  <si>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</si>
  <si>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</si>
  <si>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</si>
  <si>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</si>
  <si>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</si>
  <si>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</si>
  <si>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</si>
  <si>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₪ / מט"ח</t>
  </si>
  <si>
    <t>+ILS/-USD 3.56 22-01-24 (11) -320</t>
  </si>
  <si>
    <t>10001003</t>
  </si>
  <si>
    <t>+ILS/-USD 3.563 22-01-24 (20) -320</t>
  </si>
  <si>
    <t>10001005</t>
  </si>
  <si>
    <t>+ILS/-USD 3.6536 28-05-24 (10) -344</t>
  </si>
  <si>
    <t>10000249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</si>
  <si>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</si>
  <si>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</si>
  <si>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</si>
  <si>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</si>
  <si>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</si>
  <si>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</si>
  <si>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3.67 23-05-24 (11) -365</t>
  </si>
  <si>
    <t>10001159</t>
  </si>
  <si>
    <t>+ILS/-USD 3.67 23-05-24 (20) -368</t>
  </si>
  <si>
    <t>10001161</t>
  </si>
  <si>
    <t>+ILS/-USD 3.6725 16-05-24 (12) -375</t>
  </si>
  <si>
    <t>10001144</t>
  </si>
  <si>
    <t>+ILS/-USD 3.678 22-01-24 (10) -358</t>
  </si>
  <si>
    <t>10001010</t>
  </si>
  <si>
    <t>+ILS/-USD 3.69 21-05-24 (12) -371</t>
  </si>
  <si>
    <t>10001148</t>
  </si>
  <si>
    <t>+ILS/-USD 3.69 21-05-24 (20) -370</t>
  </si>
  <si>
    <t>10001150</t>
  </si>
  <si>
    <t>+ILS/-USD 3.6902 21-05-24 (10) -368</t>
  </si>
  <si>
    <t>10000131</t>
  </si>
  <si>
    <t>+ILS/-USD 3.693 13-05-24 (20) -312</t>
  </si>
  <si>
    <t>10001173</t>
  </si>
  <si>
    <t>+ILS/-USD 3.71 22-05-24 (20) -364</t>
  </si>
  <si>
    <t>10001157</t>
  </si>
  <si>
    <t>+ILS/-USD 3.7158 22-05-24 (11) -362</t>
  </si>
  <si>
    <t>10001153</t>
  </si>
  <si>
    <t>+ILS/-USD 3.716 22-05-24 (12) -360</t>
  </si>
  <si>
    <t>10001155</t>
  </si>
  <si>
    <t>+ILS/-USD 3.769 21-02-24 (10) -324</t>
  </si>
  <si>
    <t>10000274</t>
  </si>
  <si>
    <t>+ILS/-USD 3.7697 25-01-24 (10) -308</t>
  </si>
  <si>
    <t>10000265</t>
  </si>
  <si>
    <t>+ILS/-USD 3.7705 28-02-24 (10) -340</t>
  </si>
  <si>
    <t>10000286</t>
  </si>
  <si>
    <t>+ILS/-USD 3.776 21-02-24 (20) -327</t>
  </si>
  <si>
    <t>10001036</t>
  </si>
  <si>
    <t>+ILS/-USD 3.78 12-03-24 (11) -330</t>
  </si>
  <si>
    <t>10001063</t>
  </si>
  <si>
    <t>+ILS/-USD 3.784 29-02-24 (20) -349</t>
  </si>
  <si>
    <t>10001047</t>
  </si>
  <si>
    <t>+ILS/-USD 3.7847 29-02-24 (11) -353</t>
  </si>
  <si>
    <t>10001045</t>
  </si>
  <si>
    <t>+ILS/-USD 3.7918 17-04-24 (12) -382</t>
  </si>
  <si>
    <t>10001132</t>
  </si>
  <si>
    <t>+ILS/-USD 3.7925 05-03-24 (12) -335</t>
  </si>
  <si>
    <t>10001053</t>
  </si>
  <si>
    <t>+ILS/-USD 3.793 17-04-24 (20) -383</t>
  </si>
  <si>
    <t>10001134</t>
  </si>
  <si>
    <t>+ILS/-USD 3.7943 22-02-24 (10) -337</t>
  </si>
  <si>
    <t>10000279</t>
  </si>
  <si>
    <t>+ILS/-USD 3.806 07-05-24 (12) -400</t>
  </si>
  <si>
    <t>10001139</t>
  </si>
  <si>
    <t>+ILS/-USD 3.81 07-05-24 (20) -397</t>
  </si>
  <si>
    <t>10001141</t>
  </si>
  <si>
    <t>+ILS/-USD 3.8135 26-02-24 (10) -330</t>
  </si>
  <si>
    <t>10000282</t>
  </si>
  <si>
    <t>+ILS/-USD 3.824 06-05-24 (11) -410</t>
  </si>
  <si>
    <t>10001136</t>
  </si>
  <si>
    <t>+ILS/-USD 3.8652 08-02-24 (12) -248</t>
  </si>
  <si>
    <t>10001125</t>
  </si>
  <si>
    <t>+ILS/-USD 3.9368 11-01-24 (20) -252</t>
  </si>
  <si>
    <t>10001082</t>
  </si>
  <si>
    <t>+ILS/-USD 3.9835 28-02-24 (11) -315</t>
  </si>
  <si>
    <t>10001121</t>
  </si>
  <si>
    <t>+ILS/-USD 3.99 14-02-24 (20) -324</t>
  </si>
  <si>
    <t>10001094</t>
  </si>
  <si>
    <t>+ILS/-USD 4 24-01-24 (12) -277</t>
  </si>
  <si>
    <t>10001092</t>
  </si>
  <si>
    <t>+ILS/-USD 4.0083 14-03-24 (11) -417</t>
  </si>
  <si>
    <t>10001104</t>
  </si>
  <si>
    <t>+ILS/-USD 4.02 14-03-24 (12) -415</t>
  </si>
  <si>
    <t>10001114</t>
  </si>
  <si>
    <t>+ILS/-USD 4.021 07-02-24 (10) -306</t>
  </si>
  <si>
    <t>10000301</t>
  </si>
  <si>
    <t>+ILS/-USD 4.0235 07-02-24 (20) -305</t>
  </si>
  <si>
    <t>10000129</t>
  </si>
  <si>
    <t>+ILS/-USD 4.03 07-02-24 (10) -310</t>
  </si>
  <si>
    <t>10000299</t>
  </si>
  <si>
    <t>+ILS/-USD 4.0322 06-02-24 (11) -298</t>
  </si>
  <si>
    <t>10001112</t>
  </si>
  <si>
    <t>+ILS/-USD 4.0342 06-02-24 (20) -298</t>
  </si>
  <si>
    <t>10001117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</si>
  <si>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</si>
  <si>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</si>
  <si>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</si>
  <si>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</si>
  <si>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</si>
  <si>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</si>
  <si>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</si>
  <si>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</si>
  <si>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</si>
  <si>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</si>
  <si>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</si>
  <si>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</si>
  <si>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</si>
  <si>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</si>
  <si>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</si>
  <si>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</si>
  <si>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</si>
  <si>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</si>
  <si>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</si>
  <si>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</si>
  <si>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</si>
  <si>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</si>
  <si>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</si>
  <si>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</si>
  <si>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</si>
  <si>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</si>
  <si>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</si>
  <si>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</si>
  <si>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+AUD/-USD 0.641715 16-01-24 (10) +30.15</t>
  </si>
  <si>
    <t>10000242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</si>
  <si>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</si>
  <si>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</si>
  <si>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</si>
  <si>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</si>
  <si>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</si>
  <si>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</si>
  <si>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</si>
  <si>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</si>
  <si>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</si>
  <si>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</si>
  <si>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</si>
  <si>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</si>
  <si>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</si>
  <si>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</si>
  <si>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+USD/-AUD 0.651 16-01-24 (10) +32</t>
  </si>
  <si>
    <t>10000238</t>
  </si>
  <si>
    <t>+USD/-AUD 0.68695 16-01-24 (10) +34.5</t>
  </si>
  <si>
    <t>10000235</t>
  </si>
  <si>
    <t>+USD/-CAD 1.3424 22-01-24 (10) -32</t>
  </si>
  <si>
    <t>10000239</t>
  </si>
  <si>
    <t>+USD/-EUR 1.05772 13-02-24 (10) +68.2</t>
  </si>
  <si>
    <t>10000245</t>
  </si>
  <si>
    <t>+USD/-EUR 1.0682 25-03-24 (12) +82</t>
  </si>
  <si>
    <t>10001079</t>
  </si>
  <si>
    <t>+USD/-EUR 1.0688 03-04-24 (10) +73</t>
  </si>
  <si>
    <t>10001123</t>
  </si>
  <si>
    <t>+USD/-EUR 1.07355 13-02-24 (10) +72.5</t>
  </si>
  <si>
    <t>10000244</t>
  </si>
  <si>
    <t>+USD/-EUR 1.08165 04-03-24 (10) +95.5</t>
  </si>
  <si>
    <t>10000284</t>
  </si>
  <si>
    <t>10001043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</si>
  <si>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</si>
  <si>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</si>
  <si>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</si>
  <si>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</si>
  <si>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</si>
  <si>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</si>
  <si>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+USD/-EUR 1.08345 25-03-24 (20) +98.5</t>
  </si>
  <si>
    <t>10001051</t>
  </si>
  <si>
    <t>+USD/-EUR 1.0845 03-04-24 (10) +55</t>
  </si>
  <si>
    <t>10001174</t>
  </si>
  <si>
    <t>+USD/-EUR 1.09012 13-02-24 (10) +98.2</t>
  </si>
  <si>
    <t>10000240</t>
  </si>
  <si>
    <t>+USD/-EUR 1.1099 13-02-24 (10) +109</t>
  </si>
  <si>
    <t>10000237</t>
  </si>
  <si>
    <t>+USD/-EUR 1.11079 10-01-24 (10) +112.9</t>
  </si>
  <si>
    <t>10000979</t>
  </si>
  <si>
    <t>10000253</t>
  </si>
  <si>
    <t>+USD/-EUR 1.11352 27-02-24 (10) +111</t>
  </si>
  <si>
    <t>10001019</t>
  </si>
  <si>
    <t>+USD/-EUR 1.11501 27-02-24 (20) +110.1</t>
  </si>
  <si>
    <t>10001021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</si>
  <si>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</si>
  <si>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</si>
  <si>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</si>
  <si>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</si>
  <si>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</si>
  <si>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</si>
  <si>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+USD/-GBP 1.25739 11-01-24 (10) +3.9</t>
  </si>
  <si>
    <t>10000251</t>
  </si>
  <si>
    <t>+USD/-GBP 1.2692 11-03-24 (10) +1</t>
  </si>
  <si>
    <t>10001023</t>
  </si>
  <si>
    <t>+USD/-GBP 1.27056 11-01-24 (10) -12.4</t>
  </si>
  <si>
    <t>10000993</t>
  </si>
  <si>
    <t>10000233</t>
  </si>
  <si>
    <t>SW1228__3.2/TELBOR3M_2</t>
  </si>
  <si>
    <t>10000046</t>
  </si>
  <si>
    <t>SW1228__3.205/TELBOR3M</t>
  </si>
  <si>
    <t>10000045</t>
  </si>
  <si>
    <t>SW1228__3.28/TELBOR3M</t>
  </si>
  <si>
    <t>10000044</t>
  </si>
  <si>
    <t>ISHARES IBOXX INV GR CORP BD</t>
  </si>
  <si>
    <t>10001151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</si>
  <si>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</si>
  <si>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</si>
  <si>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</si>
  <si>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</si>
  <si>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</si>
  <si>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</si>
  <si>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</si>
  <si>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</si>
  <si>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</si>
  <si>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</si>
  <si>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</si>
  <si>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</si>
  <si>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</si>
  <si>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</si>
  <si>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</si>
  <si>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</si>
  <si>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</si>
  <si>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</si>
  <si>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</si>
  <si>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</si>
  <si>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</si>
  <si>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</si>
  <si>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</si>
  <si>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</si>
  <si>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</si>
  <si>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</si>
  <si>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</si>
  <si>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</si>
  <si>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</si>
  <si>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</si>
  <si>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</si>
  <si>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</si>
  <si>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</si>
  <si>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</si>
  <si>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</si>
  <si>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</si>
  <si>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</si>
  <si>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</si>
  <si>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</si>
  <si>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</si>
  <si>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</si>
  <si>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</si>
  <si>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</si>
  <si>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</si>
  <si>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</si>
  <si>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</si>
  <si>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</si>
  <si>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</si>
  <si>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</si>
  <si>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</si>
  <si>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</si>
  <si>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</si>
  <si>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</si>
  <si>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</si>
  <si>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</si>
  <si>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</si>
  <si>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</si>
  <si>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</si>
  <si>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</si>
  <si>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</si>
  <si>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</si>
  <si>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</si>
  <si>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</si>
  <si>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</si>
  <si>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</si>
  <si>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</si>
  <si>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</si>
  <si>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</si>
  <si>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</si>
  <si>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</si>
  <si>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</si>
  <si>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</si>
  <si>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</si>
  <si>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</si>
  <si>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</si>
  <si>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</si>
  <si>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</si>
  <si>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</si>
  <si>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</si>
  <si>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</si>
  <si>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</si>
  <si>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</si>
  <si>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</si>
  <si>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</si>
  <si>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</si>
  <si>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</si>
  <si>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</si>
  <si>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</si>
  <si>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</si>
  <si>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</si>
  <si>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</si>
  <si>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</si>
  <si>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</si>
  <si>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</si>
  <si>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</si>
  <si>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</si>
  <si>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</si>
  <si>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</si>
  <si>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</si>
  <si>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</si>
  <si>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</si>
  <si>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</si>
  <si>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</si>
  <si>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</si>
  <si>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</si>
  <si>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</si>
  <si>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</si>
  <si>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</si>
  <si>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</si>
  <si>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</si>
  <si>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</si>
  <si>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</si>
  <si>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</si>
  <si>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</si>
  <si>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</si>
  <si>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</si>
  <si>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</si>
  <si>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</si>
  <si>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</si>
  <si>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</si>
  <si>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</si>
  <si>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</si>
  <si>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</si>
  <si>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</si>
  <si>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</si>
  <si>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</si>
  <si>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</si>
  <si>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</si>
  <si>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</si>
  <si>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</si>
  <si>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</si>
  <si>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</si>
  <si>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</si>
  <si>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</si>
  <si>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</si>
  <si>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</si>
  <si>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</si>
  <si>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</si>
  <si>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</si>
  <si>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</si>
  <si>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</si>
  <si>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</si>
  <si>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</si>
  <si>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</si>
  <si>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</si>
  <si>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</si>
  <si>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</si>
  <si>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</si>
  <si>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</si>
  <si>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</si>
  <si>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</si>
  <si>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</si>
  <si>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</si>
  <si>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</si>
  <si>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</si>
  <si>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</si>
  <si>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</si>
  <si>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</si>
  <si>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</si>
  <si>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</si>
  <si>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</si>
  <si>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</si>
  <si>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</si>
  <si>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</si>
  <si>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</si>
  <si>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</si>
  <si>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</si>
  <si>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</si>
  <si>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</si>
  <si>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</si>
  <si>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</si>
  <si>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</si>
  <si>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</si>
  <si>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</si>
  <si>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</si>
  <si>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</si>
  <si>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</si>
  <si>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</si>
  <si>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</si>
  <si>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</si>
  <si>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</si>
  <si>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</si>
  <si>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</si>
  <si>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</si>
  <si>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</si>
  <si>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</si>
  <si>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</si>
  <si>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</si>
  <si>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</si>
  <si>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</si>
  <si>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</si>
  <si>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</si>
  <si>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</si>
  <si>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</si>
  <si>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</si>
  <si>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</si>
  <si>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</si>
  <si>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</si>
  <si>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</si>
  <si>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</si>
  <si>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</si>
  <si>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</si>
  <si>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</si>
  <si>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</si>
  <si>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</si>
  <si>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</si>
  <si>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</si>
  <si>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</si>
  <si>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</si>
  <si>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</si>
  <si>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</si>
  <si>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</si>
  <si>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</si>
  <si>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</si>
  <si>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95004024</t>
  </si>
  <si>
    <t>אגח הפחתת שווי ניירות חסומים</t>
  </si>
  <si>
    <t>259026600</t>
  </si>
  <si>
    <t>סה"כ כתבי אופציה</t>
  </si>
  <si>
    <t>סה"כ אופציות</t>
  </si>
  <si>
    <t>סה"כ מוצרים מובנים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</si>
  <si>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</si>
  <si>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</si>
  <si>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</si>
  <si>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</si>
  <si>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</si>
  <si>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</si>
  <si>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</si>
  <si>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</si>
  <si>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סה"כ בישראל</t>
  </si>
  <si>
    <t>סה"כ בחו"ל</t>
  </si>
  <si>
    <t>אפיק מובטח תשואה</t>
  </si>
  <si>
    <t>Transportation</t>
  </si>
  <si>
    <t>פארמה</t>
  </si>
  <si>
    <t>Real Estate</t>
  </si>
  <si>
    <t>Capital Goods</t>
  </si>
  <si>
    <t>Automobiles &amp; Components</t>
  </si>
  <si>
    <t>Diversified Financials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</si>
  <si>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</si>
  <si>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</si>
  <si>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</si>
  <si>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</si>
  <si>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</si>
  <si>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</si>
  <si>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</si>
  <si>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</si>
  <si>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</si>
  <si>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</si>
  <si>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</si>
  <si>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</si>
  <si>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</si>
  <si>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</si>
  <si>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</si>
  <si>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</si>
  <si>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</si>
  <si>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</si>
  <si>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</si>
  <si>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</si>
  <si>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</si>
  <si>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</si>
  <si>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</si>
  <si>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</si>
  <si>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</si>
  <si>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</si>
  <si>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</si>
  <si>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</si>
  <si>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</si>
  <si>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</si>
  <si>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</si>
  <si>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</si>
  <si>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</si>
  <si>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</si>
  <si>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</si>
  <si>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</si>
  <si>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</si>
  <si>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</si>
  <si>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</si>
  <si>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</si>
  <si>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</si>
  <si>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</si>
  <si>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</si>
  <si>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</si>
  <si>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</si>
  <si>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</si>
  <si>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</si>
  <si>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</si>
  <si>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</si>
  <si>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</si>
  <si>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</si>
  <si>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</si>
  <si>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</si>
  <si>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</si>
  <si>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</si>
  <si>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</si>
  <si>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</si>
  <si>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</si>
  <si>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</si>
  <si>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</si>
  <si>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</si>
  <si>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</si>
  <si>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</si>
  <si>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</si>
  <si>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</si>
  <si>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</si>
  <si>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</si>
  <si>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</si>
  <si>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</si>
  <si>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</si>
  <si>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</si>
  <si>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</si>
  <si>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</si>
  <si>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</si>
  <si>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</si>
  <si>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</si>
  <si>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</si>
  <si>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</si>
  <si>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</si>
  <si>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</si>
  <si>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</si>
  <si>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</si>
  <si>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</si>
  <si>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זכאים הלוואות בארץ בגין עמלת up-front</t>
  </si>
  <si>
    <t>זכאים הלוואות חול בגין עמלת upfront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</si>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</sst>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#,##0.0000"/>
    <numFmt numFmtId="169" formatCode="#,##0.00000"/>
    <numFmt numFmtId="170" formatCode="#,##0.00000000"/>
    <numFmt numFmtId="171" formatCode=";;;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2" fontId="25" fillId="0" borderId="20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166" fontId="25" fillId="0" borderId="20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5"/>
    </xf>
    <xf numFmtId="0" fontId="25" fillId="0" borderId="21" xfId="0" applyFont="1" applyBorder="1" applyAlignment="1">
      <alignment horizontal="right"/>
    </xf>
    <xf numFmtId="0" fontId="25" fillId="0" borderId="22" xfId="0" applyFont="1" applyBorder="1" applyAlignment="1">
      <alignment horizontal="right" indent="1"/>
    </xf>
    <xf numFmtId="0" fontId="25" fillId="0" borderId="22" xfId="0" applyFont="1" applyBorder="1" applyAlignment="1">
      <alignment horizontal="right" indent="2"/>
    </xf>
    <xf numFmtId="0" fontId="26" fillId="0" borderId="22" xfId="0" applyFont="1" applyBorder="1" applyAlignment="1">
      <alignment horizontal="right" indent="3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 readingOrder="2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31" fillId="0" borderId="0" xfId="0" applyFont="1"/>
    <xf numFmtId="0" fontId="30" fillId="0" borderId="0" xfId="0" applyFont="1"/>
    <xf numFmtId="0" fontId="29" fillId="0" borderId="0" xfId="15" applyFont="1" applyAlignment="1">
      <alignment horizontal="right" indent="1"/>
    </xf>
    <xf numFmtId="0" fontId="0" fillId="0" borderId="0" xfId="0" applyAlignment="1">
      <alignment horizontal="right"/>
    </xf>
    <xf numFmtId="10" fontId="30" fillId="0" borderId="0" xfId="0" applyNumberFormat="1" applyFont="1"/>
    <xf numFmtId="168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right"/>
    </xf>
    <xf numFmtId="4" fontId="0" fillId="0" borderId="0" xfId="13" applyNumberFormat="1" applyFont="1"/>
    <xf numFmtId="170" fontId="26" fillId="0" borderId="0" xfId="0" applyNumberFormat="1" applyFont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71" fontId="4" fillId="0" borderId="0" xfId="7" applyNumberFormat="1" applyFont="1" applyAlignment="1">
      <alignment horizontal="center"/>
    </xf>
    <xf numFmtId="171" fontId="7" fillId="2" borderId="11" xfId="7" applyNumberFormat="1" applyFont="1" applyFill="1" applyBorder="1" applyAlignment="1">
      <alignment horizontal="center" vertical="center" wrapText="1"/>
    </xf>
    <xf numFmtId="171" fontId="7" fillId="2" borderId="4" xfId="7" applyNumberFormat="1" applyFont="1" applyFill="1" applyBorder="1" applyAlignment="1">
      <alignment horizontal="center" vertical="center" wrapText="1"/>
    </xf>
    <xf numFmtId="171" fontId="6" fillId="0" borderId="0" xfId="7" applyNumberFormat="1" applyFont="1" applyAlignment="1">
      <alignment horizontal="center" vertical="center" wrapText="1"/>
    </xf>
    <xf numFmtId="171" fontId="14" fillId="2" borderId="1" xfId="7" applyNumberFormat="1" applyFont="1" applyFill="1" applyBorder="1" applyAlignment="1">
      <alignment horizontal="center" vertical="center" wrapText="1" readingOrder="2"/>
    </xf>
    <xf numFmtId="171" fontId="8" fillId="0" borderId="0" xfId="7" applyNumberFormat="1" applyFont="1" applyAlignment="1">
      <alignment horizontal="center" wrapText="1"/>
    </xf>
    <xf numFmtId="171" fontId="14" fillId="2" borderId="5" xfId="7" applyNumberFormat="1" applyFont="1" applyFill="1" applyBorder="1" applyAlignment="1">
      <alignment horizontal="center" vertical="center" wrapText="1" readingOrder="2"/>
    </xf>
    <xf numFmtId="171" fontId="2" fillId="0" borderId="0" xfId="11" applyNumberFormat="1" applyFill="1" applyBorder="1" applyAlignment="1" applyProtection="1">
      <alignment horizontal="center" readingOrder="2"/>
    </xf>
    <xf numFmtId="171" fontId="5" fillId="0" borderId="23" xfId="14" applyNumberFormat="1" applyFont="1" applyFill="1" applyBorder="1" applyAlignment="1">
      <alignment horizontal="center"/>
    </xf>
    <xf numFmtId="171" fontId="4" fillId="0" borderId="0" xfId="7" applyNumberFormat="1" applyFont="1" applyAlignment="1">
      <alignment horizontal="right"/>
    </xf>
    <xf numFmtId="171" fontId="15" fillId="0" borderId="0" xfId="7" applyNumberFormat="1" applyFont="1" applyAlignment="1">
      <alignment horizontal="justify" readingOrder="2"/>
    </xf>
    <xf numFmtId="171" fontId="9" fillId="2" borderId="1" xfId="0" applyNumberFormat="1" applyFont="1" applyFill="1" applyBorder="1" applyAlignment="1">
      <alignment horizontal="center" vertical="center" wrapText="1"/>
    </xf>
    <xf numFmtId="171" fontId="9" fillId="2" borderId="2" xfId="0" applyNumberFormat="1" applyFont="1" applyFill="1" applyBorder="1" applyAlignment="1">
      <alignment horizontal="center" vertical="center" wrapText="1"/>
    </xf>
    <xf numFmtId="171" fontId="5" fillId="2" borderId="1" xfId="0" applyNumberFormat="1" applyFont="1" applyFill="1" applyBorder="1" applyAlignment="1">
      <alignment horizontal="center" wrapText="1"/>
    </xf>
    <xf numFmtId="171" fontId="25" fillId="0" borderId="20" xfId="0" applyNumberFormat="1" applyFont="1" applyBorder="1" applyAlignment="1">
      <alignment horizontal="right"/>
    </xf>
    <xf numFmtId="171" fontId="25" fillId="0" borderId="0" xfId="0" applyNumberFormat="1" applyFont="1" applyAlignment="1">
      <alignment horizontal="right"/>
    </xf>
    <xf numFmtId="171" fontId="26" fillId="0" borderId="0" xfId="14" applyNumberFormat="1" applyFont="1" applyFill="1" applyBorder="1" applyAlignment="1">
      <alignment horizontal="right"/>
    </xf>
    <xf numFmtId="171" fontId="26" fillId="0" borderId="0" xfId="0" applyNumberFormat="1" applyFont="1" applyAlignment="1">
      <alignment horizontal="right" indent="2"/>
    </xf>
    <xf numFmtId="171" fontId="26" fillId="0" borderId="0" xfId="0" applyNumberFormat="1" applyFont="1" applyAlignment="1">
      <alignment horizontal="right"/>
    </xf>
    <xf numFmtId="171" fontId="4" fillId="0" borderId="0" xfId="0" applyNumberFormat="1" applyFont="1" applyAlignment="1">
      <alignment horizontal="right"/>
    </xf>
    <xf numFmtId="171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71" fontId="26" fillId="0" borderId="0" xfId="0" applyNumberFormat="1" applyFont="1" applyAlignment="1">
      <alignment horizontal="right" indent="3"/>
    </xf>
    <xf numFmtId="171" fontId="6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right" readingOrder="2"/>
    </xf>
    <xf numFmtId="49" fontId="14" fillId="2" borderId="24" xfId="7" applyNumberFormat="1" applyFont="1" applyFill="1" applyBorder="1" applyAlignment="1">
      <alignment horizontal="center" vertical="center" wrapText="1" readingOrder="2"/>
    </xf>
    <xf numFmtId="0" fontId="5" fillId="2" borderId="25" xfId="0" applyFont="1" applyFill="1" applyBorder="1" applyAlignment="1">
      <alignment horizontal="center" vertical="center" wrapText="1"/>
    </xf>
    <xf numFmtId="171" fontId="9" fillId="2" borderId="7" xfId="0" applyNumberFormat="1" applyFont="1" applyFill="1" applyBorder="1" applyAlignment="1">
      <alignment horizontal="center" vertical="center" wrapText="1"/>
    </xf>
    <xf numFmtId="171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71" fontId="5" fillId="2" borderId="2" xfId="0" applyNumberFormat="1" applyFont="1" applyFill="1" applyBorder="1" applyAlignment="1">
      <alignment horizontal="center" vertical="center" wrapText="1"/>
    </xf>
    <xf numFmtId="171" fontId="26" fillId="0" borderId="0" xfId="0" applyNumberFormat="1" applyFont="1" applyAlignment="1">
      <alignment horizontal="right" indent="1"/>
    </xf>
    <xf numFmtId="171" fontId="25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71" fontId="29" fillId="0" borderId="0" xfId="0" applyNumberFormat="1" applyFont="1" applyAlignment="1">
      <alignment horizontal="right"/>
    </xf>
    <xf numFmtId="171" fontId="26" fillId="0" borderId="22" xfId="0" applyNumberFormat="1" applyFont="1" applyBorder="1" applyAlignment="1">
      <alignment horizontal="right" indent="2"/>
    </xf>
    <xf numFmtId="171" fontId="9" fillId="2" borderId="18" xfId="0" applyNumberFormat="1" applyFont="1" applyFill="1" applyBorder="1" applyAlignment="1">
      <alignment horizontal="center" vertical="center" wrapText="1"/>
    </xf>
    <xf numFmtId="171" fontId="9" fillId="2" borderId="3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72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EE1FAB-660F-4359-9DEB-58306F690815}" name="RowTitleRegion1.b1.c4.1" displayName="RowTitleRegion1.b1.c4.1" ref="B1:C4" totalsRowShown="0" headerRowDxfId="619" dataDxfId="618" tableBorderDxfId="617" headerRowCellStyle="Normal_2007-16618" dataCellStyle="Normal_2007-16618">
  <autoFilter ref="B1:C4" xr:uid="{C0EE1FAB-660F-4359-9DEB-58306F690815}">
    <filterColumn colId="0" hiddenButton="1"/>
    <filterColumn colId="1" hiddenButton="1"/>
  </autoFilter>
  <tableColumns count="2">
    <tableColumn id="1" xr3:uid="{EF8C0B60-9995-4304-87A3-5FE24CF38410}" name="תאריך הדיווח" dataDxfId="616" dataCellStyle="Normal_2007-16618"/>
    <tableColumn id="2" xr3:uid="{3B7E672D-5E11-4695-AA47-4831410889ED}" name="31/12/2023" dataDxfId="615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F68C97-FB12-4C37-9914-5A6BC9D3EE19}" name="TitleRegion1.a5.d63.2" displayName="TitleRegion1.a5.d63.2" ref="A5:D63" totalsRowShown="0">
  <autoFilter ref="A5:D63" xr:uid="{52F68C97-FB12-4C37-9914-5A6BC9D3EE19}">
    <filterColumn colId="0" hiddenButton="1"/>
    <filterColumn colId="1" hiddenButton="1"/>
    <filterColumn colId="2" hiddenButton="1"/>
    <filterColumn colId="3" hiddenButton="1"/>
  </autoFilter>
  <tableColumns count="4">
    <tableColumn id="1" xr3:uid="{C4FCF110-BBDE-4096-9E66-AECC528A8F0B}" name="ריק במקור" dataDxfId="614" dataCellStyle="Normal_2007-16618"/>
    <tableColumn id="2" xr3:uid="{7B0A4CB6-1935-4B5B-B01B-0362D9EECB02}" name="סכום נכסי ההשקעה:" dataDxfId="613" dataCellStyle="Normal_2007-16618"/>
    <tableColumn id="3" xr3:uid="{B6FA6FCA-2153-4C77-B1D5-443631601DF6}" name="ריק במקור2" dataDxfId="612" dataCellStyle="Normal_2007-16618"/>
    <tableColumn id="4" xr3:uid="{B25C7B54-682D-4CD9-8C5E-A61B9CF3C48C}" name="ריק במקור3" dataDxfId="611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4E2ECB-83B2-4AD2-B3AD-13BA50263113}" name="RowTitleRegion1.a1.b4.1" displayName="RowTitleRegion1.a1.b4.1" ref="A1:B4" totalsRowShown="0" headerRowDxfId="610" dataDxfId="609" tableBorderDxfId="608" headerRowCellStyle="Normal_2007-16618" dataCellStyle="Normal_2007-16618">
  <autoFilter ref="A1:B4" xr:uid="{264E2ECB-83B2-4AD2-B3AD-13BA50263113}">
    <filterColumn colId="0" hiddenButton="1"/>
    <filterColumn colId="1" hiddenButton="1"/>
  </autoFilter>
  <tableColumns count="2">
    <tableColumn id="1" xr3:uid="{B5B62E61-2A6C-4834-8C5C-1DE46DFD187F}" name="תאריך הדיווח" dataDxfId="607" dataCellStyle="Normal_2007-16618"/>
    <tableColumn id="2" xr3:uid="{17BE35AA-FB7A-4A13-81BA-9F5A48D042D0}" name="31/12/2023" dataDxfId="606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378D9F-82E1-47B1-8E82-E3A5002621F3}" name="TitleRegion1.a5.k37.1" displayName="TitleRegion1.a5.k37.1" ref="A5:K37" totalsRowShown="0" headerRowDxfId="605" dataDxfId="603" headerRowBorderDxfId="604">
  <autoFilter ref="A5:K37" xr:uid="{49378D9F-82E1-47B1-8E82-E3A5002621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B34CEA3-6E88-40CF-86BC-8540A2E600FD}" name="שם המנפיק/שם נייר ערך " dataDxfId="602"/>
    <tableColumn id="2" xr3:uid="{5196A899-35F2-4498-9EA1-CF24DE4AA558}" name="מספר ני&quot;ע" dataDxfId="601"/>
    <tableColumn id="3" xr3:uid="{9E18378D-CFD7-4895-A3BB-360210086177}" name="מספר מנפיק" dataDxfId="600"/>
    <tableColumn id="4" xr3:uid="{9C846E4B-1402-4FB9-8047-3A9F02083A13}" name="דירוג" dataDxfId="599"/>
    <tableColumn id="5" xr3:uid="{C0932F9B-24CB-4DC1-A66F-54162C3CCEF2}" name="שם מדרג" dataDxfId="598"/>
    <tableColumn id="6" xr3:uid="{8EDFDC3E-2EAB-45EE-93F1-E0633E3F51EF}" name="סוג מטבע" dataDxfId="597"/>
    <tableColumn id="7" xr3:uid="{D2381676-E235-412F-8DB8-273A793A3C51}" name="שיעור ריבית" dataDxfId="596"/>
    <tableColumn id="8" xr3:uid="{9D2132FC-5506-4E92-979C-05155360BE86}" name="תשואה לפידיון" dataDxfId="595"/>
    <tableColumn id="9" xr3:uid="{F6BF1393-E411-4963-910A-FFFC6CE7032F}" name="שווי שוק" dataDxfId="594"/>
    <tableColumn id="10" xr3:uid="{60266E88-2435-4699-AD6C-ABAE33F5198F}" name="שעור מנכסי אפיק ההשקעה" dataDxfId="593"/>
    <tableColumn id="11" xr3:uid="{A6A0705C-DAD1-448F-9222-3AB1B05EC726}" name="שעור מסך נכסי השקעה" dataDxfId="59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8AD93D1-71CC-4A47-88B2-4F4E9B2A5001}" name="RowTitleRegion1.a1.b4.1" displayName="RowTitleRegion1.a1.b4.1_" ref="A1:B4" totalsRowShown="0" headerRowDxfId="591" dataDxfId="590" tableBorderDxfId="589" headerRowCellStyle="Normal_2007-16618" dataCellStyle="Normal_2007-16618">
  <autoFilter ref="A1:B4" xr:uid="{78AD93D1-71CC-4A47-88B2-4F4E9B2A5001}">
    <filterColumn colId="0" hiddenButton="1"/>
    <filterColumn colId="1" hiddenButton="1"/>
  </autoFilter>
  <tableColumns count="2">
    <tableColumn id="1" xr3:uid="{FFEA859D-8789-4788-A00E-911B31D4B984}" name="תאריך הדיווח" dataDxfId="588" dataCellStyle="Normal_2007-16618"/>
    <tableColumn id="2" xr3:uid="{87ABF2F9-9181-4A31-BB11-6FF5BE7189ED}" name="31/12/2023" dataDxfId="587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B2664AC-777E-4DD7-9D9F-BA224EA7BA11}" name="TitleRegion1.a6.q64.1" displayName="TitleRegion1.a6.q64.1" ref="A6:Q64" totalsRowShown="0" headerRowDxfId="586" dataDxfId="584" headerRowBorderDxfId="585" tableBorderDxfId="583">
  <autoFilter ref="A6:Q64" xr:uid="{DB2664AC-777E-4DD7-9D9F-BA224EA7BA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DB71017-C0C8-4EEA-803E-41B0732620EC}" name="שם המנפיק/שם נייר ערך " dataDxfId="582"/>
    <tableColumn id="2" xr3:uid="{08AC3867-0F0F-4921-9A0E-908A256422CA}" name="מספר ני&quot;ע"/>
    <tableColumn id="3" xr3:uid="{0F69C2CA-4687-4A8A-8D59-9C0DD3D9A087}" name="זירת מסחר"/>
    <tableColumn id="4" xr3:uid="{59716138-E7A8-4173-99BF-84ED6C811475}" name="דירוג" dataDxfId="581"/>
    <tableColumn id="5" xr3:uid="{7EE1B4B7-0810-4456-B8E9-FE4143387F6E}" name="שם מדרג" dataDxfId="580"/>
    <tableColumn id="6" xr3:uid="{9656C9A4-0F20-4907-952A-22B251698333}" name="תאריך רכישה" dataDxfId="579"/>
    <tableColumn id="7" xr3:uid="{B916B3F5-AF03-4C45-BD89-A611839942B4}" name="מח&quot;מ" dataDxfId="578"/>
    <tableColumn id="8" xr3:uid="{86A4AD20-B3CB-468E-9D06-1AD026426E92}" name="סוג מטבע" dataDxfId="577"/>
    <tableColumn id="9" xr3:uid="{90D1B109-F1E8-4D76-8D0D-76AF26576F8A}" name="שיעור ריבית" dataDxfId="576"/>
    <tableColumn id="10" xr3:uid="{892F1010-2A8A-490A-A382-ABFBF050D451}" name="תשואה לפידיון" dataDxfId="575"/>
    <tableColumn id="11" xr3:uid="{D123E52D-72E0-4665-8B89-A7A8F7EE6F60}" name="ערך נקוב****" dataDxfId="574"/>
    <tableColumn id="12" xr3:uid="{7B8F1C5C-7661-4454-8ED0-36F0BA217A3A}" name="שער***" dataDxfId="573"/>
    <tableColumn id="13" xr3:uid="{F9335584-E593-46DB-988B-9E493CC3F101}" name="פדיון/ ריבית/ דיבידנד לקבל*****  " dataDxfId="572"/>
    <tableColumn id="14" xr3:uid="{42B657ED-8955-48E8-8B00-D6D7EEB05325}" name="שווי שוק" dataDxfId="571"/>
    <tableColumn id="15" xr3:uid="{6C6E4CC2-7D71-4015-9279-3DC9A94F721E}" name="שעור מערך נקוב**** מונפק" dataDxfId="570"/>
    <tableColumn id="16" xr3:uid="{D2029859-99E9-40B1-A850-827A06FC1346}" name="שעור מנכסי אפיק ההשקעה" dataDxfId="569"/>
    <tableColumn id="17" xr3:uid="{A00772AD-6099-4395-B5E3-990B73D7F255}" name="שעור מסך נכסי השקעה**" dataDxfId="568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DA5B66-69F5-49C1-A8AD-5842BB7343B7}" name="RowTitleRegion1.a1.b4.1" displayName="_RowTitleRegion1.a1.b4.1" ref="A1:B4" totalsRowShown="0" headerRowDxfId="567" dataDxfId="566" tableBorderDxfId="565" headerRowCellStyle="Normal_2007-16618" dataCellStyle="Normal_2007-16618">
  <autoFilter ref="A1:B4" xr:uid="{78DA5B66-69F5-49C1-A8AD-5842BB7343B7}">
    <filterColumn colId="0" hiddenButton="1"/>
    <filterColumn colId="1" hiddenButton="1"/>
  </autoFilter>
  <tableColumns count="2">
    <tableColumn id="1" xr3:uid="{B91A351E-99F7-4FB3-B7A5-4C4498442FAC}" name="תאריך הדיווח" dataDxfId="564" dataCellStyle="Normal_2007-16618"/>
    <tableColumn id="2" xr3:uid="{031368F7-DD06-402C-94B6-37BDC78DE909}" name="31/12/2023" dataDxfId="563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CEE3B53-2012-4139-87A4-0051C8036FAF}" name="TitleRegion1.a6.s16.1" displayName="TitleRegion1.a6.s16.1" ref="A6:S16" totalsRowShown="0" headerRowDxfId="562" dataDxfId="560" headerRowBorderDxfId="561" tableBorderDxfId="559">
  <autoFilter ref="A6:S16" xr:uid="{9CEE3B53-2012-4139-87A4-0051C8036F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CAFB968-240A-464A-A21B-542BA72F0402}" name="שם המנפיק/שם נייר ערך " dataDxfId="558"/>
    <tableColumn id="2" xr3:uid="{A33D2194-5892-483D-A0A7-4B1BEBA862B3}" name="מספר ני&quot;ע" dataDxfId="557"/>
    <tableColumn id="3" xr3:uid="{C26339F0-BA01-446C-BC45-AF404166E5CE}" name="זירת מסחר" dataDxfId="556"/>
    <tableColumn id="4" xr3:uid="{A821BA60-1CE4-4897-A0E7-9449F6B937CF}" name="ספק מידע" dataDxfId="555"/>
    <tableColumn id="5" xr3:uid="{CF778FA2-4E63-4AF6-A8C9-02F586AFA5C4}" name="מספר מנפיק" dataDxfId="554"/>
    <tableColumn id="6" xr3:uid="{66DC11C3-D9C7-408D-A1B7-37989488B586}" name="ענף מסחר" dataDxfId="553"/>
    <tableColumn id="7" xr3:uid="{0A75713D-AC6D-4656-82A2-C40B93097AA2}" name="דירוג" dataDxfId="552"/>
    <tableColumn id="8" xr3:uid="{025E1CB8-6735-4962-8C62-F156D2B6B9A1}" name="שם מדרג" dataDxfId="551"/>
    <tableColumn id="9" xr3:uid="{C74B43D5-4CFD-4087-9666-CAEE90D02661}" name="תאריך רכישה" dataDxfId="550"/>
    <tableColumn id="10" xr3:uid="{A78D443B-A192-4148-A42F-46D084D699E0}" name="מח&quot;מ" dataDxfId="549"/>
    <tableColumn id="11" xr3:uid="{54B0511D-DF85-4323-B16D-25AD2C325277}" name="סוג מטבע" dataDxfId="548"/>
    <tableColumn id="12" xr3:uid="{CC90E6A8-8048-404C-9D49-C36CD9F285E8}" name="שיעור ריבית" dataDxfId="547"/>
    <tableColumn id="13" xr3:uid="{B7BB3E88-DF23-4340-A80B-4694E7E3E2CB}" name="תשואה לפידיון" dataDxfId="546"/>
    <tableColumn id="14" xr3:uid="{E57102D2-B317-446C-9BA4-FEFB104DFD69}" name="ערך נקוב****" dataDxfId="545"/>
    <tableColumn id="15" xr3:uid="{00A9763E-CE5D-406B-8A36-495E450084CB}" name="שער***" dataDxfId="544"/>
    <tableColumn id="16" xr3:uid="{29245671-384C-4F66-8DC3-AB84F777F70E}" name="שווי שוק" dataDxfId="543"/>
    <tableColumn id="17" xr3:uid="{2F06BBAB-8E7E-4331-8641-A6F153B7DA5F}" name="שעור מערך נקוב מונפק" dataDxfId="542"/>
    <tableColumn id="18" xr3:uid="{146ACFD0-BCEE-4D8A-A040-3D57EB09B4CE}" name="שעור מנכסי אפיק ההשקעה" dataDxfId="541"/>
    <tableColumn id="19" xr3:uid="{7DA5BF6D-7794-4E41-8927-C7BBDDCB29D7}" name="שעור מסך נכסי השקעה**" dataDxfId="540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B6883AE-9330-4B3E-8DAB-5E200C2A33B1}" name="RowTitleRegion1.a1.b4.1" displayName="_RowTitleRegion1.a1.b4.1_1" ref="A1:B4" totalsRowShown="0" headerRowDxfId="539" dataDxfId="538" tableBorderDxfId="537" headerRowCellStyle="Normal_2007-16618" dataCellStyle="Normal_2007-16618">
  <autoFilter ref="A1:B4" xr:uid="{5B6883AE-9330-4B3E-8DAB-5E200C2A33B1}">
    <filterColumn colId="0" hiddenButton="1"/>
    <filterColumn colId="1" hiddenButton="1"/>
  </autoFilter>
  <tableColumns count="2">
    <tableColumn id="1" xr3:uid="{3929744C-4358-4CB0-93FB-64031800197F}" name="תאריך הדיווח" dataDxfId="536" dataCellStyle="Normal_2007-16618"/>
    <tableColumn id="2" xr3:uid="{C6214C64-DFE7-404D-9F0C-CBE909224FED}" name="31/12/2023" dataDxfId="535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3D60D07-880C-44F9-8C94-48C1E1DAEC66}" name="TitleRegion1.a6.t320.1" displayName="TitleRegion1.a6.t320.1" ref="A6:T320" totalsRowShown="0" headerRowDxfId="534" dataDxfId="532" headerRowBorderDxfId="533" tableBorderDxfId="531">
  <autoFilter ref="A6:T320" xr:uid="{E3D60D07-880C-44F9-8C94-48C1E1DAEC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C654070-92B0-4A6B-A783-0C0A359FB98D}" name="שם המנפיק/שם נייר ערך " dataDxfId="530"/>
    <tableColumn id="2" xr3:uid="{8E1FEADA-0862-4D3D-8768-D1830B1D0342}" name="מספר ני&quot;ע" dataDxfId="529"/>
    <tableColumn id="3" xr3:uid="{FB368ECB-A03E-4D51-AC7C-71FE66FC9DEE}" name="זירת מסחר" dataDxfId="528"/>
    <tableColumn id="4" xr3:uid="{CB1A4A85-7616-4AE1-BB60-31E43CE26824}" name="ספק מידע" dataDxfId="527"/>
    <tableColumn id="5" xr3:uid="{023A31DC-0308-4BC0-9518-F7B4673CDF40}" name="מספר מנפיק" dataDxfId="526"/>
    <tableColumn id="6" xr3:uid="{B9330316-16AA-4FE8-8A14-254A5A808D92}" name="ענף מסחר" dataDxfId="525"/>
    <tableColumn id="7" xr3:uid="{BF94B87C-27D0-4C7A-A11E-0BEC998FC11B}" name="דירוג" dataDxfId="524"/>
    <tableColumn id="8" xr3:uid="{92732F25-0826-4C1D-9244-52F4FC3FC515}" name="שם מדרג" dataDxfId="523"/>
    <tableColumn id="9" xr3:uid="{E4495CA0-5E31-433F-A72A-EA3156358405}" name="תאריך רכישה" dataDxfId="522"/>
    <tableColumn id="10" xr3:uid="{B63921C2-B2F7-4777-AC4B-1C95D7189756}" name="מח&quot;מ" dataDxfId="521"/>
    <tableColumn id="11" xr3:uid="{4392B4D3-E90E-42BC-9B85-70CB68335046}" name="סוג מטבע" dataDxfId="520"/>
    <tableColumn id="12" xr3:uid="{BFC9F3E6-36D9-47AA-AC44-11B789BFD0DA}" name="שיעור ריבית" dataDxfId="519"/>
    <tableColumn id="13" xr3:uid="{B09592A5-8D2B-4210-939F-8600C99E9AE2}" name="תשואה לפידיון" dataDxfId="518"/>
    <tableColumn id="14" xr3:uid="{EC5A1093-1F18-4AC0-AFBC-A1A171999349}" name="ערך נקוב****" dataDxfId="517"/>
    <tableColumn id="15" xr3:uid="{D7934365-3F86-4491-85D5-FDE1AAE20B3D}" name="שער***" dataDxfId="516"/>
    <tableColumn id="16" xr3:uid="{DD474F15-398B-4DD5-8E5A-D1CAD1643D3B}" name="פדיון/ ריבית/ דיבידנד לקבל*****  " dataDxfId="515"/>
    <tableColumn id="17" xr3:uid="{849E94B9-5789-4D41-A9BB-2186A48F7BFA}" name="שווי שוק" dataDxfId="514"/>
    <tableColumn id="18" xr3:uid="{8EC04BA4-8F40-403E-9F5A-A50CDB3E0087}" name="שעור מערך נקוב מונפק" dataDxfId="513"/>
    <tableColumn id="19" xr3:uid="{F3F5338D-FC6B-49DB-ACBC-BD4B534BDB05}" name="שעור מנכסי אפיק ההשקעה" dataDxfId="512"/>
    <tableColumn id="20" xr3:uid="{AB74AB7C-4A41-4D7D-A91A-4BFEAB354A81}" name="שעור מסך נכסי השקעה**" dataDxfId="511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E1BB5A-B430-49AF-8CCC-E7D1013D7126}" name="RowTitleRegion1.a1.b4.1" displayName="_RowTitleRegion1.a1.b4.1_2" ref="A1:B4" totalsRowShown="0" headerRowDxfId="510" dataDxfId="509" tableBorderDxfId="508" headerRowCellStyle="Normal_2007-16618" dataCellStyle="Normal_2007-16618">
  <autoFilter ref="A1:B4" xr:uid="{86E1BB5A-B430-49AF-8CCC-E7D1013D7126}">
    <filterColumn colId="0" hiddenButton="1"/>
    <filterColumn colId="1" hiddenButton="1"/>
  </autoFilter>
  <tableColumns count="2">
    <tableColumn id="1" xr3:uid="{4170523C-6556-471B-B63E-E55087E392B3}" name="תאריך הדיווח" dataDxfId="507" dataCellStyle="Normal_2007-16618"/>
    <tableColumn id="2" xr3:uid="{5C18B7B7-EF82-4B14-860A-E9D773E526A6}" name="31/12/2023" dataDxfId="506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CA74D60-AFC8-4310-A7F3-F82BB614C05A}" name="TitleRegion1.a6.n14.1" displayName="TitleRegion1.a6.n14.1" ref="A6:N14" totalsRowShown="0" headerRowDxfId="505" dataDxfId="503" headerRowBorderDxfId="504" tableBorderDxfId="502">
  <autoFilter ref="A6:N14" xr:uid="{1CA74D60-AFC8-4310-A7F3-F82BB614C0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C1987DB-AE09-4D29-A367-86C4005CD2E0}" name="שם המנפיק/שם נייר ערך " dataDxfId="501"/>
    <tableColumn id="2" xr3:uid="{FE81BF57-9C24-48AD-9931-3E07B14A9F85}" name="מספר ני&quot;ע" dataDxfId="500"/>
    <tableColumn id="3" xr3:uid="{0C228651-FD98-48D6-BDD7-277A09121D93}" name="זירת מסחר" dataDxfId="499"/>
    <tableColumn id="4" xr3:uid="{5DC19333-E08F-49B1-96A9-A955F5241794}" name="ספק מידע" dataDxfId="498"/>
    <tableColumn id="5" xr3:uid="{11386F6F-A5E1-4A66-A783-BE201741DBB8}" name="מספר מנפיק" dataDxfId="497"/>
    <tableColumn id="6" xr3:uid="{74200921-4729-4FD4-B546-701C54A320A2}" name="ענף מסחר" dataDxfId="496"/>
    <tableColumn id="7" xr3:uid="{E87177C8-6543-472E-A7C5-10BC42498FD8}" name="סוג מטבע" dataDxfId="495"/>
    <tableColumn id="8" xr3:uid="{978750F4-B286-461D-979A-9A8033106AEA}" name="ערך נקוב****" dataDxfId="494"/>
    <tableColumn id="9" xr3:uid="{4ED091B6-C4F7-48D8-A114-E3147B045425}" name="שער***" dataDxfId="493"/>
    <tableColumn id="10" xr3:uid="{D500B2D2-E02E-45A0-9A25-58D12A076D83}" name="פדיון/ ריבית/ דיבידנד לקבל*****  " dataDxfId="492"/>
    <tableColumn id="11" xr3:uid="{B9365CBC-A883-4DB3-B1C6-9C176C4449C3}" name="שווי שוק" dataDxfId="491"/>
    <tableColumn id="12" xr3:uid="{3099ADB1-F050-46C5-AE9F-6616EEC3D555}" name="שעור מערך נקוב מונפק" dataDxfId="490"/>
    <tableColumn id="13" xr3:uid="{F50AF618-AFAA-4A61-B210-A2A60B0D312B}" name="שעור מנכסי אפיק ההשקעה" dataDxfId="489"/>
    <tableColumn id="14" xr3:uid="{F2C0150D-6AB4-43B3-9B76-5899C6ACA264}" name="שעור מסך נכסי השקעה**" dataDxfId="48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39FB255-0A08-4C17-8C8C-2AC39C5E68F7}" name="RowTitleRegion1.a1.b4.1" displayName="_RowTitleRegion1.a1.b4.1_3" ref="A1:B4" totalsRowShown="0" headerRowDxfId="487" dataDxfId="486" tableBorderDxfId="485" headerRowCellStyle="Normal_2007-16618" dataCellStyle="Normal_2007-16618">
  <autoFilter ref="A1:B4" xr:uid="{E39FB255-0A08-4C17-8C8C-2AC39C5E68F7}">
    <filterColumn colId="0" hiddenButton="1"/>
    <filterColumn colId="1" hiddenButton="1"/>
  </autoFilter>
  <tableColumns count="2">
    <tableColumn id="1" xr3:uid="{A3502E5C-2EE9-4EFE-91A2-0BECFAE7F042}" name="תאריך הדיווח" dataDxfId="484" dataCellStyle="Normal_2007-16618"/>
    <tableColumn id="2" xr3:uid="{16C58395-B0B8-49E4-885A-81E7713BD433}" name="31/12/2023" dataDxfId="483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6C4815D-7476-49AB-8E8F-6F37FE765BA5}" name="TitleRegion1.a6.m23.1" displayName="TitleRegion1.a6.m23.1" ref="A6:M23" totalsRowShown="0" headerRowDxfId="482" dataDxfId="480" headerRowBorderDxfId="481" tableBorderDxfId="479">
  <autoFilter ref="A6:M23" xr:uid="{06C4815D-7476-49AB-8E8F-6F37FE765B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1D9C319-9E7C-410A-87A5-56353FABC640}" name="שם המנפיק/שם נייר ערך " dataDxfId="478"/>
    <tableColumn id="2" xr3:uid="{28CFE682-AD96-49EA-B6EF-92971411FCF4}" name="מספר ני&quot;ע" dataDxfId="477"/>
    <tableColumn id="3" xr3:uid="{BC0594C6-7506-4BC6-B77E-B8C7B3E6DE57}" name="זירת מסחר" dataDxfId="476"/>
    <tableColumn id="4" xr3:uid="{FA242A09-3D5A-4EC2-8D4D-4B8B0FAB13CB}" name="מספר מנפיק" dataDxfId="475"/>
    <tableColumn id="5" xr3:uid="{B2186075-4315-40CA-9F6F-31275A0E328C}" name="ענף מסחר" dataDxfId="474"/>
    <tableColumn id="6" xr3:uid="{F64E19CC-8001-4A79-AEEA-97ECC4E03685}" name="סוג מטבע" dataDxfId="473"/>
    <tableColumn id="7" xr3:uid="{A679939D-6CCA-4551-9844-97BB4D388500}" name="ערך נקוב****" dataDxfId="472"/>
    <tableColumn id="8" xr3:uid="{4C14C21E-5E0E-44B9-95C7-13A46D0AC613}" name="שער***" dataDxfId="471"/>
    <tableColumn id="9" xr3:uid="{962C69B7-C354-41CC-B092-C6AD7B692181}" name="פדיון/ ריבית/ דיבידנד לקבל*****  " dataDxfId="470"/>
    <tableColumn id="10" xr3:uid="{D158CB16-C855-4934-A63D-46B25AC13028}" name="שווי שוק" dataDxfId="469"/>
    <tableColumn id="11" xr3:uid="{630355CA-C519-4879-AAEA-DADABD10DA99}" name="שעור מערך נקוב מונפק" dataDxfId="468"/>
    <tableColumn id="12" xr3:uid="{0E30350A-A45B-4B9E-A7C9-271A7B21BCD5}" name="שעור מנכסי אפיק ההשקעה" dataDxfId="467"/>
    <tableColumn id="13" xr3:uid="{2D52DCAE-7E5D-4BF1-B74F-6AA0FBE45E89}" name="שעור מסך נכסי השקעה**" dataDxfId="466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3A698B0-0034-4FC7-B331-239D4EDFD905}" name="RowTitleRegion1.a1.b4.1" displayName="_RowTitleRegion1.a1.b4.1_4" ref="A1:B4" totalsRowShown="0" headerRowDxfId="465" dataDxfId="464" tableBorderDxfId="463" headerRowCellStyle="Normal_2007-16618" dataCellStyle="Normal_2007-16618">
  <autoFilter ref="A1:B4" xr:uid="{F3A698B0-0034-4FC7-B331-239D4EDFD905}">
    <filterColumn colId="0" hiddenButton="1"/>
    <filterColumn colId="1" hiddenButton="1"/>
  </autoFilter>
  <tableColumns count="2">
    <tableColumn id="1" xr3:uid="{49A40879-286D-45BA-AFD8-7DB252E07FBD}" name="תאריך הדיווח" dataDxfId="462" dataCellStyle="Normal_2007-16618"/>
    <tableColumn id="2" xr3:uid="{5E9D4396-5CAF-4D79-8913-267CC2AC0CE4}" name="31/12/2023" dataDxfId="461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67A53C1-F3BA-4340-8946-F08AA3515E01}" name="TitleRegion1.a6.n24.1" displayName="TitleRegion1.a6.n24.1" ref="A6:N24" totalsRowShown="0" headerRowDxfId="460" dataDxfId="458" headerRowBorderDxfId="459" tableBorderDxfId="457">
  <autoFilter ref="A6:N24" xr:uid="{367A53C1-F3BA-4340-8946-F08AA3515E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9060356-23EC-49EA-97C7-F9E7B5FA8C41}" name="שם המנפיק/שם נייר ערך " dataDxfId="456"/>
    <tableColumn id="2" xr3:uid="{592F18A1-DC0B-4D63-B52B-82A6E4AF8FBE}" name="מספר ני&quot;ע" dataDxfId="455"/>
    <tableColumn id="3" xr3:uid="{1AFB2CEE-E8FC-48FB-BB96-A0D03523D431}" name="זירת מסחר" dataDxfId="454"/>
    <tableColumn id="4" xr3:uid="{46522A0A-0808-43EE-B21A-DBDCA064CCFB}" name="מספר מנפיק" dataDxfId="453"/>
    <tableColumn id="5" xr3:uid="{FEF9C81C-83DA-4087-865B-0764D9218977}" name="ענף מסחר" dataDxfId="452"/>
    <tableColumn id="6" xr3:uid="{042FAC42-F3BA-4A35-B38B-69643BCFA3D8}" name="דירוג" dataDxfId="451"/>
    <tableColumn id="7" xr3:uid="{0238707D-8DE9-4E7D-8FE6-B95BD99CB237}" name="שם מדרג" dataDxfId="450"/>
    <tableColumn id="8" xr3:uid="{7110B5C5-866B-4EF2-BB93-FFA9B97A159F}" name="סוג מטבע" dataDxfId="449"/>
    <tableColumn id="9" xr3:uid="{08899558-5D71-49C0-8CC8-33A8667827B8}" name="ערך נקוב****" dataDxfId="448"/>
    <tableColumn id="10" xr3:uid="{D1C588FA-393A-41D9-A249-D96B8E7E0141}" name="שער***" dataDxfId="447"/>
    <tableColumn id="11" xr3:uid="{DED89996-364A-4212-A557-6DD4AEF0A253}" name="שווי שוק" dataDxfId="446"/>
    <tableColumn id="12" xr3:uid="{7FFD0A6B-DC62-4966-8A9C-F9535D47D9F1}" name="שעור מערך נקוב מונפק" dataDxfId="445"/>
    <tableColumn id="13" xr3:uid="{C309A776-93BA-46B3-A2A7-E10F6662F3DD}" name="שעור מנכסי אפיק ההשקעה" dataDxfId="444"/>
    <tableColumn id="14" xr3:uid="{841BF76E-E4B2-4647-B469-8DE11552FEB5}" name="שעור מסך נכסי השקעה**" dataDxfId="443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8860470-DD60-47A2-BB45-B6F8C150A5CB}" name="RowTitleRegion1.a1.b4.1" displayName="_RowTitleRegion1.a1.b4.1_5" ref="A1:B4" totalsRowShown="0" headerRowDxfId="442" dataDxfId="441" tableBorderDxfId="440" headerRowCellStyle="Normal_2007-16618" dataCellStyle="Normal_2007-16618">
  <autoFilter ref="A1:B4" xr:uid="{28860470-DD60-47A2-BB45-B6F8C150A5CB}">
    <filterColumn colId="0" hiddenButton="1"/>
    <filterColumn colId="1" hiddenButton="1"/>
  </autoFilter>
  <tableColumns count="2">
    <tableColumn id="1" xr3:uid="{CFD26455-D077-4289-AF33-D29D9F116BFF}" name="תאריך הדיווח" dataDxfId="439" dataCellStyle="Normal_2007-16618"/>
    <tableColumn id="2" xr3:uid="{04C724A5-AC27-4534-B94F-761492BEE89B}" name="31/12/2023" dataDxfId="438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FA151A2-1E6D-4C2E-93C5-26C4B935D717}" name="TitleRegion1.a6.k13.1" displayName="TitleRegion1.a6.k13.1" ref="A6:K13" totalsRowShown="0" headerRowDxfId="437" dataDxfId="435" headerRowBorderDxfId="436" tableBorderDxfId="434">
  <autoFilter ref="A6:K13" xr:uid="{8FA151A2-1E6D-4C2E-93C5-26C4B935D7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79EBFE0-C2BE-441D-8317-F3A43644D2C2}" name="שם המנפיק/שם נייר ערך" dataDxfId="433"/>
    <tableColumn id="2" xr3:uid="{B8C65EFE-3A0C-467C-AA1F-DE1A3A2D8C2A}" name="מספר ני&quot;ע" dataDxfId="432"/>
    <tableColumn id="3" xr3:uid="{74DDE0E1-D9A6-419C-BD7F-EE12ADF7F14A}" name="זירת מסחר" dataDxfId="431"/>
    <tableColumn id="4" xr3:uid="{3A454BB5-1F48-4AF0-8535-9FEEA5FA594D}" name="ענף מסחר" dataDxfId="430"/>
    <tableColumn id="5" xr3:uid="{C4515523-218F-46E5-925A-BE47F16996AB}" name="סוג מטבע" dataDxfId="429"/>
    <tableColumn id="6" xr3:uid="{41C18C83-CAEA-448E-B776-A8880974A9CE}" name="ערך נקוב****" dataDxfId="428"/>
    <tableColumn id="7" xr3:uid="{3258A49F-4A1A-408B-8579-6549A33CE206}" name="שער***" dataDxfId="427"/>
    <tableColumn id="8" xr3:uid="{99ED2CB0-EB95-4F87-AEC1-A8B924146D65}" name="שווי שוק" dataDxfId="426"/>
    <tableColumn id="9" xr3:uid="{92CCF3F8-CAC7-42ED-BEDF-72951C8CE05C}" name="שעור מערך נקוב מונפק" dataDxfId="425"/>
    <tableColumn id="10" xr3:uid="{504FDF88-D4E6-42CB-B880-EB8508A7F8B6}" name="שעור מנכסי אפיק ההשקעה" dataDxfId="424"/>
    <tableColumn id="11" xr3:uid="{1B8D6598-6294-44DB-94EE-AB2A271B708B}" name="שעור מסך נכסי השקעה**" dataDxfId="423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8443EA6-5313-4F9D-9FB1-CBE18212BEBB}" name="RowTitleRegion1.a1.b4.1" displayName="_RowTitleRegion1.a1.b4.1_6" ref="A1:B4" totalsRowShown="0" headerRowDxfId="422" dataDxfId="421" tableBorderDxfId="420" headerRowCellStyle="Normal_2007-16618" dataCellStyle="Normal_2007-16618">
  <autoFilter ref="A1:B4" xr:uid="{C8443EA6-5313-4F9D-9FB1-CBE18212BEBB}">
    <filterColumn colId="0" hiddenButton="1"/>
    <filterColumn colId="1" hiddenButton="1"/>
  </autoFilter>
  <tableColumns count="2">
    <tableColumn id="1" xr3:uid="{2D44C8FE-2223-466B-B95D-FFA377484D13}" name="תאריך הדיווח" dataDxfId="419" dataCellStyle="Normal_2007-16618"/>
    <tableColumn id="2" xr3:uid="{452B2BDB-37E7-48BC-852A-80CA3D25C2EC}" name="31/12/2023" dataDxfId="418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AF1E76C-BA31-4554-B3E6-69B7093015D9}" name="TitleRegion1.a6.k13.1" displayName="TitleRegion1.a6.k13.1_" ref="A6:K13" totalsRowShown="0" headerRowDxfId="417" dataDxfId="415" headerRowBorderDxfId="416" tableBorderDxfId="414">
  <autoFilter ref="A6:K13" xr:uid="{9AF1E76C-BA31-4554-B3E6-69B7093015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CD42898-DEDC-4BAF-8DC1-AFFDC0D64D31}" name="שם המנפיק/שם נייר ערך" dataDxfId="413"/>
    <tableColumn id="2" xr3:uid="{878013AE-E6DD-4F09-ACAC-64BFE133D7B3}" name="מספר ני&quot;ע" dataDxfId="412"/>
    <tableColumn id="3" xr3:uid="{FC0790A2-1D38-499A-9641-E4AB6E7DC001}" name="זירת מסחר" dataDxfId="411"/>
    <tableColumn id="4" xr3:uid="{85BE1DE0-2909-4ACF-A06A-07ED15DE9FBA}" name="ענף מסחר" dataDxfId="410"/>
    <tableColumn id="5" xr3:uid="{B475AE9A-9B4A-4B61-A185-3773523F8AEF}" name="סוג מטבע" dataDxfId="409"/>
    <tableColumn id="6" xr3:uid="{C40C6C45-1865-42E8-A959-0D716B541D20}" name="ערך נקוב****" dataDxfId="408"/>
    <tableColumn id="7" xr3:uid="{E3565B6E-62A3-4A53-9358-611E80B75C2F}" name="שער***" dataDxfId="407"/>
    <tableColumn id="8" xr3:uid="{E431EDF3-5C40-4252-BA97-DC2532244EE1}" name="שווי שוק" dataDxfId="406"/>
    <tableColumn id="9" xr3:uid="{26F0CFB6-D60C-4892-8327-2290C36B433B}" name="שעור מערך נקוב מונפק" dataDxfId="405"/>
    <tableColumn id="10" xr3:uid="{24270FFB-3AD1-42FC-A999-3D86A39DB937}" name="שעור מנכסי אפיק ההשקעה" dataDxfId="404"/>
    <tableColumn id="11" xr3:uid="{97A14215-A47B-424E-AC70-DFEE61BFB88E}" name="שעור מסך נכסי השקעה**" dataDxfId="403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62A52F-787C-45AD-917B-D512C0BAFA1F}" name="RowTitleRegion1.a1.b4.1" displayName="_RowTitleRegion1.a1.b4.1_7" ref="A1:B4" totalsRowShown="0" headerRowDxfId="402" dataDxfId="401" tableBorderDxfId="400" headerRowCellStyle="Normal_2007-16618" dataCellStyle="Normal_2007-16618">
  <autoFilter ref="A1:B4" xr:uid="{4762A52F-787C-45AD-917B-D512C0BAFA1F}">
    <filterColumn colId="0" hiddenButton="1"/>
    <filterColumn colId="1" hiddenButton="1"/>
  </autoFilter>
  <tableColumns count="2">
    <tableColumn id="1" xr3:uid="{6E79C826-E7F9-4F05-8577-165C345F0DED}" name="תאריך הדיווח" dataDxfId="399" dataCellStyle="Normal_2007-16618"/>
    <tableColumn id="2" xr3:uid="{C14A8C0F-676E-4F23-A750-3C8C8A17EC73}" name="31/12/2023" dataDxfId="398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F3C6894-1B8C-48B7-A5CD-03A91E3414D3}" name="TitleRegion1.a6.j19.1" displayName="TitleRegion1.a6.j19.1" ref="A6:J19" totalsRowShown="0" headerRowDxfId="397" dataDxfId="395" headerRowBorderDxfId="396" tableBorderDxfId="394">
  <autoFilter ref="A6:J19" xr:uid="{3F3C6894-1B8C-48B7-A5CD-03A91E3414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72AD412-BF4B-4D29-A993-05C1AF7C536B}" name="שם המנפיק/שם נייר ערך" dataDxfId="393"/>
    <tableColumn id="2" xr3:uid="{8083DC34-75C6-4554-94D4-C1CFA56E61D0}" name="מספר ני&quot;ע" dataDxfId="392"/>
    <tableColumn id="3" xr3:uid="{8BB8F188-791E-49BE-BC28-B823981433D7}" name="זירת מסחר" dataDxfId="391"/>
    <tableColumn id="4" xr3:uid="{EB19F397-C0FC-4024-995D-2365C8A3D641}" name="ענף מסחר" dataDxfId="390"/>
    <tableColumn id="5" xr3:uid="{73CEF55B-0380-4C88-B8AD-A5D78B4600F1}" name="סוג מטבע" dataDxfId="389"/>
    <tableColumn id="6" xr3:uid="{9B5F5E0E-BAC0-45DC-80C6-5D1516A7181B}" name="ערך נקוב****" dataDxfId="388"/>
    <tableColumn id="7" xr3:uid="{A1928142-962A-48B3-9C71-132F20A76EFA}" name="שער***" dataDxfId="387"/>
    <tableColumn id="8" xr3:uid="{5EE7CAE6-4070-403C-8A40-A4A8E6AF07D6}" name="שווי שוק" dataDxfId="386"/>
    <tableColumn id="9" xr3:uid="{38E094B3-FE19-40A7-853B-719C7CAD282B}" name="שעור מנכסי אפיק ההשקעה" dataDxfId="385"/>
    <tableColumn id="10" xr3:uid="{4177F748-B085-4E1A-AB14-C935DD5029F1}" name="שעור מסך נכסי השקעה**" dataDxfId="38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BA1B414-BBA5-4A67-861B-6D00B740228C}" name="RowTitleRegion1.a1.b4.1" displayName="_RowTitleRegion1.a1.b4.1_8" ref="A1:B4" totalsRowShown="0" headerRowDxfId="383" dataDxfId="382" tableBorderDxfId="381" headerRowCellStyle="Normal_2007-16618" dataCellStyle="Normal_2007-16618">
  <autoFilter ref="A1:B4" xr:uid="{FBA1B414-BBA5-4A67-861B-6D00B740228C}">
    <filterColumn colId="0" hiddenButton="1"/>
    <filterColumn colId="1" hiddenButton="1"/>
  </autoFilter>
  <tableColumns count="2">
    <tableColumn id="1" xr3:uid="{06D3B389-0522-49EB-86AC-7F99B8732222}" name="תאריך הדיווח" dataDxfId="380" dataCellStyle="Normal_2007-16618"/>
    <tableColumn id="2" xr3:uid="{678D692B-439A-4AC6-9FCE-F6ACD88DD9B2}" name="31/12/2023" dataDxfId="379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964A0F0-F79A-4B6C-BC4C-50681F98EDEB}" name="TitleRegion1.a6.p13.1" displayName="TitleRegion1.a6.p13.1" ref="A6:P13" totalsRowShown="0" headerRowDxfId="378" dataDxfId="376" headerRowBorderDxfId="377" tableBorderDxfId="375">
  <autoFilter ref="A6:P13" xr:uid="{0964A0F0-F79A-4B6C-BC4C-50681F98ED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15DD736-B416-4BE8-8FDB-4AA6E5EE3EBB}" name="שם המנפיק/שם נייר ערך" dataDxfId="374"/>
    <tableColumn id="2" xr3:uid="{746337E9-DEAA-4F3B-9C0C-047AC5A0458F}" name="מספר ני&quot;ע" dataDxfId="373"/>
    <tableColumn id="3" xr3:uid="{2A34759B-A380-41A8-A26B-7EB73285D389}" name="נכס הבסיס" dataDxfId="372"/>
    <tableColumn id="4" xr3:uid="{D76172E7-22B0-451A-BC81-B5F92E7F1734}" name="דירוג" dataDxfId="371"/>
    <tableColumn id="5" xr3:uid="{8CF3AEF6-1BED-4187-9A27-149E3037BACC}" name="שם מדרג" dataDxfId="370"/>
    <tableColumn id="6" xr3:uid="{2EF55078-17B5-4214-87EE-32447C82E533}" name="תאריך רכישה" dataDxfId="369"/>
    <tableColumn id="7" xr3:uid="{0138E0CF-2AC7-49D1-8D03-10A8EA7AEE78}" name="מח&quot;מ" dataDxfId="368"/>
    <tableColumn id="8" xr3:uid="{06BD784C-5F03-4D8C-9727-62D84677EDC7}" name="סוג מטבע" dataDxfId="367"/>
    <tableColumn id="9" xr3:uid="{CDAE24E4-CA6A-496D-A65C-27C1C8C67727}" name="שיעור ריבית" dataDxfId="366"/>
    <tableColumn id="10" xr3:uid="{FFF8E1E1-984A-4C9A-B51B-B22F9130A978}" name="תשואה לפידיון" dataDxfId="365"/>
    <tableColumn id="11" xr3:uid="{1EF26A80-C859-45F3-AA25-6162C60689CA}" name="ערך נקוב****" dataDxfId="364"/>
    <tableColumn id="12" xr3:uid="{E796A5A9-2B0A-4D18-9855-BFAB2794D5F5}" name="שער***" dataDxfId="363"/>
    <tableColumn id="13" xr3:uid="{9EEE46AD-C4F0-451F-A1A6-C992D8AE82E2}" name="שווי שוק" dataDxfId="362"/>
    <tableColumn id="14" xr3:uid="{F682FF24-38A0-48E4-8F32-C4872F9C384B}" name="שעור מערך נקוב מונפק" dataDxfId="361"/>
    <tableColumn id="15" xr3:uid="{70F330AC-44EB-4E9C-8667-7AAF9411A5DC}" name="שעור מנכסי אפיק ההשקעה" dataDxfId="360"/>
    <tableColumn id="16" xr3:uid="{02103F01-DF30-4936-8825-4277DD69604A}" name="שעור מסך נכסי השקעה**" dataDxfId="359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A91D5B6-3DA3-4C39-B0F2-8AF15B5E2781}" name="RowTitleRegion1.a1.b4.1" displayName="_RowTitleRegion1.a1.b4.1_9" ref="A1:B4" totalsRowShown="0" headerRowDxfId="358" dataDxfId="357" tableBorderDxfId="356" headerRowCellStyle="Normal_2007-16618" dataCellStyle="Normal_2007-16618">
  <autoFilter ref="A1:B4" xr:uid="{8A91D5B6-3DA3-4C39-B0F2-8AF15B5E2781}">
    <filterColumn colId="0" hiddenButton="1"/>
    <filterColumn colId="1" hiddenButton="1"/>
  </autoFilter>
  <tableColumns count="2">
    <tableColumn id="1" xr3:uid="{539D45A6-2FE4-40EE-B8B3-C4E1124B37E5}" name="תאריך הדיווח" dataDxfId="355" dataCellStyle="Normal_2007-16618"/>
    <tableColumn id="2" xr3:uid="{4B80F73B-7CCB-4A20-B526-D0E44388A2B4}" name="31/12/2023" dataDxfId="354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CB03A01-B5A4-481D-B3F4-B86B85B8F3DF}" name="TitleRegion1.a6.o163.1" displayName="TitleRegion1.a6.o163.1" ref="A6:O163" totalsRowShown="0" headerRowDxfId="353" dataDxfId="351" headerRowBorderDxfId="352" tableBorderDxfId="350">
  <autoFilter ref="A6:O163" xr:uid="{1CB03A01-B5A4-481D-B3F4-B86B85B8F3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66573E7-238D-4E4D-A87D-E45EDA87DEAD}" name="שם המנפיק/שם נייר ערך" dataDxfId="349"/>
    <tableColumn id="2" xr3:uid="{8D9ACA24-D3CA-42E5-B104-E11B29D1274E}" name="מספר ני&quot;ע" dataDxfId="348"/>
    <tableColumn id="3" xr3:uid="{51F662C1-671C-42FB-961B-3015A28970F0}" name="דירוג" dataDxfId="347"/>
    <tableColumn id="4" xr3:uid="{58383CA7-1A1E-490B-AB01-D8EF9AE548A8}" name="שם מדרג" dataDxfId="346"/>
    <tableColumn id="5" xr3:uid="{61B9242D-4ADF-4106-A8A6-9F33671EE76E}" name="תאריך רכישה" dataDxfId="345"/>
    <tableColumn id="6" xr3:uid="{A1BBB2D1-4EB3-4ECE-86D6-DF4D36D3BABF}" name="מח&quot;מ" dataDxfId="344"/>
    <tableColumn id="7" xr3:uid="{6505F277-DAAF-498F-AA31-C8CF3FBADBDF}" name="סוג מטבע" dataDxfId="343"/>
    <tableColumn id="8" xr3:uid="{14A06F5D-27A4-4395-9440-FB156B560A4E}" name="שיעור ריבית" dataDxfId="342"/>
    <tableColumn id="9" xr3:uid="{7C48FF58-7718-4F86-B85C-7D344349AC51}" name="תשואה לפידיון" dataDxfId="341"/>
    <tableColumn id="10" xr3:uid="{CF164F7F-7A9C-4E6A-ADAB-EA3442947D86}" name="ערך נקוב****" dataDxfId="340"/>
    <tableColumn id="11" xr3:uid="{39003C8A-148F-41C7-ADCC-964F0FF8F6D1}" name="שער***" dataDxfId="339"/>
    <tableColumn id="12" xr3:uid="{8FD2AB23-2F63-4689-B457-C5430B0AF967}" name="שווי הוגן" dataDxfId="338"/>
    <tableColumn id="13" xr3:uid="{7D6D5F9C-A983-4A3E-B0D5-B6EC74A23E4B}" name="שעור מערך נקוב מונפק" dataDxfId="337"/>
    <tableColumn id="14" xr3:uid="{510DEF19-747B-40E0-8EB8-5B815094049D}" name="שעור מנכסי אפיק ההשקעה" dataDxfId="336"/>
    <tableColumn id="15" xr3:uid="{101E397B-5C4C-40BC-B15A-9FA7890D08BB}" name="שעור מסך נכסי השקעה**" dataDxfId="335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2FD8CAE-102D-465E-AD3A-E657B22657C4}" name="RowTitleRegion1.a1.b4.1" displayName="_RowTitleRegion1.a1.b4.1_10" ref="A1:B4" totalsRowShown="0" headerRowDxfId="334" dataDxfId="333" tableBorderDxfId="332" headerRowCellStyle="Normal_2007-16618" dataCellStyle="Normal_2007-16618">
  <autoFilter ref="A1:B4" xr:uid="{32FD8CAE-102D-465E-AD3A-E657B22657C4}">
    <filterColumn colId="0" hiddenButton="1"/>
    <filterColumn colId="1" hiddenButton="1"/>
  </autoFilter>
  <tableColumns count="2">
    <tableColumn id="1" xr3:uid="{AA9F0D7D-67B6-41AB-BA75-959903042F9D}" name="תאריך הדיווח" dataDxfId="331" dataCellStyle="Normal_2007-16618"/>
    <tableColumn id="2" xr3:uid="{05AB730C-3B4B-46C0-B091-118DEA6FFA4E}" name="31/12/2023" dataDxfId="330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BC84AE4-0D47-4D18-BD86-A8BC627DFB60}" name="TitleRegion1.a6.r18.1" displayName="TitleRegion1.a6.r18.1" ref="A6:R18" totalsRowShown="0" headerRowDxfId="329" dataDxfId="327" headerRowBorderDxfId="328" tableBorderDxfId="326">
  <autoFilter ref="A6:R18" xr:uid="{7BC84AE4-0D47-4D18-BD86-A8BC627DFB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A8CAD44-6203-4621-977F-13D32AA3B211}" name="שם המנפיק/שם נייר ערך" dataDxfId="325"/>
    <tableColumn id="2" xr3:uid="{9ED4B71E-CF31-41C9-8992-0C8137B2EF38}" name="מספר ני&quot;ע" dataDxfId="324"/>
    <tableColumn id="3" xr3:uid="{2F1F8E00-3543-426B-8BDA-D5D30F04B30D}" name="ספק המידע" dataDxfId="323"/>
    <tableColumn id="4" xr3:uid="{A7CAE3B2-2E13-4B32-8141-3314934C4968}" name="מספר מנפיק" dataDxfId="322"/>
    <tableColumn id="5" xr3:uid="{E0CA36E4-E09F-43D5-B4CE-C4F4ACD010CD}" name="ענף מסחר" dataDxfId="321"/>
    <tableColumn id="6" xr3:uid="{26AC7DCC-E4AE-449B-BE01-BDFF6B0208FB}" name="דירוג" dataDxfId="320"/>
    <tableColumn id="7" xr3:uid="{60E6838E-D3B4-4B51-8DF3-28BCC8ED32F0}" name="שם מדרג" dataDxfId="319"/>
    <tableColumn id="8" xr3:uid="{6D7E44F2-BFBC-4204-A5BC-A4EC1AC48302}" name="תאריך רכישה" dataDxfId="318"/>
    <tableColumn id="9" xr3:uid="{A0A5702F-4DB4-4D64-A2BE-DCF155C235A0}" name="מח&quot;מ" dataDxfId="317"/>
    <tableColumn id="10" xr3:uid="{8201D88F-CF71-4C5B-ADE3-073BC0653773}" name="סוג מטבע" dataDxfId="316"/>
    <tableColumn id="11" xr3:uid="{649BA15E-B08D-4220-A3D8-B517A4A87ABE}" name="שיעור ריבית" dataDxfId="315"/>
    <tableColumn id="12" xr3:uid="{B7DF2ED4-238A-4149-95F7-34597FF99E24}" name="תשואה לפידיון" dataDxfId="314"/>
    <tableColumn id="13" xr3:uid="{833F5C59-A2A7-47E1-92CA-ED00559BC640}" name="ערך נקוב****" dataDxfId="313"/>
    <tableColumn id="14" xr3:uid="{E6CA443C-9812-4FFB-A0F5-03006405DF35}" name="שער***" dataDxfId="312"/>
    <tableColumn id="15" xr3:uid="{C71ACE6D-8998-4ABE-833C-FE239578DC51}" name="שווי הוגן" dataDxfId="311"/>
    <tableColumn id="16" xr3:uid="{96A33075-47D4-49B4-87AD-6BDA19527CAB}" name="שעור מערך נקוב מונפק" dataDxfId="310"/>
    <tableColumn id="17" xr3:uid="{A4CEDA45-23F8-4A99-8977-2029FF087339}" name="שעור מנכסי אפיק ההשקעה" dataDxfId="309"/>
    <tableColumn id="18" xr3:uid="{7502B7FD-771F-4B71-963C-15F859FBCE35}" name="שעור מסך נכסי השקעה**" dataDxfId="308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B497053-7D43-4BE1-8BEE-569D8234CD65}" name="RowTitleRegion1.a1.b4.1" displayName="_RowTitleRegion1.a1.b4.1_11" ref="A1:B4" totalsRowShown="0" headerRowDxfId="307" dataDxfId="306" tableBorderDxfId="305" headerRowCellStyle="Normal_2007-16618" dataCellStyle="Normal_2007-16618">
  <autoFilter ref="A1:B4" xr:uid="{AB497053-7D43-4BE1-8BEE-569D8234CD65}">
    <filterColumn colId="0" hiddenButton="1"/>
    <filterColumn colId="1" hiddenButton="1"/>
  </autoFilter>
  <tableColumns count="2">
    <tableColumn id="1" xr3:uid="{A2B9C8FB-001E-4B60-92A9-3203A5D8CD40}" name="תאריך הדיווח" dataDxfId="304" dataCellStyle="Normal_2007-16618"/>
    <tableColumn id="2" xr3:uid="{B4637A24-0ECE-4D9F-A908-ECF3FE213CEE}" name="31/12/2023" dataDxfId="303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6506431-1E84-4226-990A-DACC87D10AC1}" name="TitleRegion1.a6.r46.1" displayName="TitleRegion1.a6.r46.1" ref="A6:R46" totalsRowShown="0" headerRowDxfId="302" dataDxfId="300" headerRowBorderDxfId="301" tableBorderDxfId="299">
  <autoFilter ref="A6:R46" xr:uid="{96506431-1E84-4226-990A-DACC87D10A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621F67B-3AD4-4095-BE8A-AA183F53F408}" name="שם המנפיק/שם נייר ערך" dataDxfId="298"/>
    <tableColumn id="2" xr3:uid="{E53512E0-59C2-4AD8-A7AB-16D45B733AC5}" name="מספר ני&quot;ע" dataDxfId="297"/>
    <tableColumn id="3" xr3:uid="{C88D6C4C-CF18-4138-B590-86D56D350AE4}" name="ספק המידע" dataDxfId="296"/>
    <tableColumn id="4" xr3:uid="{E86F79F6-774E-4DDF-87FD-694FCB2321F0}" name="מספר מנפיק" dataDxfId="295"/>
    <tableColumn id="5" xr3:uid="{1D0B6192-E110-45B5-9C12-B585AD108486}" name="ענף מסחר" dataDxfId="294"/>
    <tableColumn id="6" xr3:uid="{669DCD73-8480-4161-AB36-DADD2EF3E926}" name="דירוג" dataDxfId="293"/>
    <tableColumn id="7" xr3:uid="{9458887A-57E5-472A-BECB-851E19D1C00A}" name="שם מדרג" dataDxfId="292"/>
    <tableColumn id="8" xr3:uid="{2A4F7A14-21B8-40D9-B461-8772C861F5AF}" name="תאריך רכישה" dataDxfId="291"/>
    <tableColumn id="9" xr3:uid="{038B5DA2-7194-405D-9D4F-D5640BD408A5}" name="מח&quot;מ" dataDxfId="290"/>
    <tableColumn id="10" xr3:uid="{FDDE4D84-AEF6-432F-94DA-E38C3A2FAD9E}" name="סוג מטבע" dataDxfId="289"/>
    <tableColumn id="11" xr3:uid="{89B5EF3C-3FE5-45FB-BF4F-8AC0677EA2D8}" name="שיעור ריבית" dataDxfId="288"/>
    <tableColumn id="12" xr3:uid="{D9272819-7EDB-49E3-A9C9-3A035CFAF22F}" name="תשואה לפידיון" dataDxfId="287"/>
    <tableColumn id="13" xr3:uid="{50B3F2D1-A051-4129-ABDA-05789E1E6644}" name="ערך נקוב****" dataDxfId="286"/>
    <tableColumn id="14" xr3:uid="{BD94B6B6-F458-4572-85D4-583896BB5D41}" name="שער***" dataDxfId="285"/>
    <tableColumn id="15" xr3:uid="{DEA55291-973E-49E9-8BE1-51F04938508B}" name="שווי הוגן" dataDxfId="284"/>
    <tableColumn id="16" xr3:uid="{8EF3B43E-490A-4DB9-9C0E-B7AAF0B120BE}" name="שעור מערך נקוב מונפק" dataDxfId="283"/>
    <tableColumn id="17" xr3:uid="{C20B533D-D8A4-423A-8585-00A16F7CA6C0}" name="שעור מנכסי אפיק ההשקעה" dataDxfId="282"/>
    <tableColumn id="18" xr3:uid="{816214A9-7E4D-4F20-8447-654C91567114}" name="שעור מסך נכסי השקעה**" dataDxfId="281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065D2B7-469D-4A30-9622-791C5C301725}" name="RowTitleRegion1.a1.b4.1" displayName="_RowTitleRegion1.a1.b4.1_12" ref="A1:B4" totalsRowShown="0" headerRowDxfId="280" dataDxfId="279" tableBorderDxfId="278" headerRowCellStyle="Normal_2007-16618" dataCellStyle="Normal_2007-16618">
  <autoFilter ref="A1:B4" xr:uid="{4065D2B7-469D-4A30-9622-791C5C301725}">
    <filterColumn colId="0" hiddenButton="1"/>
    <filterColumn colId="1" hiddenButton="1"/>
  </autoFilter>
  <tableColumns count="2">
    <tableColumn id="1" xr3:uid="{6B1C5FB4-1B3E-4904-9B2B-048F414CE3A4}" name="תאריך הדיווח" dataDxfId="277" dataCellStyle="Normal_2007-16618"/>
    <tableColumn id="2" xr3:uid="{F3FFB634-7092-4030-827E-F623549149F6}" name="31/12/2023" dataDxfId="276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22DBC1C-2D01-4F55-BD59-8BFE0D9B6EF0}" name="TitleRegion1.a6.l16.1" displayName="TitleRegion1.a6.l16.1" ref="A6:L16" totalsRowShown="0" headerRowDxfId="275" dataDxfId="273" headerRowBorderDxfId="274" tableBorderDxfId="272">
  <autoFilter ref="A6:L16" xr:uid="{422DBC1C-2D01-4F55-BD59-8BFE0D9B6E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C972855B-9F66-4F7A-8699-AE78B7C21B4B}" name="שם המנפיק/שם נייר ערך" dataDxfId="271"/>
    <tableColumn id="2" xr3:uid="{A6647814-EF58-4C45-851E-0FC52F0DEBB0}" name="מספר ני&quot;ע" dataDxfId="270"/>
    <tableColumn id="3" xr3:uid="{5FC60019-148F-49A5-A0D9-003B1133267A}" name="ספק המידע" dataDxfId="269"/>
    <tableColumn id="4" xr3:uid="{445F29CB-2D3A-4266-AAC6-E45C7772BD26}" name="מספר מנפיק" dataDxfId="268"/>
    <tableColumn id="5" xr3:uid="{CB8FFEB9-2D41-4680-B45F-52792946664C}" name="ענף מסחר" dataDxfId="267"/>
    <tableColumn id="6" xr3:uid="{7659C02F-44B4-4751-9986-742E7A4F4FD2}" name="סוג מטבע" dataDxfId="266"/>
    <tableColumn id="7" xr3:uid="{523D89EB-B102-44AF-B2E5-55BF87F83B36}" name="ערך נקוב****" dataDxfId="265"/>
    <tableColumn id="8" xr3:uid="{1D14ED3E-5BB4-4DC4-89E7-355FF85012FA}" name="שער***" dataDxfId="264"/>
    <tableColumn id="9" xr3:uid="{693F132E-3506-4A62-B22E-AD631586841E}" name="שווי הוגן" dataDxfId="263"/>
    <tableColumn id="10" xr3:uid="{2504985F-BC40-4952-BDB4-C4EAE9076EC8}" name="שעור מערך נקוב מונפק" dataDxfId="262"/>
    <tableColumn id="11" xr3:uid="{31D4FAA5-25C0-4C7C-92F6-B81953341E24}" name="שעור מנכסי אפיק ההשקעה" dataDxfId="261"/>
    <tableColumn id="12" xr3:uid="{BB0768F0-8B78-4603-9AA7-00D2CE915369}" name="שעור מסך נכסי השקעה**" dataDxfId="26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85ED2EE-D9D8-4026-A751-B006834184F4}" name="RowTitleRegion1.a1.b4.1" displayName="_RowTitleRegion1.a1.b4.1_13" ref="A1:B4" totalsRowShown="0" headerRowDxfId="259" dataDxfId="258" tableBorderDxfId="257" headerRowCellStyle="Normal_2007-16618" dataCellStyle="Normal_2007-16618">
  <autoFilter ref="A1:B4" xr:uid="{985ED2EE-D9D8-4026-A751-B006834184F4}">
    <filterColumn colId="0" hiddenButton="1"/>
    <filterColumn colId="1" hiddenButton="1"/>
  </autoFilter>
  <tableColumns count="2">
    <tableColumn id="1" xr3:uid="{5AA5B627-916B-448F-B188-BC7C3BA7D6BA}" name="תאריך הדיווח" dataDxfId="256" dataCellStyle="Normal_2007-16618"/>
    <tableColumn id="2" xr3:uid="{21AC945F-0D49-4E7F-A7D1-51A61139F04E}" name="31/12/2023" dataDxfId="255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1105F88-12F9-4BBE-8131-3A98B2D4235B}" name="TitleRegion1.a6.j12.1" displayName="TitleRegion1.a6.j12.1" ref="A6:J12" totalsRowShown="0" headerRowDxfId="254" dataDxfId="252" headerRowBorderDxfId="253" tableBorderDxfId="251">
  <autoFilter ref="A6:J12" xr:uid="{51105F88-12F9-4BBE-8131-3A98B2D423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BA453DB-80E7-4952-B8D5-0CD50B667AB4}" name="שם המנפיק/שם נייר ערך" dataDxfId="250"/>
    <tableColumn id="2" xr3:uid="{A7ECDE6B-FFE2-4B41-BB8F-AA6AE1059148}" name="מספר ני&quot;ע" dataDxfId="249"/>
    <tableColumn id="3" xr3:uid="{B5D1CCF9-B196-4C20-94F5-D665670F0033}" name="סוג מטבע" dataDxfId="248"/>
    <tableColumn id="4" xr3:uid="{0141C6E9-0F77-470C-BD09-E0B0A270E4F9}" name="תאריך רכישה" dataDxfId="247"/>
    <tableColumn id="5" xr3:uid="{4D1926F2-A4C1-4A4B-A226-01CCA1C5F5D7}" name="ערך נקוב****" dataDxfId="246"/>
    <tableColumn id="6" xr3:uid="{139000AE-4FBA-4121-93FC-A8AEFA34E886}" name="שער***" dataDxfId="245"/>
    <tableColumn id="7" xr3:uid="{53D1554F-B20D-4020-9B7C-9B599D626C23}" name="שווי הוגן" dataDxfId="244"/>
    <tableColumn id="8" xr3:uid="{22FEAF86-C784-445B-A1BE-4E7FA81D6D96}" name="שעור מערך נקוב מונפק" dataDxfId="243"/>
    <tableColumn id="9" xr3:uid="{5174401F-B780-4092-A33D-CD18094B96E5}" name="שעור מנכסי אפיק ההשקעה" dataDxfId="242"/>
    <tableColumn id="10" xr3:uid="{2C37B781-494F-4553-83B7-32EAC8E699CE}" name="שעור מסך נכסי השקעה**" dataDxfId="241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AF9B3B2-D291-44A7-8470-87EAF729CB49}" name="RowTitleRegion1.a1.b4.1" displayName="_RowTitleRegion1.a1.b4.1_14" ref="A1:B4" totalsRowShown="0" headerRowDxfId="240" dataDxfId="239" tableBorderDxfId="238" headerRowCellStyle="Normal_2007-16618" dataCellStyle="Normal_2007-16618">
  <autoFilter ref="A1:B4" xr:uid="{8AF9B3B2-D291-44A7-8470-87EAF729CB49}">
    <filterColumn colId="0" hiddenButton="1"/>
    <filterColumn colId="1" hiddenButton="1"/>
  </autoFilter>
  <tableColumns count="2">
    <tableColumn id="1" xr3:uid="{09ECFCB2-5882-43BA-91D9-9B4DC1464527}" name="תאריך הדיווח" dataDxfId="237" dataCellStyle="Normal_2007-16618"/>
    <tableColumn id="2" xr3:uid="{175DCD48-6715-4898-9FD1-5D6B14F1C0A7}" name="31/12/2023" dataDxfId="236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622ECAB-BEB6-4B64-96D1-764ED3940C94}" name="TitleRegion1.a6.k9.1" displayName="TitleRegion1.a6.k9.1" ref="A6:K9" totalsRowShown="0" headerRowDxfId="235" headerRowBorderDxfId="234" tableBorderDxfId="233">
  <autoFilter ref="A6:K9" xr:uid="{9622ECAB-BEB6-4B64-96D1-764ED3940C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5E2A695-707C-47A8-AE23-D77EA2CE9C50}" name="שם המנפיק/שם נייר ערך"/>
    <tableColumn id="2" xr3:uid="{C1B9D366-C3F1-477F-BE92-E035ADE32355}" name="מספר ני&quot;ע"/>
    <tableColumn id="3" xr3:uid="{723C1A60-7E56-46A9-8976-A3DEC3BA1A92}" name="ענף מסחר"/>
    <tableColumn id="4" xr3:uid="{0FB0B2EB-171D-4D93-8291-9056F7FDC63F}" name="סוג מטבע"/>
    <tableColumn id="5" xr3:uid="{EA99369B-1A9C-40A7-B845-18604BA8D09A}" name="תאריך רכישה"/>
    <tableColumn id="6" xr3:uid="{D88F2309-07F9-49AA-9C30-A987AD61B539}" name="ערך נקוב****"/>
    <tableColumn id="7" xr3:uid="{04EC65EE-94F9-44A0-A305-478024B74941}" name="שער***"/>
    <tableColumn id="8" xr3:uid="{A51C63C4-EDBE-4879-ABDA-644055B73AA5}" name="שווי הוגן"/>
    <tableColumn id="9" xr3:uid="{46DF3BD0-E03E-4E0A-995C-7782353504AF}" name="שעור מערך נקוב מונפק"/>
    <tableColumn id="10" xr3:uid="{793632B1-EB55-4089-B42C-6D392E575DFA}" name="שעור מנכסי אפיק ההשקעה"/>
    <tableColumn id="11" xr3:uid="{4AFF84E3-E87B-43E1-A918-7D05799AF5D4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8206E7C-AB9E-44C9-8E11-A34B5B8AEF70}" name="RowTitleRegion1.a1.b4.1" displayName="_RowTitleRegion1.a1.b4.1_15" ref="A1:B4" totalsRowShown="0" headerRowDxfId="232" dataDxfId="231" tableBorderDxfId="230" headerRowCellStyle="Normal_2007-16618" dataCellStyle="Normal_2007-16618">
  <autoFilter ref="A1:B4" xr:uid="{E8206E7C-AB9E-44C9-8E11-A34B5B8AEF70}">
    <filterColumn colId="0" hiddenButton="1"/>
    <filterColumn colId="1" hiddenButton="1"/>
  </autoFilter>
  <tableColumns count="2">
    <tableColumn id="1" xr3:uid="{7D2499D7-0153-454F-86AA-34FE2C1F1F45}" name="תאריך הדיווח" dataDxfId="229" dataCellStyle="Normal_2007-16618"/>
    <tableColumn id="2" xr3:uid="{1AD514D0-C3CD-4BCE-A9CB-00DFE08C2D1F}" name="31/12/2023" dataDxfId="22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5AC7A29-0D62-4859-9FFD-5689E5DE60C6}" name="TitleRegion1.a6.k13.1" displayName="_TitleRegion1.a6.k13.1" ref="A6:K13" totalsRowShown="0" headerRowDxfId="227" dataDxfId="225" headerRowBorderDxfId="226" tableBorderDxfId="224">
  <autoFilter ref="A6:K13" xr:uid="{65AC7A29-0D62-4859-9FFD-5689E5DE60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AE34AEC-3C65-45AA-8135-96D362F3DCB4}" name="שם המנפיק/שם נייר ערך" dataDxfId="223"/>
    <tableColumn id="2" xr3:uid="{0B4400D0-9E68-4330-8A4E-0AC5AD9EE64D}" name="מספר ני&quot;ע" dataDxfId="222"/>
    <tableColumn id="3" xr3:uid="{3639EC11-1553-4530-ACC2-C289197CDC1A}" name="ענף מסחר" dataDxfId="221"/>
    <tableColumn id="4" xr3:uid="{BA42F23D-4D30-4652-B42A-E84186946622}" name="סוג מטבע" dataDxfId="220"/>
    <tableColumn id="5" xr3:uid="{457422B1-6D4E-4E5B-8133-4FE47058C642}" name="תאריך רכישה" dataDxfId="219"/>
    <tableColumn id="6" xr3:uid="{19D88189-75F4-4BAD-BFA1-1F5B81131BF0}" name="ערך נקוב****" dataDxfId="218"/>
    <tableColumn id="7" xr3:uid="{495CC104-C4B2-45D5-B591-882D11A70FD9}" name="שער***" dataDxfId="217"/>
    <tableColumn id="8" xr3:uid="{5F7F766F-250B-4EEA-9950-9EAE03D94A01}" name="שווי הוגן" dataDxfId="216"/>
    <tableColumn id="9" xr3:uid="{3FC404A5-5A2E-4D8D-81AF-49226C1D52A7}" name="שעור מערך נקוב מונפק" dataDxfId="215"/>
    <tableColumn id="10" xr3:uid="{75F035D4-E8D0-4300-B5B2-6F70609B3632}" name="שעור מנכסי אפיק ההשקעה" dataDxfId="214"/>
    <tableColumn id="11" xr3:uid="{28BB4CC5-4FEB-4DEE-8E08-4ED198E53CAF}" name="שעור מסך נכסי השקעה**" dataDxfId="21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0BA966D-2EF2-4EA2-9F0D-C3228A808CD2}" name="RowTitleRegion1.a1.b4.1" displayName="_RowTitleRegion1.a1.b4.1_16" ref="A1:B4" totalsRowShown="0" headerRowDxfId="212" dataDxfId="211" tableBorderDxfId="210" headerRowCellStyle="Normal_2007-16618" dataCellStyle="Normal_2007-16618">
  <autoFilter ref="A1:B4" xr:uid="{80BA966D-2EF2-4EA2-9F0D-C3228A808CD2}">
    <filterColumn colId="0" hiddenButton="1"/>
    <filterColumn colId="1" hiddenButton="1"/>
  </autoFilter>
  <tableColumns count="2">
    <tableColumn id="1" xr3:uid="{2DA2F93C-8F83-4AEF-BA8D-353FD7179F7A}" name="תאריך הדיווח" dataDxfId="209" dataCellStyle="Normal_2007-16618"/>
    <tableColumn id="2" xr3:uid="{772C4C59-C003-4406-95FA-60FDD038C7BB}" name="31/12/2023" dataDxfId="208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883447E-19CF-4526-A185-085C644906B2}" name="TitleRegion1.a6.j124.1" displayName="TitleRegion1.a6.j124.1" ref="A6:J124" totalsRowShown="0" headerRowDxfId="207" dataDxfId="205" headerRowBorderDxfId="206" tableBorderDxfId="204">
  <autoFilter ref="A6:J124" xr:uid="{F883447E-19CF-4526-A185-085C644906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94A8C92-38C5-4136-A9A1-9512B1BCE885}" name="שם המנפיק/שם נייר ערך" dataDxfId="203"/>
    <tableColumn id="2" xr3:uid="{C7CB4386-4FE8-4DF3-A6F6-2E2A6AC9A794}" name="מספר ני&quot;ע" dataDxfId="202"/>
    <tableColumn id="3" xr3:uid="{86E95F3F-3B4C-4AEA-9093-03244BDC73A4}" name="ענף מסחר" dataDxfId="201"/>
    <tableColumn id="4" xr3:uid="{EBB7D6E4-4EDD-4A4D-9154-ED770D15E4FE}" name="סוג מטבע" dataDxfId="200"/>
    <tableColumn id="5" xr3:uid="{AC7FC1AC-1417-4A27-B163-4F828FD76F44}" name="תאריך רכישה" dataDxfId="199"/>
    <tableColumn id="6" xr3:uid="{E6DB6353-FCF3-443E-8085-BB36A056AE81}" name="ערך נקוב****" dataDxfId="198"/>
    <tableColumn id="7" xr3:uid="{9F0DAA7C-96BB-4279-B088-12EAE6632ED3}" name="שער***" dataDxfId="197"/>
    <tableColumn id="8" xr3:uid="{47C383D1-9DD6-4148-9C63-023F8FA56F53}" name="שווי הוגן" dataDxfId="196"/>
    <tableColumn id="9" xr3:uid="{C175CAC8-C54A-4907-8B9F-3A47704049DB}" name="שעור מנכסי אפיק ההשקעה" dataDxfId="195"/>
    <tableColumn id="10" xr3:uid="{CB5E596C-4A50-4E3D-81FE-521F7C37AD24}" name="שעור מסך נכסי השקעה**" dataDxfId="194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A952DBD-DFDF-455D-BC76-841AA6BB332B}" name="RowTitleRegion1.a1.b4.1" displayName="_RowTitleRegion1.a1.b4.1_17" ref="A1:B4" totalsRowShown="0" headerRowDxfId="193" dataDxfId="192" tableBorderDxfId="191" headerRowCellStyle="Normal_2007-16618" dataCellStyle="Normal_2007-16618">
  <autoFilter ref="A1:B4" xr:uid="{1A952DBD-DFDF-455D-BC76-841AA6BB332B}">
    <filterColumn colId="0" hiddenButton="1"/>
    <filterColumn colId="1" hiddenButton="1"/>
  </autoFilter>
  <tableColumns count="2">
    <tableColumn id="1" xr3:uid="{8B986716-1F96-4606-B4D2-99671388AF91}" name="תאריך הדיווח" dataDxfId="190" dataCellStyle="Normal_2007-16618"/>
    <tableColumn id="2" xr3:uid="{5FDF565D-C9D6-414A-A3C5-9FAA875E7908}" name="31/12/2023" dataDxfId="189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E56960D-0D78-4CDA-BEB0-39AEE5295931}" name="TitleRegion1.a6.p13.1" displayName="TitleRegion1.a6.p13.1_" ref="A6:P13" totalsRowShown="0" headerRowDxfId="188" dataDxfId="186" headerRowBorderDxfId="187" tableBorderDxfId="185">
  <autoFilter ref="A6:P13" xr:uid="{BE56960D-0D78-4CDA-BEB0-39AEE52959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C857B11-4210-4DAA-943B-7903F1A06254}" name="שם המנפיק/שם נייר ערך" dataDxfId="184"/>
    <tableColumn id="2" xr3:uid="{903A6BE3-302C-48A9-8C18-253C79EF379D}" name="מספר ני&quot;ע" dataDxfId="183"/>
    <tableColumn id="3" xr3:uid="{D926FA5B-61CF-4609-8F32-D3FAD5243EB9}" name="נכס הבסיס" dataDxfId="182"/>
    <tableColumn id="4" xr3:uid="{5ECCBCF7-A114-4DE8-AAEB-DFF87B6AFB9F}" name="דירוג" dataDxfId="181"/>
    <tableColumn id="5" xr3:uid="{4180B291-5ADE-4F5A-AFB9-673B46EE0687}" name="שם מדרג" dataDxfId="180"/>
    <tableColumn id="6" xr3:uid="{5FB44D71-45BE-4317-8A81-F594E1165E3C}" name="תאריך רכישה" dataDxfId="179"/>
    <tableColumn id="7" xr3:uid="{D3F30E1C-B11F-4D47-98FA-AFD46835A13F}" name="מח&quot;מ" dataDxfId="178"/>
    <tableColumn id="8" xr3:uid="{758448A7-4BF3-4BCC-ADD8-736A63A4DEB8}" name="סוג מטבע" dataDxfId="177"/>
    <tableColumn id="9" xr3:uid="{95A957EA-62C6-4EAB-A896-CA7D52FD8B21}" name="שיעור ריבית" dataDxfId="176"/>
    <tableColumn id="10" xr3:uid="{86E6A5C4-DBA2-44C7-B24E-DC6A611C9ADA}" name="תשואה לפידיון" dataDxfId="175"/>
    <tableColumn id="11" xr3:uid="{1ACFAD85-B18F-4C80-8A16-EF4FDA80D5C7}" name="ערך נקוב****" dataDxfId="174"/>
    <tableColumn id="12" xr3:uid="{B0367743-7E30-481D-BE21-5C3049D287AB}" name="שער***" dataDxfId="173"/>
    <tableColumn id="13" xr3:uid="{50CF468E-1F99-4B63-BD8A-B6B2E9249A91}" name="שווי הוגן" dataDxfId="172"/>
    <tableColumn id="14" xr3:uid="{7DB0A9F1-CDC9-4471-AC1B-AE1CA83D35EB}" name="שעור מערך נקוב מונפק" dataDxfId="171"/>
    <tableColumn id="15" xr3:uid="{D35CB1EA-6045-4FD4-A36D-9E77912C5CF4}" name="שעור מנכסי אפיק ההשקעה" dataDxfId="170"/>
    <tableColumn id="16" xr3:uid="{163BA0C0-B1B7-43C5-B8D7-7A9C32E6ABAC}" name="שעור מסך נכסי השקעה**" dataDxfId="169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84D3FEE-BF67-4F18-95F3-A92FF21D91EE}" name="RowTitleRegion1.a1.b4.1" displayName="_RowTitleRegion1.a1.b4.1_18" ref="A1:B4" totalsRowShown="0" headerRowDxfId="168" dataDxfId="167" tableBorderDxfId="166" headerRowCellStyle="Normal_2007-16618" dataCellStyle="Normal_2007-16618">
  <autoFilter ref="A1:B4" xr:uid="{784D3FEE-BF67-4F18-95F3-A92FF21D91EE}">
    <filterColumn colId="0" hiddenButton="1"/>
    <filterColumn colId="1" hiddenButton="1"/>
  </autoFilter>
  <tableColumns count="2">
    <tableColumn id="1" xr3:uid="{307DDAEE-B00B-46E1-BD79-13EFD6EFBB95}" name="תאריך הדיווח" dataDxfId="165" dataCellStyle="Normal_2007-16618"/>
    <tableColumn id="2" xr3:uid="{7A32346F-B610-44C9-9361-4A7F3D454987}" name="31/12/2023" dataDxfId="164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65BCB9A-5C10-4CB6-9646-11D384F73243}" name="TitleRegion1.a5.q384.1" displayName="TitleRegion1.a5.q384.1" ref="A5:Q384" totalsRowShown="0" headerRowDxfId="163" dataDxfId="161" headerRowBorderDxfId="162">
  <autoFilter ref="A5:Q384" xr:uid="{765BCB9A-5C10-4CB6-9646-11D384F7324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81DFD46-4219-4895-AB6B-BFC459EB0D00}" name="שם המנפיק/שם נייר ערך" dataDxfId="160"/>
    <tableColumn id="2" xr3:uid="{505BBB62-2230-464A-9F2D-39C01DA2AB24}" name="קונסורציום כן/לא" dataDxfId="159"/>
    <tableColumn id="3" xr3:uid="{227C5293-A474-4B8A-B761-FF9EB68B41A0}" name="מספר ני&quot;ע" dataDxfId="158"/>
    <tableColumn id="4" xr3:uid="{EC224E78-3732-4015-AA6B-BC530087236C}" name="מספר מנפיק" dataDxfId="157"/>
    <tableColumn id="5" xr3:uid="{1923E691-58A5-407C-A023-3280870781CD}" name="דירוג" dataDxfId="156"/>
    <tableColumn id="6" xr3:uid="{698102BC-B9A5-48CC-B30D-CC71A0479C3E}" name="תאריך רכישה" dataDxfId="155"/>
    <tableColumn id="7" xr3:uid="{261A45BC-994D-4D5D-B188-96FA8AFEFA66}" name="שם מדרג" dataDxfId="154"/>
    <tableColumn id="8" xr3:uid="{00BE8E26-C45B-4D7A-95A8-4B4F76FC4681}" name="מח&quot;מ" dataDxfId="153"/>
    <tableColumn id="9" xr3:uid="{11806423-7779-44E9-8593-377CB3E684BD}" name="ענף משק" dataDxfId="152"/>
    <tableColumn id="10" xr3:uid="{F90FE00D-73DB-42B5-9B2B-D8BF7F233CEF}" name="סוג מטבע" dataDxfId="151"/>
    <tableColumn id="11" xr3:uid="{0E30ED64-0FA7-4893-856F-B9CB28F7B116}" name="שיעור ריבית ממוצע" dataDxfId="150"/>
    <tableColumn id="12" xr3:uid="{3E8679B6-76CC-4699-889B-032175952E93}" name="תשואה לפידיון" dataDxfId="149"/>
    <tableColumn id="13" xr3:uid="{440E4FC6-C8F4-49AD-AFC4-652DE27FDFEF}" name="ערך נקוב****" dataDxfId="148"/>
    <tableColumn id="14" xr3:uid="{BA44C47F-941F-47ED-82AB-01DF07E892C1}" name="שער***" dataDxfId="147"/>
    <tableColumn id="15" xr3:uid="{907267CC-95FC-4F85-8A53-C533C2DAB8B8}" name="שווי הוגן" dataDxfId="146"/>
    <tableColumn id="16" xr3:uid="{CA4196D7-6F19-4E85-AF85-48EEC761718B}" name="שעור מנכסי אפיק ההשקעה" dataDxfId="145"/>
    <tableColumn id="17" xr3:uid="{722D85DB-7BAC-48A6-A7DC-8694D2E53052}" name="שעור מסך נכסי השקעה**" dataDxfId="14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B8A3E0B-AE99-4C3E-9B54-98F2E0F4A367}" name="RowTitleRegion1.a1.b4.1" displayName="_RowTitleRegion1.a1.b4.1_19" ref="A1:B4" totalsRowShown="0" headerRowDxfId="143" dataDxfId="142" tableBorderDxfId="141" headerRowCellStyle="Normal_2007-16618" dataCellStyle="Normal_2007-16618">
  <autoFilter ref="A1:B4" xr:uid="{CB8A3E0B-AE99-4C3E-9B54-98F2E0F4A367}">
    <filterColumn colId="0" hiddenButton="1"/>
    <filterColumn colId="1" hiddenButton="1"/>
  </autoFilter>
  <tableColumns count="2">
    <tableColumn id="1" xr3:uid="{DBADAA75-B6E9-45DD-976F-6D4AC013513E}" name="תאריך הדיווח" dataDxfId="140" dataCellStyle="Normal_2007-16618"/>
    <tableColumn id="2" xr3:uid="{36CFCA54-2C3F-4AD3-916A-E9EF69B99E42}" name="31/12/2023" dataDxfId="139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F1966EC-3609-4FF3-93CF-3B6731A6F960}" name="TitleRegion1.a5.n12.1" displayName="TitleRegion1.a5.n12.1" ref="A5:N12" totalsRowShown="0" headerRowDxfId="138" dataDxfId="136" headerRowBorderDxfId="137">
  <autoFilter ref="A5:N12" xr:uid="{9F1966EC-3609-4FF3-93CF-3B6731A6F9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438216D-BA47-45EA-96D0-F6A17FE8F8BF}" name="שם המנפיק/שם נייר ערך" dataDxfId="135"/>
    <tableColumn id="2" xr3:uid="{FA9F0503-CBD7-452E-93DD-F0C8669265CC}" name="מספר ני&quot;ע" dataDxfId="134"/>
    <tableColumn id="3" xr3:uid="{21FDA798-5C68-4FA4-819F-E0459645FA51}" name="מספר מנפיק" dataDxfId="133"/>
    <tableColumn id="4" xr3:uid="{D1FC51DB-3CA6-496F-ACDA-DAFFFE1C8DB6}" name="דירוג" dataDxfId="132"/>
    <tableColumn id="5" xr3:uid="{A111D5C6-E723-4DA7-BDA5-C61036AD5A77}" name="שם מדרג" dataDxfId="131"/>
    <tableColumn id="6" xr3:uid="{791580E8-B035-45B3-B7C5-258A78153064}" name="מח&quot;מ" dataDxfId="130"/>
    <tableColumn id="7" xr3:uid="{90D8234B-0FB1-4BB3-B134-EE08FB215C19}" name="סוג מטבע" dataDxfId="129"/>
    <tableColumn id="8" xr3:uid="{310AD86B-D988-43A2-817B-680362774775}" name="תנאי ושיעור ריבית" dataDxfId="128"/>
    <tableColumn id="9" xr3:uid="{39FB1912-5D71-43FD-8B33-316FD63ECDDB}" name="תשואה לפידיון" dataDxfId="127"/>
    <tableColumn id="10" xr3:uid="{8C84D9A2-6341-45AF-B598-F46D754F6C6D}" name="ערך נקוב****" dataDxfId="126"/>
    <tableColumn id="11" xr3:uid="{69DA2D29-4DE8-41BA-A408-228C8187D672}" name="שער***" dataDxfId="125"/>
    <tableColumn id="12" xr3:uid="{F6B82348-FB43-407E-B01C-707F956FF32C}" name="שווי הוגן" dataDxfId="124"/>
    <tableColumn id="13" xr3:uid="{C0A4595C-196D-47C5-9A71-3E0B91382EBB}" name="שעור מנכסי אפיק ההשקעה" dataDxfId="123"/>
    <tableColumn id="14" xr3:uid="{49B7CD74-B62A-4CF0-892E-D6EDEC43F308}" name="שעור מסך נכסי השקעה**" dataDxfId="122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A8F5776-1DB8-41A8-A194-3BEB5BAA8330}" name="RowTitleRegion1.a1.b4.1" displayName="_RowTitleRegion1.a1.b4.1_20" ref="A1:B4" totalsRowShown="0" headerRowDxfId="121" dataDxfId="120" tableBorderDxfId="119" headerRowCellStyle="Normal_2007-16618" dataCellStyle="Normal_2007-16618">
  <autoFilter ref="A1:B4" xr:uid="{FA8F5776-1DB8-41A8-A194-3BEB5BAA8330}">
    <filterColumn colId="0" hiddenButton="1"/>
    <filterColumn colId="1" hiddenButton="1"/>
  </autoFilter>
  <tableColumns count="2">
    <tableColumn id="1" xr3:uid="{83AEF3BA-B126-4E7B-99CE-C8855B50039C}" name="תאריך הדיווח" dataDxfId="118" dataCellStyle="Normal_2007-16618"/>
    <tableColumn id="2" xr3:uid="{29A3667E-BBC8-4B03-9D0C-5B076281A21F}" name="31/12/2023" dataDxfId="117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8C2450C-4798-4518-B6B6-46609F997AE8}" name="TitleRegion1.a5.i8.1" displayName="TitleRegion1.a5.i8.1" ref="A5:I8" totalsRowShown="0" headerRowDxfId="116" headerRowBorderDxfId="115">
  <autoFilter ref="A5:I8" xr:uid="{E8C2450C-4798-4518-B6B6-46609F997A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299AF9F-C390-4E4C-BF36-270FD40BEB2C}" name="שם המנפיק/שם נייר ערך"/>
    <tableColumn id="2" xr3:uid="{2909B695-16C8-41B3-AC1C-13D27C554C34}" name="תאריך שערוך אחרון"/>
    <tableColumn id="3" xr3:uid="{299E4B99-4B6E-4853-AA0D-3043889D049B}" name="אופי הנכס"/>
    <tableColumn id="4" xr3:uid="{2C584778-E5E3-4E99-ADAB-9F5E822D2725}" name="שעור תשואה במהלך התקופה"/>
    <tableColumn id="5" xr3:uid="{12EAA7B8-CE20-482C-B4F1-0A2F2DAB748E}" name="סוג מטבע"/>
    <tableColumn id="6" xr3:uid="{16314969-E998-4DAA-926A-EE469ED3AF8B}" name="שווי משוערך"/>
    <tableColumn id="7" xr3:uid="{1A07B251-7603-4D9D-AC68-554AF0C860F5}" name="שעור מנכסי אפיק ההשקעה"/>
    <tableColumn id="8" xr3:uid="{D3CBE7ED-650C-4906-AD36-B79A8A1B6653}" name="שעור מסך נכסי השקעה"/>
    <tableColumn id="9" xr3:uid="{2E90C971-E872-4C75-BAA4-550137A59156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BDEAC5C-918A-4BB5-AD5E-E97F5060635C}" name="RowTitleRegion1.a1.b4.1" displayName="_RowTitleRegion1.a1.b4.1_21" ref="A1:B4" totalsRowShown="0" headerRowDxfId="114" dataDxfId="113" tableBorderDxfId="112" headerRowCellStyle="Normal_2007-16618" dataCellStyle="Normal_2007-16618">
  <autoFilter ref="A1:B4" xr:uid="{1BDEAC5C-918A-4BB5-AD5E-E97F5060635C}">
    <filterColumn colId="0" hiddenButton="1"/>
    <filterColumn colId="1" hiddenButton="1"/>
  </autoFilter>
  <tableColumns count="2">
    <tableColumn id="1" xr3:uid="{6D1D3A8F-7939-4447-92F4-741CDB0FCFB9}" name="תאריך הדיווח" dataDxfId="111" dataCellStyle="Normal_2007-16618"/>
    <tableColumn id="2" xr3:uid="{A08477EB-CB9B-4757-880F-17AE1C11D841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24EE1F6-CBDB-482A-B59E-09B342263651}" name="TitleRegion1.a5.j8.1" displayName="TitleRegion1.a5.j8.1" ref="A5:J8" totalsRowShown="0" headerRowDxfId="109" headerRowBorderDxfId="108">
  <autoFilter ref="A5:J8" xr:uid="{D24EE1F6-CBDB-482A-B59E-09B3422636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BC87817-49FF-4279-9BE5-52CCE24862C9}" name="שם המנפיק/שם נייר ערך"/>
    <tableColumn id="2" xr3:uid="{4DEC86A7-D8B1-4945-B343-7B16B8868CB1}" name="מספר מנפיק"/>
    <tableColumn id="3" xr3:uid="{792E4BE8-A59F-4BCD-B005-18C3C6B96F6F}" name="דירוג"/>
    <tableColumn id="4" xr3:uid="{7AD23FEB-F828-4D87-8BA3-0F7CD0842E43}" name="שם המדרג"/>
    <tableColumn id="5" xr3:uid="{5F729957-7098-4B61-8732-1ABF34346902}" name="שעור הריבית"/>
    <tableColumn id="6" xr3:uid="{2076D975-7FA2-4E42-B8C2-AE272A33621C}" name="סוג מטבע"/>
    <tableColumn id="7" xr3:uid="{AD142AE3-9B3C-4C84-905B-2634154DF928}" name="תשואה לפדיון"/>
    <tableColumn id="8" xr3:uid="{BE08846B-1241-4FA9-B108-B2A0EDB1603A}" name="שווי הוגן"/>
    <tableColumn id="9" xr3:uid="{375531B2-6BCF-4BC3-9545-EA75BB47BEAB}" name="שעור מנכסי אפיק ההשקעה"/>
    <tableColumn id="10" xr3:uid="{6B9031B2-9586-4BCA-8420-AADF7D73C5C8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53931D9-4ECF-471E-90D5-8F8DE243CEA8}" name="RowTitleRegion1.a1.b4.1" displayName="_RowTitleRegion1.a1.b4.1_22" ref="A1:B4" totalsRowShown="0" headerRowDxfId="107" dataDxfId="106" tableBorderDxfId="105" headerRowCellStyle="Normal_2007-16618" dataCellStyle="Normal_2007-16618">
  <autoFilter ref="A1:B4" xr:uid="{E53931D9-4ECF-471E-90D5-8F8DE243CEA8}">
    <filterColumn colId="0" hiddenButton="1"/>
    <filterColumn colId="1" hiddenButton="1"/>
  </autoFilter>
  <tableColumns count="2">
    <tableColumn id="1" xr3:uid="{BE11C834-3986-4FC3-B1FA-5EACDA826887}" name="תאריך הדיווח" dataDxfId="104" dataCellStyle="Normal_2007-16618"/>
    <tableColumn id="2" xr3:uid="{4C347B52-C262-437C-A654-5752B6436047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BB8E9CF-2672-473F-8D7C-7D50A47E3825}" name="TitleRegion1.a5.j17.1" displayName="TitleRegion1.a5.j17.1" ref="A5:J17" totalsRowShown="0" headerRowDxfId="102" dataDxfId="100" headerRowBorderDxfId="101">
  <autoFilter ref="A5:J17" xr:uid="{6BB8E9CF-2672-473F-8D7C-7D50A47E38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03D2025-FEE6-4934-8660-A7D5FC83A4D4}" name="שם המנפיק/שם נייר ערך" dataDxfId="99"/>
    <tableColumn id="2" xr3:uid="{80B9B2CF-BED2-4C9B-8B70-0951C774C629}" name="מספר ני&quot;ע" dataDxfId="98"/>
    <tableColumn id="3" xr3:uid="{A32078ED-5155-46AD-A86B-F94974CEE4AC}" name="דירוג" dataDxfId="97"/>
    <tableColumn id="4" xr3:uid="{D75E58E3-E658-4CDE-BE10-B4FB9E0824A5}" name="שם המדרג" dataDxfId="96"/>
    <tableColumn id="5" xr3:uid="{53137ADF-510F-4FD7-92AE-F34EEAEDA4DE}" name="שעור הריבית" dataDxfId="95"/>
    <tableColumn id="6" xr3:uid="{1ABE00C7-FAE6-4D8F-9CCF-47C00C16C1C1}" name="סוג מטבע" dataDxfId="94"/>
    <tableColumn id="7" xr3:uid="{42F8C183-53DB-4AE4-95E1-83D8C7DDD5BB}" name="תשואה לפדיון" dataDxfId="93"/>
    <tableColumn id="8" xr3:uid="{A474CC49-4B84-4448-88E9-6AA2CAAC9441}" name="שווי הוגן" dataDxfId="92"/>
    <tableColumn id="9" xr3:uid="{20BBFE36-F5D8-4260-8020-C0D646F0B746}" name="שעור מנכסי אפיק ההשקעה" dataDxfId="91">
      <calculatedColumnFormula>IFERROR(H6/$H$8,0)</calculatedColumnFormula>
    </tableColumn>
    <tableColumn id="10" xr3:uid="{F7E6B041-9CC3-4A59-8973-892956069548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4902D64-8A18-4D74-98F4-3C0378973B2E}" name="RowTitleRegion1.a1.b4.1" displayName="_RowTitleRegion1.a1.b4.1_23" ref="A1:B4" totalsRowShown="0" headerRowDxfId="89" dataDxfId="88" tableBorderDxfId="87" headerRowCellStyle="Normal_2007-16618" dataCellStyle="Normal_2007-16618">
  <autoFilter ref="A1:B4" xr:uid="{44902D64-8A18-4D74-98F4-3C0378973B2E}">
    <filterColumn colId="0" hiddenButton="1"/>
    <filterColumn colId="1" hiddenButton="1"/>
  </autoFilter>
  <tableColumns count="2">
    <tableColumn id="1" xr3:uid="{92B3E10E-1AA2-498E-9A58-7E4B2C5AD26A}" name="תאריך הדיווח" dataDxfId="86" dataCellStyle="Normal_2007-16618"/>
    <tableColumn id="2" xr3:uid="{EC2B08E9-BE88-42E8-9DD8-28850D09D875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53E2A0E-207F-437A-A517-57E6F0B5D589}" name="TitleRegion1.a5.c35.1" displayName="TitleRegion1.a5.c35.1" ref="A5:C35" totalsRowShown="0" headerRowBorderDxfId="84">
  <autoFilter ref="A5:C35" xr:uid="{B53E2A0E-207F-437A-A517-57E6F0B5D589}">
    <filterColumn colId="0" hiddenButton="1"/>
    <filterColumn colId="1" hiddenButton="1"/>
    <filterColumn colId="2" hiddenButton="1"/>
  </autoFilter>
  <tableColumns count="3">
    <tableColumn id="1" xr3:uid="{ED3943BD-88DB-4947-B8CD-6D56B36106D7}" name="שם המנפיק/שם נייר ערך" dataDxfId="83"/>
    <tableColumn id="2" xr3:uid="{C6EDE599-B9F7-4AC2-9BD1-92BC117A89E9}" name="סכום ההתחייבות" dataDxfId="82"/>
    <tableColumn id="3" xr3:uid="{B14A7A5F-3528-45A4-AC98-7CF9C178033B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C643707-9058-4D53-B249-3957641F23DD}" name="RowTitleRegion1.a1.b4.1" displayName="_RowTitleRegion1.a1.b4.1_24" ref="A1:B4" totalsRowShown="0" headerRowDxfId="80" dataDxfId="79" tableBorderDxfId="78" headerRowCellStyle="Normal_2007-16618" dataCellStyle="Normal_2007-16618">
  <autoFilter ref="A1:B4" xr:uid="{2C643707-9058-4D53-B249-3957641F23DD}">
    <filterColumn colId="0" hiddenButton="1"/>
    <filterColumn colId="1" hiddenButton="1"/>
  </autoFilter>
  <tableColumns count="2">
    <tableColumn id="1" xr3:uid="{FDD1EEFD-712A-4055-A3B6-99EEB5CFA24B}" name="תאריך הדיווח" dataDxfId="77" dataCellStyle="Normal_2007-16618"/>
    <tableColumn id="2" xr3:uid="{09C1A7AC-51A7-458A-AD06-3A8C4BBBDB39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989A4E3-2E2B-44D5-853F-4035A541B731}" name="TitleRegion1.a5.o11.1" displayName="TitleRegion1.a5.o11.1" ref="A5:O11" totalsRowShown="0" headerRowDxfId="75" dataDxfId="73" headerRowBorderDxfId="74" tableBorderDxfId="72">
  <autoFilter ref="A5:O11" xr:uid="{A989A4E3-2E2B-44D5-853F-4035A541B7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7ACF645-DE5E-49DA-B5E4-BAFC48F607E5}" name="שם המנפיק/שם נייר ערך" dataDxfId="71"/>
    <tableColumn id="2" xr3:uid="{6AD9AA2B-BBF2-43BD-9994-EFE5FFC0D8EA}" name="מספר ני&quot;ע" dataDxfId="70"/>
    <tableColumn id="3" xr3:uid="{389E1AC9-75AB-4F8D-B8CD-E270C0E8EB9F}" name="ענף מסחר" dataDxfId="69"/>
    <tableColumn id="4" xr3:uid="{6AC6ECD3-F967-4901-A730-A0748DE1C2A6}" name="דירוג" dataDxfId="68"/>
    <tableColumn id="5" xr3:uid="{210B945E-71D1-48CC-BC9B-109DEC3D56CF}" name="שם מדרג" dataDxfId="67"/>
    <tableColumn id="6" xr3:uid="{BC72C5F8-8FF6-4214-B471-BB0B3E9858B6}" name="תאריך רכישה" dataDxfId="66"/>
    <tableColumn id="7" xr3:uid="{DA58B8C6-C171-4269-B035-0377B91F686F}" name="מח&quot;מ" dataDxfId="65"/>
    <tableColumn id="8" xr3:uid="{EF4ECA90-BD54-4F46-948E-10F0A1E3C183}" name="סוג מטבע" dataDxfId="64"/>
    <tableColumn id="9" xr3:uid="{E6AC8B63-C3D7-4CA8-9BBA-5C086DCDB191}" name="שיעור ריבית" dataDxfId="63"/>
    <tableColumn id="10" xr3:uid="{EB0A04A8-D20A-4EAB-B2AA-852F44531D1C}" name="ריבית אפקטיבית" dataDxfId="62"/>
    <tableColumn id="11" xr3:uid="{6A4A8ADD-F41D-4820-9213-F2F1CB5DEC7C}" name="ערך נקוב ****" dataDxfId="61"/>
    <tableColumn id="12" xr3:uid="{18CA70F6-073F-4335-8702-FACA54C70D08}" name="עלות מתואמת" dataDxfId="60"/>
    <tableColumn id="13" xr3:uid="{E918C72C-A971-4663-99A0-A1CE1ECB47F6}" name="שעור מערך נקוב מונפק" dataDxfId="59"/>
    <tableColumn id="14" xr3:uid="{9FFDB160-254E-475C-91D5-8465DCF3A031}" name="שעור מנכסי אפיק ההשקעה" dataDxfId="58"/>
    <tableColumn id="15" xr3:uid="{E3F618C3-0050-41B6-8F20-2684FC008DCA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834881B-2483-4EC7-AAA7-4A3C12094BC3}" name="RowTitleRegion1.a1.b4.1" displayName="_RowTitleRegion1.a1.b4.1_25" ref="A1:B4" totalsRowShown="0" headerRowDxfId="56" dataDxfId="55" tableBorderDxfId="54" headerRowCellStyle="Normal_2007-16618" dataCellStyle="Normal_2007-16618">
  <autoFilter ref="A1:B4" xr:uid="{D834881B-2483-4EC7-AAA7-4A3C12094BC3}">
    <filterColumn colId="0" hiddenButton="1"/>
    <filterColumn colId="1" hiddenButton="1"/>
  </autoFilter>
  <tableColumns count="2">
    <tableColumn id="1" xr3:uid="{310404A3-8728-4A86-8629-6A8D2BA36A86}" name="תאריך הדיווח" dataDxfId="53" dataCellStyle="Normal_2007-16618"/>
    <tableColumn id="2" xr3:uid="{FBF1F058-083A-4CC2-A843-790B998C1B3A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11E1FCB-6DF5-4830-8E82-E6A9BD964148}" name="TitleRegion1.a5.o11.1" displayName="TitleRegion1.a5.o11.1_" ref="A5:O11" totalsRowShown="0" headerRowDxfId="51" dataDxfId="49" headerRowBorderDxfId="50" tableBorderDxfId="48">
  <autoFilter ref="A5:O11" xr:uid="{D11E1FCB-6DF5-4830-8E82-E6A9BD9641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A4CFFAE-DCCD-4303-9CBB-5488D4BE01A3}" name="שם המנפיק/שם נייר ערך" dataDxfId="47"/>
    <tableColumn id="2" xr3:uid="{A7E980A6-CABF-4287-8553-B0B871B7B43A}" name="מספר ני&quot;ע" dataDxfId="46"/>
    <tableColumn id="3" xr3:uid="{F31FF39D-9DD1-4447-B71A-E7DA2D5F95AA}" name="ענף מסחר" dataDxfId="45"/>
    <tableColumn id="4" xr3:uid="{40AC632C-5943-42FE-B325-2A703A054A5F}" name="דירוג" dataDxfId="44"/>
    <tableColumn id="5" xr3:uid="{6063CE35-1EEE-4A5B-AE7B-FDC2928B4A3C}" name="שם מדרג" dataDxfId="43"/>
    <tableColumn id="6" xr3:uid="{D08F399A-27DE-416C-BBC7-90B8A0A221C8}" name="תאריך רכישה" dataDxfId="42"/>
    <tableColumn id="7" xr3:uid="{96C42A0A-A44E-4A14-BFD5-2211EC7FA15D}" name="מח&quot;מ" dataDxfId="41"/>
    <tableColumn id="8" xr3:uid="{43D5894C-F55D-4F83-864D-E2392B357449}" name="סוג מטבע" dataDxfId="40"/>
    <tableColumn id="9" xr3:uid="{7F8249B8-48C8-4DBA-BE6F-27BF5C573EA9}" name="שיעור ריבית" dataDxfId="39"/>
    <tableColumn id="10" xr3:uid="{F22325F4-4E38-409D-A02E-AD94990B9491}" name="ריבית אפקטיבית" dataDxfId="38"/>
    <tableColumn id="11" xr3:uid="{F1C13B49-4F52-487C-8478-FEED616FF767}" name="ערך נקוב****" dataDxfId="37"/>
    <tableColumn id="12" xr3:uid="{47D487B9-BF0E-4A84-B8BA-A1F8556CFEC5}" name="עלות מתואמת" dataDxfId="36"/>
    <tableColumn id="13" xr3:uid="{F0EE8C5A-9AA2-4DBE-AB85-3F6A0CBDB3E6}" name="שעור מערך נקוב מונפק" dataDxfId="35"/>
    <tableColumn id="14" xr3:uid="{6C5FC79B-A670-46BD-BA6E-E6789416DB76}" name="שעור מנכסי אפיק ההשקעה" dataDxfId="34"/>
    <tableColumn id="15" xr3:uid="{897C2083-AB99-430A-ABDB-C9A00707432D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329BF56-9F84-40E1-9477-B889A85A6643}" name="RowTitleRegion1.a1.b4.1" displayName="_RowTitleRegion1.a1.b4.1_26" ref="A1:B4" totalsRowShown="0" headerRowDxfId="32" dataDxfId="31" tableBorderDxfId="30" headerRowCellStyle="Normal_2007-16618" dataCellStyle="Normal_2007-16618">
  <autoFilter ref="A1:B4" xr:uid="{9329BF56-9F84-40E1-9477-B889A85A6643}">
    <filterColumn colId="0" hiddenButton="1"/>
    <filterColumn colId="1" hiddenButton="1"/>
  </autoFilter>
  <tableColumns count="2">
    <tableColumn id="1" xr3:uid="{1E40C685-22AA-4112-BECE-EE1405467507}" name="תאריך הדיווח" dataDxfId="29" dataCellStyle="Normal_2007-16618"/>
    <tableColumn id="2" xr3:uid="{F3A241A4-FC54-4599-A93D-FC05316ECE93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2B2E63D-0B73-4074-9254-7F91EAA49C9D}" name="TitleRegion1.a5.o11.1" displayName="_TitleRegion1.a5.o11.1" ref="A5:O11" totalsRowShown="0" headerRowDxfId="27" dataDxfId="25" headerRowBorderDxfId="26" tableBorderDxfId="24">
  <autoFilter ref="A5:O11" xr:uid="{F2B2E63D-0B73-4074-9254-7F91EAA49C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463C5B2-FC64-4A24-B64E-079DE1449006}" name="שם המנפיק/שם נייר ערך" dataDxfId="23"/>
    <tableColumn id="2" xr3:uid="{9ECB8189-FE9F-4631-91D2-95E735DE5764}" name="מספר ני&quot;ע" dataDxfId="22"/>
    <tableColumn id="3" xr3:uid="{303E2699-5123-4C32-BA3B-9C82E41D6350}" name="ענף מסחר" dataDxfId="21"/>
    <tableColumn id="4" xr3:uid="{0052D49C-1A0B-4C51-AEE6-1C16970F7E7D}" name="דירוג" dataDxfId="20"/>
    <tableColumn id="5" xr3:uid="{21BF92C8-0168-40DD-A68D-DDB0EEFAED23}" name="שם מדרג" dataDxfId="19"/>
    <tableColumn id="6" xr3:uid="{273DA122-8877-475D-BE2A-22C6DBF36F3E}" name="תאריך רכישה" dataDxfId="18"/>
    <tableColumn id="7" xr3:uid="{13009142-BEC0-4B14-B039-EA3D29452717}" name="מח&quot;מ" dataDxfId="17"/>
    <tableColumn id="8" xr3:uid="{6C601CD6-9EB4-4ED1-BD00-27299EA0B0C3}" name="סוג מטבע" dataDxfId="16"/>
    <tableColumn id="9" xr3:uid="{E77F02BB-9823-4217-AF6C-69C1E742C4E0}" name="שיעור ריבית" dataDxfId="15"/>
    <tableColumn id="10" xr3:uid="{AA4F72A2-D553-4342-8207-69CC6AA9FB1E}" name="ריבית אפקטיבית" dataDxfId="14"/>
    <tableColumn id="11" xr3:uid="{104E5A46-7677-455B-8846-17D94B724578}" name="ערך נקוב****" dataDxfId="13"/>
    <tableColumn id="12" xr3:uid="{E81CAD90-E086-4E80-B23F-CE46C80135E1}" name="עלות מתואמת" dataDxfId="12"/>
    <tableColumn id="13" xr3:uid="{FEBA5DA1-1137-4FDE-8526-A67386D8611C}" name="שעור מערך נקוב מונפק" dataDxfId="11"/>
    <tableColumn id="14" xr3:uid="{4E59B117-EA1E-4AC6-BDB9-92F5B53CF6C8}" name="שעור מנכסי אפיק ההשקעה" dataDxfId="10"/>
    <tableColumn id="15" xr3:uid="{C42852FD-8712-43CA-A488-08036C5D8676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A36" sqref="A36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62.8554687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136</v>
      </c>
      <c r="C1" s="36" t="s" vm="1">
        <v>195</v>
      </c>
    </row>
    <row r="2" spans="1:4">
      <c r="B2" s="36" t="s">
        <v>135</v>
      </c>
      <c r="C2" s="36" t="s">
        <v>196</v>
      </c>
    </row>
    <row r="3" spans="1:4">
      <c r="B3" s="36" t="s">
        <v>137</v>
      </c>
      <c r="C3" s="36" t="s">
        <v>197</v>
      </c>
    </row>
    <row r="4" spans="1:4">
      <c r="B4" s="36" t="s">
        <v>138</v>
      </c>
      <c r="C4" s="36">
        <v>12148</v>
      </c>
    </row>
    <row r="5" spans="1:4" ht="18.75">
      <c r="A5" s="110" t="s">
        <v>1886</v>
      </c>
      <c r="B5" s="109" t="s">
        <v>146</v>
      </c>
      <c r="C5" s="111" t="s">
        <v>1887</v>
      </c>
      <c r="D5" s="112" t="s">
        <v>1888</v>
      </c>
    </row>
    <row r="6" spans="1:4" s="9" customFormat="1">
      <c r="A6" s="113" t="s">
        <v>1886</v>
      </c>
      <c r="B6" s="114" t="s">
        <v>1886</v>
      </c>
      <c r="C6" s="18" t="s">
        <v>107</v>
      </c>
      <c r="D6" s="19" t="s">
        <v>105</v>
      </c>
    </row>
    <row r="7" spans="1:4" s="9" customFormat="1">
      <c r="A7" s="113" t="s">
        <v>1886</v>
      </c>
      <c r="B7" s="114" t="s">
        <v>1886</v>
      </c>
      <c r="C7" s="20" t="s">
        <v>177</v>
      </c>
      <c r="D7" s="21" t="s">
        <v>19</v>
      </c>
    </row>
    <row r="8" spans="1:4" s="10" customFormat="1" ht="20.25">
      <c r="A8" s="115" t="s">
        <v>1886</v>
      </c>
      <c r="B8" s="116" t="s">
        <v>1886</v>
      </c>
      <c r="C8" s="14" t="s">
        <v>0</v>
      </c>
      <c r="D8" s="22" t="s">
        <v>1</v>
      </c>
    </row>
    <row r="9" spans="1:4" s="10" customFormat="1" ht="20.25">
      <c r="A9" s="115" t="s">
        <v>1886</v>
      </c>
      <c r="B9" s="44" t="s">
        <v>145</v>
      </c>
      <c r="C9" s="87">
        <f>C10+C11+C22+C32+C33+C34+C35+C36</f>
        <v>22060.914462785622</v>
      </c>
      <c r="D9" s="88">
        <f>C9/$C$41</f>
        <v>1</v>
      </c>
    </row>
    <row r="10" spans="1:4">
      <c r="A10" s="32" t="s">
        <v>117</v>
      </c>
      <c r="B10" s="23" t="s">
        <v>147</v>
      </c>
      <c r="C10" s="87">
        <f>מזומנים!I8</f>
        <v>943.60668746600015</v>
      </c>
      <c r="D10" s="88">
        <f t="shared" ref="D10:D41" si="0">C10/$C$41</f>
        <v>4.2772782110087171E-2</v>
      </c>
    </row>
    <row r="11" spans="1:4">
      <c r="A11" s="110" t="s">
        <v>1886</v>
      </c>
      <c r="B11" s="23" t="s">
        <v>148</v>
      </c>
      <c r="C11" s="87">
        <f>SUM(C12:C21)</f>
        <v>6331.4606480920002</v>
      </c>
      <c r="D11" s="88">
        <f t="shared" si="0"/>
        <v>0.2869990117033675</v>
      </c>
    </row>
    <row r="12" spans="1:4">
      <c r="A12" s="34" t="s">
        <v>117</v>
      </c>
      <c r="B12" s="24" t="s">
        <v>68</v>
      </c>
      <c r="C12" s="87" vm="2">
        <v>2833.87600243</v>
      </c>
      <c r="D12" s="88">
        <f t="shared" si="0"/>
        <v>0.12845686914794227</v>
      </c>
    </row>
    <row r="13" spans="1:4">
      <c r="A13" s="34" t="s">
        <v>117</v>
      </c>
      <c r="B13" s="24" t="s">
        <v>69</v>
      </c>
      <c r="C13" s="87">
        <v>0</v>
      </c>
      <c r="D13" s="88">
        <f t="shared" si="0"/>
        <v>0</v>
      </c>
    </row>
    <row r="14" spans="1:4">
      <c r="A14" s="34" t="s">
        <v>117</v>
      </c>
      <c r="B14" s="24" t="s">
        <v>70</v>
      </c>
      <c r="C14" s="87" vm="3">
        <v>3365.5435668710006</v>
      </c>
      <c r="D14" s="88">
        <f t="shared" si="0"/>
        <v>0.15255684765689603</v>
      </c>
    </row>
    <row r="15" spans="1:4">
      <c r="A15" s="34" t="s">
        <v>117</v>
      </c>
      <c r="B15" s="24" t="s">
        <v>71</v>
      </c>
      <c r="C15" s="87">
        <v>0</v>
      </c>
      <c r="D15" s="88">
        <f t="shared" si="0"/>
        <v>0</v>
      </c>
    </row>
    <row r="16" spans="1:4">
      <c r="A16" s="34" t="s">
        <v>117</v>
      </c>
      <c r="B16" s="24" t="s">
        <v>190</v>
      </c>
      <c r="C16" s="87" vm="4">
        <v>40.104093782000007</v>
      </c>
      <c r="D16" s="88">
        <f t="shared" si="0"/>
        <v>1.8178799364664269E-3</v>
      </c>
    </row>
    <row r="17" spans="1:4">
      <c r="A17" s="34" t="s">
        <v>117</v>
      </c>
      <c r="B17" s="24" t="s">
        <v>72</v>
      </c>
      <c r="C17" s="87" vm="5">
        <v>83.661694535999999</v>
      </c>
      <c r="D17" s="88">
        <f t="shared" si="0"/>
        <v>3.7923040170038387E-3</v>
      </c>
    </row>
    <row r="18" spans="1:4">
      <c r="A18" s="34" t="s">
        <v>117</v>
      </c>
      <c r="B18" s="24" t="s">
        <v>73</v>
      </c>
      <c r="C18" s="87">
        <v>0</v>
      </c>
      <c r="D18" s="88">
        <f t="shared" si="0"/>
        <v>0</v>
      </c>
    </row>
    <row r="19" spans="1:4">
      <c r="A19" s="34" t="s">
        <v>117</v>
      </c>
      <c r="B19" s="24" t="s">
        <v>74</v>
      </c>
      <c r="C19" s="87">
        <v>0</v>
      </c>
      <c r="D19" s="88">
        <f t="shared" si="0"/>
        <v>0</v>
      </c>
    </row>
    <row r="20" spans="1:4">
      <c r="A20" s="34" t="s">
        <v>117</v>
      </c>
      <c r="B20" s="24" t="s">
        <v>75</v>
      </c>
      <c r="C20" s="87" vm="6">
        <v>8.2752904729999983</v>
      </c>
      <c r="D20" s="88">
        <f t="shared" si="0"/>
        <v>3.7511094505894208E-4</v>
      </c>
    </row>
    <row r="21" spans="1:4">
      <c r="A21" s="34" t="s">
        <v>117</v>
      </c>
      <c r="B21" s="24" t="s">
        <v>76</v>
      </c>
      <c r="C21" s="87">
        <v>0</v>
      </c>
      <c r="D21" s="88">
        <f t="shared" si="0"/>
        <v>0</v>
      </c>
    </row>
    <row r="22" spans="1:4">
      <c r="A22" s="110" t="s">
        <v>1886</v>
      </c>
      <c r="B22" s="23" t="s">
        <v>149</v>
      </c>
      <c r="C22" s="87" vm="7">
        <v>13472.890488706998</v>
      </c>
      <c r="D22" s="88">
        <f t="shared" si="0"/>
        <v>0.6107131466120459</v>
      </c>
    </row>
    <row r="23" spans="1:4">
      <c r="A23" s="34" t="s">
        <v>117</v>
      </c>
      <c r="B23" s="24" t="s">
        <v>77</v>
      </c>
      <c r="C23" s="87" vm="8">
        <v>13295.302819852001</v>
      </c>
      <c r="D23" s="88">
        <f t="shared" si="0"/>
        <v>0.60266326866366937</v>
      </c>
    </row>
    <row r="24" spans="1:4">
      <c r="A24" s="34" t="s">
        <v>117</v>
      </c>
      <c r="B24" s="24" t="s">
        <v>78</v>
      </c>
      <c r="C24" s="87" vm="9">
        <v>17.313634716999999</v>
      </c>
      <c r="D24" s="88">
        <f t="shared" si="0"/>
        <v>7.8481038246198856E-4</v>
      </c>
    </row>
    <row r="25" spans="1:4">
      <c r="A25" s="34" t="s">
        <v>117</v>
      </c>
      <c r="B25" s="24" t="s">
        <v>70</v>
      </c>
      <c r="C25" s="87" vm="10">
        <v>141.67893031699998</v>
      </c>
      <c r="D25" s="88">
        <f t="shared" si="0"/>
        <v>6.4221694234841004E-3</v>
      </c>
    </row>
    <row r="26" spans="1:4">
      <c r="A26" s="34" t="s">
        <v>117</v>
      </c>
      <c r="B26" s="24" t="s">
        <v>79</v>
      </c>
      <c r="C26" s="87">
        <v>0</v>
      </c>
      <c r="D26" s="88">
        <f t="shared" si="0"/>
        <v>0</v>
      </c>
    </row>
    <row r="27" spans="1:4">
      <c r="A27" s="34" t="s">
        <v>117</v>
      </c>
      <c r="B27" s="24" t="s">
        <v>80</v>
      </c>
      <c r="C27" s="87">
        <v>0</v>
      </c>
      <c r="D27" s="88">
        <f t="shared" si="0"/>
        <v>0</v>
      </c>
    </row>
    <row r="28" spans="1:4">
      <c r="A28" s="34" t="s">
        <v>117</v>
      </c>
      <c r="B28" s="24" t="s">
        <v>81</v>
      </c>
      <c r="C28" s="87">
        <v>0</v>
      </c>
      <c r="D28" s="88">
        <f t="shared" si="0"/>
        <v>0</v>
      </c>
    </row>
    <row r="29" spans="1:4">
      <c r="A29" s="34" t="s">
        <v>117</v>
      </c>
      <c r="B29" s="24" t="s">
        <v>161</v>
      </c>
      <c r="C29" s="87">
        <v>0</v>
      </c>
      <c r="D29" s="88">
        <f t="shared" si="0"/>
        <v>0</v>
      </c>
    </row>
    <row r="30" spans="1:4">
      <c r="A30" s="34" t="s">
        <v>117</v>
      </c>
      <c r="B30" s="24" t="s">
        <v>102</v>
      </c>
      <c r="C30" s="87" vm="11">
        <v>18.595103820999995</v>
      </c>
      <c r="D30" s="88">
        <f t="shared" si="0"/>
        <v>8.4289814243049288E-4</v>
      </c>
    </row>
    <row r="31" spans="1:4">
      <c r="A31" s="34" t="s">
        <v>117</v>
      </c>
      <c r="B31" s="24" t="s">
        <v>82</v>
      </c>
      <c r="C31" s="87">
        <v>0</v>
      </c>
      <c r="D31" s="88">
        <f t="shared" si="0"/>
        <v>0</v>
      </c>
    </row>
    <row r="32" spans="1:4">
      <c r="A32" s="34" t="s">
        <v>117</v>
      </c>
      <c r="B32" s="23" t="s">
        <v>150</v>
      </c>
      <c r="C32" s="87" vm="12">
        <v>1315.1137465509998</v>
      </c>
      <c r="D32" s="88">
        <f t="shared" si="0"/>
        <v>5.9612839203445289E-2</v>
      </c>
    </row>
    <row r="33" spans="1:4">
      <c r="A33" s="34" t="s">
        <v>117</v>
      </c>
      <c r="B33" s="23" t="s">
        <v>151</v>
      </c>
      <c r="C33" s="87">
        <v>0</v>
      </c>
      <c r="D33" s="88">
        <f t="shared" si="0"/>
        <v>0</v>
      </c>
    </row>
    <row r="34" spans="1:4">
      <c r="A34" s="34" t="s">
        <v>117</v>
      </c>
      <c r="B34" s="23" t="s">
        <v>152</v>
      </c>
      <c r="C34" s="87">
        <v>0</v>
      </c>
      <c r="D34" s="88">
        <f t="shared" si="0"/>
        <v>0</v>
      </c>
    </row>
    <row r="35" spans="1:4">
      <c r="A35" s="34" t="s">
        <v>117</v>
      </c>
      <c r="B35" s="35" t="s">
        <v>153</v>
      </c>
      <c r="C35" s="87">
        <v>0</v>
      </c>
      <c r="D35" s="88">
        <f t="shared" si="0"/>
        <v>0</v>
      </c>
    </row>
    <row r="36" spans="1:4">
      <c r="A36" s="34" t="s">
        <v>117</v>
      </c>
      <c r="B36" s="23" t="s">
        <v>154</v>
      </c>
      <c r="C36" s="87">
        <f>'השקעות אחרות '!H8</f>
        <v>-2.1571080303760102</v>
      </c>
      <c r="D36" s="88">
        <f t="shared" si="0"/>
        <v>-9.7779628945790902E-5</v>
      </c>
    </row>
    <row r="37" spans="1:4">
      <c r="A37" s="117" t="s">
        <v>1886</v>
      </c>
      <c r="B37" s="45" t="s">
        <v>156</v>
      </c>
      <c r="C37" s="87">
        <v>0</v>
      </c>
      <c r="D37" s="88">
        <f t="shared" si="0"/>
        <v>0</v>
      </c>
    </row>
    <row r="38" spans="1:4">
      <c r="A38" s="34" t="s">
        <v>117</v>
      </c>
      <c r="B38" s="46" t="s">
        <v>157</v>
      </c>
      <c r="C38" s="87">
        <v>0</v>
      </c>
      <c r="D38" s="88">
        <f t="shared" si="0"/>
        <v>0</v>
      </c>
    </row>
    <row r="39" spans="1:4">
      <c r="A39" s="34" t="s">
        <v>117</v>
      </c>
      <c r="B39" s="46" t="s">
        <v>175</v>
      </c>
      <c r="C39" s="87">
        <v>0</v>
      </c>
      <c r="D39" s="88">
        <f t="shared" si="0"/>
        <v>0</v>
      </c>
    </row>
    <row r="40" spans="1:4">
      <c r="A40" s="34" t="s">
        <v>117</v>
      </c>
      <c r="B40" s="46" t="s">
        <v>158</v>
      </c>
      <c r="C40" s="87">
        <v>0</v>
      </c>
      <c r="D40" s="88">
        <f t="shared" si="0"/>
        <v>0</v>
      </c>
    </row>
    <row r="41" spans="1:4">
      <c r="A41" s="110" t="s">
        <v>1886</v>
      </c>
      <c r="B41" s="46" t="s">
        <v>83</v>
      </c>
      <c r="C41" s="87">
        <f>C37+C9</f>
        <v>22060.914462785622</v>
      </c>
      <c r="D41" s="88">
        <f t="shared" si="0"/>
        <v>1</v>
      </c>
    </row>
    <row r="42" spans="1:4">
      <c r="A42" s="34" t="s">
        <v>117</v>
      </c>
      <c r="B42" s="46" t="s">
        <v>155</v>
      </c>
      <c r="C42" s="87">
        <f>'יתרת התחייבות להשקעה'!B8</f>
        <v>249.41034413298158</v>
      </c>
      <c r="D42" s="118" t="s">
        <v>1886</v>
      </c>
    </row>
    <row r="43" spans="1:4">
      <c r="A43" s="110" t="s">
        <v>1886</v>
      </c>
      <c r="B43" s="5" t="s">
        <v>106</v>
      </c>
      <c r="C43" s="110" t="s">
        <v>1886</v>
      </c>
      <c r="D43" s="110" t="s">
        <v>1886</v>
      </c>
    </row>
    <row r="44" spans="1:4">
      <c r="A44" s="110" t="s">
        <v>1886</v>
      </c>
      <c r="B44" s="119" t="s">
        <v>1886</v>
      </c>
      <c r="C44" s="49" t="s">
        <v>143</v>
      </c>
      <c r="D44" s="29" t="s">
        <v>101</v>
      </c>
    </row>
    <row r="45" spans="1:4">
      <c r="A45" s="110" t="s">
        <v>1886</v>
      </c>
      <c r="B45" s="119" t="s">
        <v>1886</v>
      </c>
      <c r="C45" s="50" t="s">
        <v>0</v>
      </c>
      <c r="D45" s="19" t="s">
        <v>1</v>
      </c>
    </row>
    <row r="46" spans="1:4">
      <c r="A46" s="110" t="s">
        <v>1886</v>
      </c>
      <c r="B46" s="119" t="s">
        <v>1886</v>
      </c>
      <c r="C46" s="89" t="s">
        <v>126</v>
      </c>
      <c r="D46" s="90" vm="13">
        <v>2.4752999999999998</v>
      </c>
    </row>
    <row r="47" spans="1:4">
      <c r="A47" s="110" t="s">
        <v>1886</v>
      </c>
      <c r="B47" s="119" t="s">
        <v>1886</v>
      </c>
      <c r="C47" s="89" t="s">
        <v>133</v>
      </c>
      <c r="D47" s="90">
        <v>0.74744976816074182</v>
      </c>
    </row>
    <row r="48" spans="1:4">
      <c r="A48" s="110" t="s">
        <v>1886</v>
      </c>
      <c r="B48" s="119" t="s">
        <v>1886</v>
      </c>
      <c r="C48" s="89" t="s">
        <v>130</v>
      </c>
      <c r="D48" s="90" vm="14">
        <v>2.7391000000000001</v>
      </c>
    </row>
    <row r="49" spans="1:4">
      <c r="A49" s="110" t="s">
        <v>1886</v>
      </c>
      <c r="B49" s="120" t="s">
        <v>1886</v>
      </c>
      <c r="C49" s="89" t="s">
        <v>1536</v>
      </c>
      <c r="D49" s="90" vm="15">
        <v>4.3135000000000003</v>
      </c>
    </row>
    <row r="50" spans="1:4">
      <c r="A50" s="110" t="s">
        <v>1886</v>
      </c>
      <c r="B50" s="119" t="s">
        <v>1886</v>
      </c>
      <c r="C50" s="89" t="s">
        <v>124</v>
      </c>
      <c r="D50" s="90" vm="16">
        <v>4.0115999999999996</v>
      </c>
    </row>
    <row r="51" spans="1:4">
      <c r="A51" s="110" t="s">
        <v>1886</v>
      </c>
      <c r="B51" s="119" t="s">
        <v>1886</v>
      </c>
      <c r="C51" s="89" t="s">
        <v>125</v>
      </c>
      <c r="D51" s="90" vm="17">
        <v>4.6208999999999998</v>
      </c>
    </row>
    <row r="52" spans="1:4">
      <c r="A52" s="110" t="s">
        <v>1886</v>
      </c>
      <c r="B52" s="119" t="s">
        <v>1886</v>
      </c>
      <c r="C52" s="89" t="s">
        <v>127</v>
      </c>
      <c r="D52" s="90">
        <v>0.46448192400783739</v>
      </c>
    </row>
    <row r="53" spans="1:4">
      <c r="A53" s="110" t="s">
        <v>1886</v>
      </c>
      <c r="B53" s="119" t="s">
        <v>1886</v>
      </c>
      <c r="C53" s="89" t="s">
        <v>131</v>
      </c>
      <c r="D53" s="90">
        <v>2.5637E-2</v>
      </c>
    </row>
    <row r="54" spans="1:4">
      <c r="A54" s="110" t="s">
        <v>1886</v>
      </c>
      <c r="B54" s="119" t="s">
        <v>1886</v>
      </c>
      <c r="C54" s="89" t="s">
        <v>132</v>
      </c>
      <c r="D54" s="90">
        <v>0.2137704222363675</v>
      </c>
    </row>
    <row r="55" spans="1:4">
      <c r="A55" s="110" t="s">
        <v>1886</v>
      </c>
      <c r="B55" s="119" t="s">
        <v>1886</v>
      </c>
      <c r="C55" s="89" t="s">
        <v>129</v>
      </c>
      <c r="D55" s="90" vm="18">
        <v>0.53820000000000001</v>
      </c>
    </row>
    <row r="56" spans="1:4">
      <c r="A56" s="110" t="s">
        <v>1886</v>
      </c>
      <c r="B56" s="119" t="s">
        <v>1886</v>
      </c>
      <c r="C56" s="89" t="s">
        <v>1537</v>
      </c>
      <c r="D56" s="90">
        <v>2.2929893999999997</v>
      </c>
    </row>
    <row r="57" spans="1:4">
      <c r="A57" s="110" t="s">
        <v>1886</v>
      </c>
      <c r="B57" s="119" t="s">
        <v>1886</v>
      </c>
      <c r="C57" s="89" t="s">
        <v>128</v>
      </c>
      <c r="D57" s="90" vm="19">
        <v>0.36270000000000002</v>
      </c>
    </row>
    <row r="58" spans="1:4">
      <c r="A58" s="110" t="s">
        <v>1886</v>
      </c>
      <c r="B58" s="119" t="s">
        <v>1886</v>
      </c>
      <c r="C58" s="89" t="s">
        <v>122</v>
      </c>
      <c r="D58" s="90" vm="20">
        <v>3.6269999999999998</v>
      </c>
    </row>
    <row r="59" spans="1:4">
      <c r="A59" s="110" t="s">
        <v>1886</v>
      </c>
      <c r="B59" s="119" t="s">
        <v>1886</v>
      </c>
      <c r="C59" s="89" t="s">
        <v>134</v>
      </c>
      <c r="D59" s="90" vm="21">
        <v>0.19539999999999999</v>
      </c>
    </row>
    <row r="60" spans="1:4">
      <c r="A60" s="110" t="s">
        <v>1886</v>
      </c>
      <c r="B60" s="119" t="s">
        <v>1886</v>
      </c>
      <c r="C60" s="89" t="s">
        <v>1538</v>
      </c>
      <c r="D60" s="90" vm="22">
        <v>0.35589999999999999</v>
      </c>
    </row>
    <row r="61" spans="1:4">
      <c r="A61" s="110" t="s">
        <v>1886</v>
      </c>
      <c r="B61" s="119" t="s">
        <v>1886</v>
      </c>
      <c r="C61" s="89" t="s">
        <v>1539</v>
      </c>
      <c r="D61" s="90">
        <v>4.0537957812358541E-2</v>
      </c>
    </row>
    <row r="62" spans="1:4">
      <c r="A62" s="110" t="s">
        <v>1886</v>
      </c>
      <c r="B62" s="119" t="s">
        <v>1886</v>
      </c>
      <c r="C62" s="89" t="s">
        <v>1540</v>
      </c>
      <c r="D62" s="90">
        <v>0.51084507042253524</v>
      </c>
    </row>
    <row r="63" spans="1:4">
      <c r="A63" s="110" t="s">
        <v>1886</v>
      </c>
      <c r="B63" s="119" t="s">
        <v>1886</v>
      </c>
      <c r="C63" s="89" t="s">
        <v>123</v>
      </c>
      <c r="D63" s="90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62.8554687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136</v>
      </c>
      <c r="B1" s="36" t="s" vm="1">
        <v>195</v>
      </c>
    </row>
    <row r="2" spans="1:11">
      <c r="A2" s="36" t="s">
        <v>135</v>
      </c>
      <c r="B2" s="36" t="s">
        <v>196</v>
      </c>
    </row>
    <row r="3" spans="1:11">
      <c r="A3" s="36" t="s">
        <v>137</v>
      </c>
      <c r="B3" s="36" t="s">
        <v>197</v>
      </c>
    </row>
    <row r="4" spans="1:11">
      <c r="A4" s="36" t="s">
        <v>138</v>
      </c>
      <c r="B4" s="36">
        <v>12148</v>
      </c>
    </row>
    <row r="5" spans="1:11" s="3" customFormat="1">
      <c r="A5" s="53" t="s">
        <v>111</v>
      </c>
      <c r="B5" s="39" t="s">
        <v>44</v>
      </c>
      <c r="C5" s="39" t="s">
        <v>113</v>
      </c>
      <c r="D5" s="39" t="s">
        <v>14</v>
      </c>
      <c r="E5" s="39" t="s">
        <v>65</v>
      </c>
      <c r="F5" s="39" t="s">
        <v>99</v>
      </c>
      <c r="G5" s="39" t="s">
        <v>16</v>
      </c>
      <c r="H5" s="39" t="s">
        <v>18</v>
      </c>
      <c r="I5" s="39" t="s">
        <v>60</v>
      </c>
      <c r="J5" s="39" t="s">
        <v>139</v>
      </c>
      <c r="K5" s="41" t="s">
        <v>140</v>
      </c>
    </row>
    <row r="6" spans="1:11" s="3" customFormat="1">
      <c r="A6" s="121" t="s">
        <v>1886</v>
      </c>
      <c r="B6" s="122" t="s">
        <v>1886</v>
      </c>
      <c r="C6" s="122" t="s">
        <v>1886</v>
      </c>
      <c r="D6" s="122" t="s">
        <v>1886</v>
      </c>
      <c r="E6" s="122" t="s">
        <v>1886</v>
      </c>
      <c r="F6" s="122" t="s">
        <v>1886</v>
      </c>
      <c r="G6" s="12" t="s">
        <v>19</v>
      </c>
      <c r="H6" s="12" t="s">
        <v>19</v>
      </c>
      <c r="I6" s="12" t="s">
        <v>177</v>
      </c>
      <c r="J6" s="12" t="s">
        <v>19</v>
      </c>
      <c r="K6" s="13" t="s">
        <v>19</v>
      </c>
    </row>
    <row r="7" spans="1:11" s="4" customFormat="1" ht="20.25">
      <c r="A7" s="123" t="s">
        <v>1886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4" t="s">
        <v>43</v>
      </c>
      <c r="B8" s="124" t="s">
        <v>1886</v>
      </c>
      <c r="C8" s="124" t="s">
        <v>1886</v>
      </c>
      <c r="D8" s="124" t="s">
        <v>1886</v>
      </c>
      <c r="E8" s="124" t="s">
        <v>1886</v>
      </c>
      <c r="F8" s="124" t="s">
        <v>1886</v>
      </c>
      <c r="G8" s="124" t="s">
        <v>1886</v>
      </c>
      <c r="H8" s="124" t="s">
        <v>1886</v>
      </c>
      <c r="I8" s="62">
        <f>I9</f>
        <v>943.60668746600015</v>
      </c>
      <c r="J8" s="63">
        <f>IFERROR(I8/$I$8,0)</f>
        <v>1</v>
      </c>
      <c r="K8" s="63">
        <f>I8/'סכום נכסי הקרן'!$C$41</f>
        <v>4.2772782110087171E-2</v>
      </c>
    </row>
    <row r="9" spans="1:11">
      <c r="A9" s="55" t="s">
        <v>169</v>
      </c>
      <c r="B9" s="125" t="s">
        <v>1886</v>
      </c>
      <c r="C9" s="125" t="s">
        <v>1886</v>
      </c>
      <c r="D9" s="125" t="s">
        <v>1886</v>
      </c>
      <c r="E9" s="125" t="s">
        <v>1886</v>
      </c>
      <c r="F9" s="125" t="s">
        <v>1886</v>
      </c>
      <c r="G9" s="125" t="s">
        <v>1886</v>
      </c>
      <c r="H9" s="125" t="s">
        <v>1886</v>
      </c>
      <c r="I9" s="65">
        <f>+I10+I17</f>
        <v>943.60668746600015</v>
      </c>
      <c r="J9" s="66">
        <f t="shared" ref="J9:J32" si="0">IFERROR(I9/$I$8,0)</f>
        <v>1</v>
      </c>
      <c r="K9" s="66">
        <f>I9/'סכום נכסי הקרן'!$C$41</f>
        <v>4.2772782110087171E-2</v>
      </c>
    </row>
    <row r="10" spans="1:11">
      <c r="A10" s="74" t="s">
        <v>41</v>
      </c>
      <c r="B10" s="125" t="s">
        <v>1886</v>
      </c>
      <c r="C10" s="125" t="s">
        <v>1886</v>
      </c>
      <c r="D10" s="125" t="s">
        <v>1886</v>
      </c>
      <c r="E10" s="125" t="s">
        <v>1886</v>
      </c>
      <c r="F10" s="125" t="s">
        <v>1886</v>
      </c>
      <c r="G10" s="125" t="s">
        <v>1886</v>
      </c>
      <c r="H10" s="125" t="s">
        <v>1886</v>
      </c>
      <c r="I10" s="65">
        <f>SUM(I11:I15)</f>
        <v>830.15696970100009</v>
      </c>
      <c r="J10" s="66">
        <f t="shared" si="0"/>
        <v>0.87977012109816377</v>
      </c>
      <c r="K10" s="66">
        <f>I10/'סכום נכסי הקרן'!$C$41</f>
        <v>3.7630215696696757E-2</v>
      </c>
    </row>
    <row r="11" spans="1:11">
      <c r="A11" s="61" t="s">
        <v>1541</v>
      </c>
      <c r="B11" s="58">
        <v>30011000</v>
      </c>
      <c r="C11" s="58">
        <v>11</v>
      </c>
      <c r="D11" s="58" t="s">
        <v>283</v>
      </c>
      <c r="E11" s="58" t="s">
        <v>284</v>
      </c>
      <c r="F11" s="71" t="s">
        <v>123</v>
      </c>
      <c r="G11" s="126" t="s">
        <v>1886</v>
      </c>
      <c r="H11" s="126" t="s">
        <v>1886</v>
      </c>
      <c r="I11" s="68">
        <v>0.71972777600000004</v>
      </c>
      <c r="J11" s="69">
        <f t="shared" si="0"/>
        <v>7.6274128358796013E-4</v>
      </c>
      <c r="K11" s="69">
        <f>I11/'סכום נכסי הקרן'!$C$41</f>
        <v>3.2624566729276021E-5</v>
      </c>
    </row>
    <row r="12" spans="1:11">
      <c r="A12" s="61" t="s">
        <v>1542</v>
      </c>
      <c r="B12" s="58">
        <v>30012000</v>
      </c>
      <c r="C12" s="58">
        <v>12</v>
      </c>
      <c r="D12" s="58" t="s">
        <v>283</v>
      </c>
      <c r="E12" s="58" t="s">
        <v>284</v>
      </c>
      <c r="F12" s="71" t="s">
        <v>123</v>
      </c>
      <c r="G12" s="126" t="s">
        <v>1886</v>
      </c>
      <c r="H12" s="126" t="s">
        <v>1886</v>
      </c>
      <c r="I12" s="68">
        <v>57.977522894999986</v>
      </c>
      <c r="J12" s="69">
        <f t="shared" si="0"/>
        <v>6.1442467147721461E-2</v>
      </c>
      <c r="K12" s="69">
        <f>I12/'סכום נכסי הקרן'!$C$41</f>
        <v>2.628065259615679E-3</v>
      </c>
    </row>
    <row r="13" spans="1:11">
      <c r="A13" s="61" t="s">
        <v>1543</v>
      </c>
      <c r="B13" s="58">
        <v>34810000</v>
      </c>
      <c r="C13" s="58">
        <v>10</v>
      </c>
      <c r="D13" s="58" t="s">
        <v>283</v>
      </c>
      <c r="E13" s="58" t="s">
        <v>284</v>
      </c>
      <c r="F13" s="71" t="s">
        <v>123</v>
      </c>
      <c r="G13" s="126" t="s">
        <v>1886</v>
      </c>
      <c r="H13" s="126" t="s">
        <v>1886</v>
      </c>
      <c r="I13" s="68">
        <v>12.865651462000002</v>
      </c>
      <c r="J13" s="69">
        <f t="shared" si="0"/>
        <v>1.3634548835754807E-2</v>
      </c>
      <c r="K13" s="69">
        <f>I13/'סכום נכסי הקרן'!$C$41</f>
        <v>5.831875865210831E-4</v>
      </c>
    </row>
    <row r="14" spans="1:11">
      <c r="A14" s="61" t="s">
        <v>1543</v>
      </c>
      <c r="B14" s="58">
        <v>34110000</v>
      </c>
      <c r="C14" s="58">
        <v>10</v>
      </c>
      <c r="D14" s="58" t="s">
        <v>283</v>
      </c>
      <c r="E14" s="58" t="s">
        <v>284</v>
      </c>
      <c r="F14" s="71" t="s">
        <v>123</v>
      </c>
      <c r="G14" s="126" t="s">
        <v>1886</v>
      </c>
      <c r="H14" s="126" t="s">
        <v>1886</v>
      </c>
      <c r="I14" s="68">
        <v>756.54055640700017</v>
      </c>
      <c r="J14" s="69">
        <f t="shared" si="0"/>
        <v>0.80175412749420527</v>
      </c>
      <c r="K14" s="69">
        <f>I14/'סכום נכסי הקרן'!$C$41</f>
        <v>3.429325460117269E-2</v>
      </c>
    </row>
    <row r="15" spans="1:11">
      <c r="A15" s="61" t="s">
        <v>1544</v>
      </c>
      <c r="B15" s="58">
        <v>30120000</v>
      </c>
      <c r="C15" s="58">
        <v>20</v>
      </c>
      <c r="D15" s="58" t="s">
        <v>283</v>
      </c>
      <c r="E15" s="58" t="s">
        <v>284</v>
      </c>
      <c r="F15" s="71" t="s">
        <v>123</v>
      </c>
      <c r="G15" s="126" t="s">
        <v>1886</v>
      </c>
      <c r="H15" s="126" t="s">
        <v>1886</v>
      </c>
      <c r="I15" s="68">
        <v>2.0535111609999999</v>
      </c>
      <c r="J15" s="69">
        <f t="shared" si="0"/>
        <v>2.1762363368943286E-3</v>
      </c>
      <c r="K15" s="69">
        <f>I15/'סכום נכסי הקרן'!$C$41</f>
        <v>9.3083682658035382E-5</v>
      </c>
    </row>
    <row r="16" spans="1:11">
      <c r="A16" s="127" t="s">
        <v>1886</v>
      </c>
      <c r="B16" s="128" t="s">
        <v>1886</v>
      </c>
      <c r="C16" s="128" t="s">
        <v>1886</v>
      </c>
      <c r="D16" s="128" t="s">
        <v>1886</v>
      </c>
      <c r="E16" s="128" t="s">
        <v>1886</v>
      </c>
      <c r="F16" s="128" t="s">
        <v>1886</v>
      </c>
      <c r="G16" s="128" t="s">
        <v>1886</v>
      </c>
      <c r="H16" s="128" t="s">
        <v>1886</v>
      </c>
      <c r="I16" s="128" t="s">
        <v>1886</v>
      </c>
      <c r="J16" s="128" t="s">
        <v>1886</v>
      </c>
      <c r="K16" s="128" t="s">
        <v>1886</v>
      </c>
    </row>
    <row r="17" spans="1:11">
      <c r="A17" s="74" t="s">
        <v>42</v>
      </c>
      <c r="B17" s="125" t="s">
        <v>1886</v>
      </c>
      <c r="C17" s="125" t="s">
        <v>1886</v>
      </c>
      <c r="D17" s="125" t="s">
        <v>1886</v>
      </c>
      <c r="E17" s="125" t="s">
        <v>1886</v>
      </c>
      <c r="F17" s="125" t="s">
        <v>1886</v>
      </c>
      <c r="G17" s="125" t="s">
        <v>1886</v>
      </c>
      <c r="H17" s="125" t="s">
        <v>1886</v>
      </c>
      <c r="I17" s="65">
        <f>SUM(I18:I32)</f>
        <v>113.44971776500002</v>
      </c>
      <c r="J17" s="66">
        <f t="shared" si="0"/>
        <v>0.12022987890183622</v>
      </c>
      <c r="K17" s="66">
        <f>I17/'סכום נכסי הקרן'!$C$41</f>
        <v>5.1425664133904073E-3</v>
      </c>
    </row>
    <row r="18" spans="1:11">
      <c r="A18" s="61" t="s">
        <v>1541</v>
      </c>
      <c r="B18" s="58">
        <v>30211000</v>
      </c>
      <c r="C18" s="58">
        <v>11</v>
      </c>
      <c r="D18" s="58" t="s">
        <v>283</v>
      </c>
      <c r="E18" s="58" t="s">
        <v>284</v>
      </c>
      <c r="F18" s="71" t="s">
        <v>125</v>
      </c>
      <c r="G18" s="126" t="s">
        <v>1886</v>
      </c>
      <c r="H18" s="126" t="s">
        <v>1886</v>
      </c>
      <c r="I18" s="68">
        <v>2.8083000000000002E-5</v>
      </c>
      <c r="J18" s="69">
        <f t="shared" si="0"/>
        <v>2.97613405808041E-8</v>
      </c>
      <c r="K18" s="69">
        <f>I18/'סכום נכסי הקרן'!$C$41</f>
        <v>1.2729753359668288E-9</v>
      </c>
    </row>
    <row r="19" spans="1:11">
      <c r="A19" s="61" t="s">
        <v>1541</v>
      </c>
      <c r="B19" s="58">
        <v>30311000</v>
      </c>
      <c r="C19" s="58">
        <v>11</v>
      </c>
      <c r="D19" s="58" t="s">
        <v>283</v>
      </c>
      <c r="E19" s="58" t="s">
        <v>284</v>
      </c>
      <c r="F19" s="71" t="s">
        <v>122</v>
      </c>
      <c r="G19" s="126" t="s">
        <v>1886</v>
      </c>
      <c r="H19" s="126" t="s">
        <v>1886</v>
      </c>
      <c r="I19" s="68">
        <v>9.2643129939999991</v>
      </c>
      <c r="J19" s="69">
        <f t="shared" si="0"/>
        <v>9.8179814927750915E-3</v>
      </c>
      <c r="K19" s="69">
        <f>I19/'סכום נכסי הקרן'!$C$41</f>
        <v>4.1994238315133734E-4</v>
      </c>
    </row>
    <row r="20" spans="1:11">
      <c r="A20" s="61" t="s">
        <v>1542</v>
      </c>
      <c r="B20" s="58">
        <v>32012000</v>
      </c>
      <c r="C20" s="58">
        <v>12</v>
      </c>
      <c r="D20" s="58" t="s">
        <v>283</v>
      </c>
      <c r="E20" s="58" t="s">
        <v>284</v>
      </c>
      <c r="F20" s="71" t="s">
        <v>124</v>
      </c>
      <c r="G20" s="126" t="s">
        <v>1886</v>
      </c>
      <c r="H20" s="126" t="s">
        <v>1886</v>
      </c>
      <c r="I20" s="68">
        <v>9.0995941239999993</v>
      </c>
      <c r="J20" s="69">
        <f t="shared" si="0"/>
        <v>9.6434184336234626E-3</v>
      </c>
      <c r="K20" s="69">
        <f>I20/'סכום נכסי הקרן'!$C$41</f>
        <v>4.1247583545777445E-4</v>
      </c>
    </row>
    <row r="21" spans="1:11">
      <c r="A21" s="61" t="s">
        <v>1542</v>
      </c>
      <c r="B21" s="58">
        <v>30312000</v>
      </c>
      <c r="C21" s="58">
        <v>12</v>
      </c>
      <c r="D21" s="58" t="s">
        <v>283</v>
      </c>
      <c r="E21" s="58" t="s">
        <v>284</v>
      </c>
      <c r="F21" s="71" t="s">
        <v>122</v>
      </c>
      <c r="G21" s="126" t="s">
        <v>1886</v>
      </c>
      <c r="H21" s="126" t="s">
        <v>1886</v>
      </c>
      <c r="I21" s="68">
        <v>11.700787257</v>
      </c>
      <c r="J21" s="69">
        <f t="shared" si="0"/>
        <v>1.2400068177157339E-2</v>
      </c>
      <c r="K21" s="69">
        <f>I21/'סכום נכסי הקרן'!$C$41</f>
        <v>5.3038541429177664E-4</v>
      </c>
    </row>
    <row r="22" spans="1:11">
      <c r="A22" s="61" t="s">
        <v>1542</v>
      </c>
      <c r="B22" s="58">
        <v>30212000</v>
      </c>
      <c r="C22" s="58">
        <v>12</v>
      </c>
      <c r="D22" s="58" t="s">
        <v>283</v>
      </c>
      <c r="E22" s="58" t="s">
        <v>284</v>
      </c>
      <c r="F22" s="71" t="s">
        <v>125</v>
      </c>
      <c r="G22" s="126" t="s">
        <v>1886</v>
      </c>
      <c r="H22" s="126" t="s">
        <v>1886</v>
      </c>
      <c r="I22" s="68">
        <v>2.0458311989999998</v>
      </c>
      <c r="J22" s="69">
        <f t="shared" si="0"/>
        <v>2.1680973928808814E-3</v>
      </c>
      <c r="K22" s="69">
        <f>I22/'סכום נכסי הקרן'!$C$41</f>
        <v>9.2735557379141999E-5</v>
      </c>
    </row>
    <row r="23" spans="1:11">
      <c r="A23" s="61" t="s">
        <v>1543</v>
      </c>
      <c r="B23" s="58">
        <v>34510000</v>
      </c>
      <c r="C23" s="58">
        <v>10</v>
      </c>
      <c r="D23" s="58" t="s">
        <v>283</v>
      </c>
      <c r="E23" s="58" t="s">
        <v>284</v>
      </c>
      <c r="F23" s="71" t="s">
        <v>124</v>
      </c>
      <c r="G23" s="126" t="s">
        <v>1886</v>
      </c>
      <c r="H23" s="126" t="s">
        <v>1886</v>
      </c>
      <c r="I23" s="68">
        <v>1.1503128929999999</v>
      </c>
      <c r="J23" s="69">
        <f t="shared" si="0"/>
        <v>1.2190597081174754E-3</v>
      </c>
      <c r="K23" s="69">
        <f>I23/'סכום נכסי הקרן'!$C$41</f>
        <v>5.2142575274495239E-5</v>
      </c>
    </row>
    <row r="24" spans="1:11">
      <c r="A24" s="61" t="s">
        <v>1543</v>
      </c>
      <c r="B24" s="58">
        <v>33810000</v>
      </c>
      <c r="C24" s="58">
        <v>10</v>
      </c>
      <c r="D24" s="58" t="s">
        <v>283</v>
      </c>
      <c r="E24" s="58" t="s">
        <v>284</v>
      </c>
      <c r="F24" s="71" t="s">
        <v>125</v>
      </c>
      <c r="G24" s="126" t="s">
        <v>1886</v>
      </c>
      <c r="H24" s="126" t="s">
        <v>1886</v>
      </c>
      <c r="I24" s="68">
        <v>1.3134526529999997</v>
      </c>
      <c r="J24" s="69">
        <f t="shared" si="0"/>
        <v>1.3919492840043335E-3</v>
      </c>
      <c r="K24" s="69">
        <f>I24/'סכום נכסי הקרן'!$C$41</f>
        <v>5.9537543433009194E-5</v>
      </c>
    </row>
    <row r="25" spans="1:11">
      <c r="A25" s="61" t="s">
        <v>1543</v>
      </c>
      <c r="B25" s="58">
        <v>34610000</v>
      </c>
      <c r="C25" s="58">
        <v>10</v>
      </c>
      <c r="D25" s="58" t="s">
        <v>283</v>
      </c>
      <c r="E25" s="58" t="s">
        <v>284</v>
      </c>
      <c r="F25" s="71" t="s">
        <v>126</v>
      </c>
      <c r="G25" s="126" t="s">
        <v>1886</v>
      </c>
      <c r="H25" s="126" t="s">
        <v>1886</v>
      </c>
      <c r="I25" s="68">
        <v>5.1278720000000003E-3</v>
      </c>
      <c r="J25" s="69">
        <f t="shared" si="0"/>
        <v>5.4343319818669328E-6</v>
      </c>
      <c r="K25" s="69">
        <f>I25/'סכום נכסי הקרן'!$C$41</f>
        <v>2.3244149777427251E-7</v>
      </c>
    </row>
    <row r="26" spans="1:11">
      <c r="A26" s="61" t="s">
        <v>1543</v>
      </c>
      <c r="B26" s="58">
        <v>34710000</v>
      </c>
      <c r="C26" s="58">
        <v>10</v>
      </c>
      <c r="D26" s="58" t="s">
        <v>283</v>
      </c>
      <c r="E26" s="58" t="s">
        <v>284</v>
      </c>
      <c r="F26" s="71" t="s">
        <v>130</v>
      </c>
      <c r="G26" s="126" t="s">
        <v>1886</v>
      </c>
      <c r="H26" s="126" t="s">
        <v>1886</v>
      </c>
      <c r="I26" s="68">
        <v>0.48947135899999999</v>
      </c>
      <c r="J26" s="69">
        <f t="shared" si="0"/>
        <v>5.187239190879903E-4</v>
      </c>
      <c r="K26" s="69">
        <f>I26/'סכום נכסי הקרן'!$C$41</f>
        <v>2.2187265166441094E-5</v>
      </c>
    </row>
    <row r="27" spans="1:11">
      <c r="A27" s="61" t="s">
        <v>1543</v>
      </c>
      <c r="B27" s="58">
        <v>30910000</v>
      </c>
      <c r="C27" s="58">
        <v>10</v>
      </c>
      <c r="D27" s="58" t="s">
        <v>283</v>
      </c>
      <c r="E27" s="58" t="s">
        <v>284</v>
      </c>
      <c r="F27" s="71" t="s">
        <v>1538</v>
      </c>
      <c r="G27" s="126" t="s">
        <v>1886</v>
      </c>
      <c r="H27" s="126" t="s">
        <v>1886</v>
      </c>
      <c r="I27" s="68">
        <v>0.32663040700000001</v>
      </c>
      <c r="J27" s="69">
        <f t="shared" si="0"/>
        <v>3.4615100903655801E-4</v>
      </c>
      <c r="K27" s="69">
        <f>I27/'סכום נכסי הקרן'!$C$41</f>
        <v>1.4805841686707512E-5</v>
      </c>
    </row>
    <row r="28" spans="1:11">
      <c r="A28" s="61" t="s">
        <v>1543</v>
      </c>
      <c r="B28" s="58">
        <v>34010000</v>
      </c>
      <c r="C28" s="58">
        <v>10</v>
      </c>
      <c r="D28" s="58" t="s">
        <v>283</v>
      </c>
      <c r="E28" s="58" t="s">
        <v>284</v>
      </c>
      <c r="F28" s="71" t="s">
        <v>122</v>
      </c>
      <c r="G28" s="126" t="s">
        <v>1886</v>
      </c>
      <c r="H28" s="126" t="s">
        <v>1886</v>
      </c>
      <c r="I28" s="68">
        <v>58.433441787000007</v>
      </c>
      <c r="J28" s="69">
        <f t="shared" si="0"/>
        <v>6.1925633384307135E-2</v>
      </c>
      <c r="K28" s="69">
        <f>I28/'סכום נכסי הקרן'!$C$41</f>
        <v>2.648731623776109E-3</v>
      </c>
    </row>
    <row r="29" spans="1:11">
      <c r="A29" s="61" t="s">
        <v>1543</v>
      </c>
      <c r="B29" s="58">
        <v>30810000</v>
      </c>
      <c r="C29" s="58">
        <v>10</v>
      </c>
      <c r="D29" s="58" t="s">
        <v>283</v>
      </c>
      <c r="E29" s="58" t="s">
        <v>284</v>
      </c>
      <c r="F29" s="71" t="s">
        <v>128</v>
      </c>
      <c r="G29" s="126" t="s">
        <v>1886</v>
      </c>
      <c r="H29" s="126" t="s">
        <v>1886</v>
      </c>
      <c r="I29" s="68">
        <v>3.0531549999999997E-3</v>
      </c>
      <c r="J29" s="69">
        <f t="shared" si="0"/>
        <v>3.2356224691444975E-6</v>
      </c>
      <c r="K29" s="69">
        <f>I29/'סכום נכסי הקרן'!$C$41</f>
        <v>1.3839657486321983E-7</v>
      </c>
    </row>
    <row r="30" spans="1:11">
      <c r="A30" s="61" t="s">
        <v>1544</v>
      </c>
      <c r="B30" s="58">
        <v>33820000</v>
      </c>
      <c r="C30" s="58">
        <v>20</v>
      </c>
      <c r="D30" s="58" t="s">
        <v>283</v>
      </c>
      <c r="E30" s="58" t="s">
        <v>284</v>
      </c>
      <c r="F30" s="71" t="s">
        <v>125</v>
      </c>
      <c r="G30" s="126" t="s">
        <v>1886</v>
      </c>
      <c r="H30" s="126" t="s">
        <v>1886</v>
      </c>
      <c r="I30" s="68">
        <v>5.8294000000000001E-5</v>
      </c>
      <c r="J30" s="69">
        <f t="shared" si="0"/>
        <v>6.1777858057094825E-8</v>
      </c>
      <c r="K30" s="69">
        <f>I30/'סכום נכסי הקרן'!$C$41</f>
        <v>2.6424108619040104E-9</v>
      </c>
    </row>
    <row r="31" spans="1:11">
      <c r="A31" s="61" t="s">
        <v>1544</v>
      </c>
      <c r="B31" s="58">
        <v>32020000</v>
      </c>
      <c r="C31" s="58">
        <v>20</v>
      </c>
      <c r="D31" s="58" t="s">
        <v>283</v>
      </c>
      <c r="E31" s="58" t="s">
        <v>284</v>
      </c>
      <c r="F31" s="71" t="s">
        <v>124</v>
      </c>
      <c r="G31" s="126" t="s">
        <v>1886</v>
      </c>
      <c r="H31" s="126" t="s">
        <v>1886</v>
      </c>
      <c r="I31" s="68">
        <v>5.5529999999999999E-5</v>
      </c>
      <c r="J31" s="69">
        <f t="shared" si="0"/>
        <v>5.8848671525551099E-8</v>
      </c>
      <c r="K31" s="69">
        <f>I31/'סכום נכסי הקרן'!$C$41</f>
        <v>2.5171214046304881E-9</v>
      </c>
    </row>
    <row r="32" spans="1:11">
      <c r="A32" s="61" t="s">
        <v>1544</v>
      </c>
      <c r="B32" s="58">
        <v>34020000</v>
      </c>
      <c r="C32" s="58">
        <v>20</v>
      </c>
      <c r="D32" s="58" t="s">
        <v>283</v>
      </c>
      <c r="E32" s="58" t="s">
        <v>284</v>
      </c>
      <c r="F32" s="71" t="s">
        <v>122</v>
      </c>
      <c r="G32" s="126" t="s">
        <v>1886</v>
      </c>
      <c r="H32" s="126" t="s">
        <v>1886</v>
      </c>
      <c r="I32" s="68">
        <v>19.617560158</v>
      </c>
      <c r="J32" s="69">
        <f t="shared" si="0"/>
        <v>2.0789975758524766E-2</v>
      </c>
      <c r="K32" s="69">
        <f>I32/'סכום נכסי הקרן'!$C$41</f>
        <v>8.8924510319337408E-4</v>
      </c>
    </row>
    <row r="33" spans="1:11">
      <c r="A33" s="127" t="s">
        <v>1886</v>
      </c>
      <c r="B33" s="128" t="s">
        <v>1886</v>
      </c>
      <c r="C33" s="128" t="s">
        <v>1886</v>
      </c>
      <c r="D33" s="128" t="s">
        <v>1886</v>
      </c>
      <c r="E33" s="128" t="s">
        <v>1886</v>
      </c>
      <c r="F33" s="128" t="s">
        <v>1886</v>
      </c>
      <c r="G33" s="128" t="s">
        <v>1886</v>
      </c>
      <c r="H33" s="128" t="s">
        <v>1886</v>
      </c>
      <c r="I33" s="128" t="s">
        <v>1886</v>
      </c>
      <c r="J33" s="128" t="s">
        <v>1886</v>
      </c>
      <c r="K33" s="128" t="s">
        <v>1886</v>
      </c>
    </row>
    <row r="34" spans="1:11">
      <c r="A34" s="129" t="s">
        <v>1886</v>
      </c>
      <c r="B34" s="129" t="s">
        <v>1886</v>
      </c>
      <c r="C34" s="130" t="s">
        <v>1886</v>
      </c>
      <c r="D34" s="130" t="s">
        <v>1886</v>
      </c>
      <c r="E34" s="130" t="s">
        <v>1886</v>
      </c>
      <c r="F34" s="130" t="s">
        <v>1886</v>
      </c>
      <c r="G34" s="130" t="s">
        <v>1886</v>
      </c>
      <c r="H34" s="130" t="s">
        <v>1886</v>
      </c>
      <c r="I34" s="130" t="s">
        <v>1886</v>
      </c>
      <c r="J34" s="130" t="s">
        <v>1886</v>
      </c>
      <c r="K34" s="130" t="s">
        <v>1886</v>
      </c>
    </row>
    <row r="35" spans="1:11">
      <c r="A35" s="129" t="s">
        <v>1886</v>
      </c>
      <c r="B35" s="129" t="s">
        <v>1886</v>
      </c>
      <c r="C35" s="130" t="s">
        <v>1886</v>
      </c>
      <c r="D35" s="130" t="s">
        <v>1886</v>
      </c>
      <c r="E35" s="130" t="s">
        <v>1886</v>
      </c>
      <c r="F35" s="130" t="s">
        <v>1886</v>
      </c>
      <c r="G35" s="130" t="s">
        <v>1886</v>
      </c>
      <c r="H35" s="130" t="s">
        <v>1886</v>
      </c>
      <c r="I35" s="130" t="s">
        <v>1886</v>
      </c>
      <c r="J35" s="130" t="s">
        <v>1886</v>
      </c>
      <c r="K35" s="130" t="s">
        <v>1886</v>
      </c>
    </row>
    <row r="36" spans="1:11">
      <c r="A36" s="129" t="s">
        <v>1886</v>
      </c>
      <c r="B36" s="129" t="s">
        <v>1886</v>
      </c>
      <c r="C36" s="130" t="s">
        <v>1886</v>
      </c>
      <c r="D36" s="130" t="s">
        <v>1886</v>
      </c>
      <c r="E36" s="130" t="s">
        <v>1886</v>
      </c>
      <c r="F36" s="130" t="s">
        <v>1886</v>
      </c>
      <c r="G36" s="130" t="s">
        <v>1886</v>
      </c>
      <c r="H36" s="130" t="s">
        <v>1886</v>
      </c>
      <c r="I36" s="130" t="s">
        <v>1886</v>
      </c>
      <c r="J36" s="130" t="s">
        <v>1886</v>
      </c>
      <c r="K36" s="130" t="s">
        <v>1886</v>
      </c>
    </row>
    <row r="37" spans="1:11">
      <c r="A37" s="91" t="s">
        <v>189</v>
      </c>
      <c r="B37" s="129" t="s">
        <v>1886</v>
      </c>
      <c r="C37" s="130" t="s">
        <v>1886</v>
      </c>
      <c r="D37" s="130" t="s">
        <v>1886</v>
      </c>
      <c r="E37" s="130" t="s">
        <v>1886</v>
      </c>
      <c r="F37" s="130" t="s">
        <v>1886</v>
      </c>
      <c r="G37" s="130" t="s">
        <v>1886</v>
      </c>
      <c r="H37" s="130" t="s">
        <v>1886</v>
      </c>
      <c r="I37" s="130" t="s">
        <v>1886</v>
      </c>
      <c r="J37" s="130" t="s">
        <v>1886</v>
      </c>
      <c r="K37" s="130" t="s">
        <v>1886</v>
      </c>
    </row>
    <row r="38" spans="1:11" hidden="1">
      <c r="A38" s="92"/>
      <c r="C38" s="1"/>
    </row>
    <row r="39" spans="1:11" hidden="1">
      <c r="C39" s="1"/>
    </row>
    <row r="40" spans="1:11" hidden="1">
      <c r="C40" s="1"/>
    </row>
    <row r="41" spans="1:11" hidden="1">
      <c r="C41" s="1"/>
    </row>
    <row r="42" spans="1:11" hidden="1">
      <c r="C42" s="1"/>
    </row>
    <row r="43" spans="1:11" hidden="1">
      <c r="C43" s="1"/>
    </row>
    <row r="44" spans="1:11" hidden="1">
      <c r="C44" s="1"/>
    </row>
    <row r="45" spans="1:11" hidden="1">
      <c r="C45" s="1"/>
    </row>
    <row r="46" spans="1:11" hidden="1">
      <c r="C46" s="1"/>
    </row>
    <row r="47" spans="1:11" hidden="1">
      <c r="C47" s="1"/>
    </row>
    <row r="48" spans="1:11" hidden="1">
      <c r="C48" s="1"/>
    </row>
    <row r="49" spans="3:3" hidden="1">
      <c r="C49" s="1"/>
    </row>
    <row r="50" spans="3:3" hidden="1">
      <c r="C50" s="1"/>
    </row>
    <row r="51" spans="3:3" hidden="1">
      <c r="C51" s="1"/>
    </row>
    <row r="52" spans="3:3" hidden="1">
      <c r="C52" s="1"/>
    </row>
    <row r="53" spans="3:3" hidden="1">
      <c r="C53" s="1"/>
    </row>
    <row r="54" spans="3:3" hidden="1">
      <c r="C54" s="1"/>
    </row>
    <row r="55" spans="3:3" hidden="1">
      <c r="C55" s="1"/>
    </row>
    <row r="56" spans="3:3" hidden="1">
      <c r="C56" s="1"/>
    </row>
    <row r="57" spans="3:3" hidden="1">
      <c r="C57" s="1"/>
    </row>
    <row r="58" spans="3:3" hidden="1">
      <c r="C58" s="1"/>
    </row>
    <row r="59" spans="3:3" hidden="1">
      <c r="C59" s="1"/>
    </row>
    <row r="60" spans="3:3" hidden="1">
      <c r="C60" s="1"/>
    </row>
    <row r="61" spans="3:3" hidden="1">
      <c r="C61" s="1"/>
    </row>
    <row r="62" spans="3:3" hidden="1">
      <c r="C62" s="1"/>
    </row>
    <row r="63" spans="3:3" hidden="1">
      <c r="C63" s="1"/>
    </row>
    <row r="64" spans="3:3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C503" s="1"/>
    </row>
    <row r="504" spans="3:4" hidden="1">
      <c r="C504" s="1"/>
    </row>
    <row r="505" spans="3:4" hidden="1">
      <c r="C505" s="1"/>
    </row>
    <row r="506" spans="3:4" hidden="1">
      <c r="C506" s="1"/>
    </row>
    <row r="507" spans="3:4" hidden="1">
      <c r="D507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43.2851562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136</v>
      </c>
      <c r="B1" s="36" t="s" vm="1">
        <v>195</v>
      </c>
    </row>
    <row r="2" spans="1:17">
      <c r="A2" s="36" t="s">
        <v>135</v>
      </c>
      <c r="B2" s="36" t="s">
        <v>196</v>
      </c>
    </row>
    <row r="3" spans="1:17">
      <c r="A3" s="36" t="s">
        <v>137</v>
      </c>
      <c r="B3" s="36" t="s">
        <v>197</v>
      </c>
    </row>
    <row r="4" spans="1:17">
      <c r="A4" s="36" t="s">
        <v>138</v>
      </c>
      <c r="B4" s="36">
        <v>12148</v>
      </c>
    </row>
    <row r="5" spans="1:17">
      <c r="A5" s="150" t="s">
        <v>85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</row>
    <row r="6" spans="1:17" s="3" customFormat="1">
      <c r="A6" s="37" t="s">
        <v>111</v>
      </c>
      <c r="B6" s="38" t="s">
        <v>44</v>
      </c>
      <c r="C6" s="38" t="s">
        <v>115</v>
      </c>
      <c r="D6" s="38" t="s">
        <v>14</v>
      </c>
      <c r="E6" s="38" t="s">
        <v>65</v>
      </c>
      <c r="F6" s="38" t="s">
        <v>100</v>
      </c>
      <c r="G6" s="38" t="s">
        <v>17</v>
      </c>
      <c r="H6" s="38" t="s">
        <v>99</v>
      </c>
      <c r="I6" s="38" t="s">
        <v>16</v>
      </c>
      <c r="J6" s="38" t="s">
        <v>18</v>
      </c>
      <c r="K6" s="38" t="s">
        <v>174</v>
      </c>
      <c r="L6" s="38" t="s">
        <v>173</v>
      </c>
      <c r="M6" s="38" t="s">
        <v>188</v>
      </c>
      <c r="N6" s="38" t="s">
        <v>60</v>
      </c>
      <c r="O6" s="38" t="s">
        <v>176</v>
      </c>
      <c r="P6" s="38" t="s">
        <v>139</v>
      </c>
      <c r="Q6" s="131" t="s">
        <v>141</v>
      </c>
    </row>
    <row r="7" spans="1:17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26" t="s">
        <v>21</v>
      </c>
      <c r="G7" s="26" t="s">
        <v>20</v>
      </c>
      <c r="H7" s="122" t="s">
        <v>1886</v>
      </c>
      <c r="I7" s="26" t="s">
        <v>19</v>
      </c>
      <c r="J7" s="26" t="s">
        <v>19</v>
      </c>
      <c r="K7" s="26" t="s">
        <v>181</v>
      </c>
      <c r="L7" s="122" t="s">
        <v>1886</v>
      </c>
      <c r="M7" s="12" t="s">
        <v>177</v>
      </c>
      <c r="N7" s="26" t="s">
        <v>182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23" t="s">
        <v>1886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5" t="s">
        <v>110</v>
      </c>
    </row>
    <row r="9" spans="1:17" s="4" customFormat="1" ht="20.25">
      <c r="A9" s="54" t="s">
        <v>27</v>
      </c>
      <c r="B9" s="124" t="s">
        <v>1886</v>
      </c>
      <c r="C9" s="124" t="s">
        <v>1886</v>
      </c>
      <c r="D9" s="124" t="s">
        <v>1886</v>
      </c>
      <c r="E9" s="124" t="s">
        <v>1886</v>
      </c>
      <c r="F9" s="124" t="s">
        <v>1886</v>
      </c>
      <c r="G9" s="62">
        <v>6.8321367548403344</v>
      </c>
      <c r="H9" s="124" t="s">
        <v>1886</v>
      </c>
      <c r="I9" s="124" t="s">
        <v>1886</v>
      </c>
      <c r="J9" s="63">
        <v>3.08854001547063E-2</v>
      </c>
      <c r="K9" s="124" t="s">
        <v>1886</v>
      </c>
      <c r="L9" s="124" t="s">
        <v>1886</v>
      </c>
      <c r="M9" s="124" t="s">
        <v>1886</v>
      </c>
      <c r="N9" s="62">
        <v>2833.87600243</v>
      </c>
      <c r="O9" s="124" t="s">
        <v>1886</v>
      </c>
      <c r="P9" s="63">
        <f>IFERROR(N9/$N$9,0)</f>
        <v>1</v>
      </c>
      <c r="Q9" s="63">
        <f>N9/'סכום נכסי הקרן'!$C$41</f>
        <v>0.12845686914794227</v>
      </c>
    </row>
    <row r="10" spans="1:17">
      <c r="A10" s="55" t="s">
        <v>169</v>
      </c>
      <c r="B10" s="125" t="s">
        <v>1886</v>
      </c>
      <c r="C10" s="125" t="s">
        <v>1886</v>
      </c>
      <c r="D10" s="125" t="s">
        <v>1886</v>
      </c>
      <c r="E10" s="125" t="s">
        <v>1886</v>
      </c>
      <c r="F10" s="125" t="s">
        <v>1886</v>
      </c>
      <c r="G10" s="65">
        <v>6.8266000204070911</v>
      </c>
      <c r="H10" s="125" t="s">
        <v>1886</v>
      </c>
      <c r="I10" s="125" t="s">
        <v>1886</v>
      </c>
      <c r="J10" s="66">
        <v>3.0822594875613608E-2</v>
      </c>
      <c r="K10" s="125" t="s">
        <v>1886</v>
      </c>
      <c r="L10" s="125" t="s">
        <v>1886</v>
      </c>
      <c r="M10" s="125" t="s">
        <v>1886</v>
      </c>
      <c r="N10" s="65">
        <v>2826.151452604</v>
      </c>
      <c r="O10" s="125" t="s">
        <v>1886</v>
      </c>
      <c r="P10" s="66">
        <f t="shared" ref="P10:P58" si="0">IFERROR(N10/$N$9,0)</f>
        <v>0.99727421036792852</v>
      </c>
      <c r="Q10" s="66">
        <f>N10/'סכום נכסי הקרן'!$C$41</f>
        <v>0.12810672274585044</v>
      </c>
    </row>
    <row r="11" spans="1:17">
      <c r="A11" s="57" t="s">
        <v>26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68">
        <v>6.4369348871376904</v>
      </c>
      <c r="H11" s="128" t="s">
        <v>1886</v>
      </c>
      <c r="I11" s="128" t="s">
        <v>1886</v>
      </c>
      <c r="J11" s="69">
        <v>1.3152099804751577E-2</v>
      </c>
      <c r="K11" s="128" t="s">
        <v>1886</v>
      </c>
      <c r="L11" s="128" t="s">
        <v>1886</v>
      </c>
      <c r="M11" s="128" t="s">
        <v>1886</v>
      </c>
      <c r="N11" s="68">
        <v>1009.4433845380001</v>
      </c>
      <c r="O11" s="128" t="s">
        <v>1886</v>
      </c>
      <c r="P11" s="69">
        <f t="shared" si="0"/>
        <v>0.35620591150509756</v>
      </c>
      <c r="Q11" s="69">
        <f>N11/'סכום נכסי הקרן'!$C$41</f>
        <v>4.5757096163933822E-2</v>
      </c>
    </row>
    <row r="12" spans="1:17">
      <c r="A12" s="59" t="s">
        <v>25</v>
      </c>
      <c r="B12" s="125" t="s">
        <v>1886</v>
      </c>
      <c r="C12" s="125" t="s">
        <v>1886</v>
      </c>
      <c r="D12" s="125" t="s">
        <v>1886</v>
      </c>
      <c r="E12" s="125" t="s">
        <v>1886</v>
      </c>
      <c r="F12" s="125" t="s">
        <v>1886</v>
      </c>
      <c r="G12" s="65">
        <v>6.4369348871376904</v>
      </c>
      <c r="H12" s="125" t="s">
        <v>1886</v>
      </c>
      <c r="I12" s="125" t="s">
        <v>1886</v>
      </c>
      <c r="J12" s="66">
        <v>1.3152099804751577E-2</v>
      </c>
      <c r="K12" s="125" t="s">
        <v>1886</v>
      </c>
      <c r="L12" s="125" t="s">
        <v>1886</v>
      </c>
      <c r="M12" s="125" t="s">
        <v>1886</v>
      </c>
      <c r="N12" s="65">
        <v>1009.4433845380001</v>
      </c>
      <c r="O12" s="125" t="s">
        <v>1886</v>
      </c>
      <c r="P12" s="66">
        <f t="shared" si="0"/>
        <v>0.35620591150509756</v>
      </c>
      <c r="Q12" s="66">
        <f>N12/'סכום נכסי הקרן'!$C$41</f>
        <v>4.5757096163933822E-2</v>
      </c>
    </row>
    <row r="13" spans="1:17">
      <c r="A13" s="60" t="s">
        <v>198</v>
      </c>
      <c r="B13" s="58" t="s">
        <v>199</v>
      </c>
      <c r="C13" s="71" t="s">
        <v>116</v>
      </c>
      <c r="D13" s="58" t="s">
        <v>200</v>
      </c>
      <c r="E13" s="128" t="s">
        <v>1886</v>
      </c>
      <c r="F13" s="128" t="s">
        <v>1886</v>
      </c>
      <c r="G13" s="68">
        <v>0.58000000244602401</v>
      </c>
      <c r="H13" s="71" t="s">
        <v>123</v>
      </c>
      <c r="I13" s="72">
        <v>0.04</v>
      </c>
      <c r="J13" s="69">
        <v>8.0999999965056819E-3</v>
      </c>
      <c r="K13" s="68">
        <v>80.313959999999994</v>
      </c>
      <c r="L13" s="70">
        <v>142.53</v>
      </c>
      <c r="M13" s="128" t="s">
        <v>1886</v>
      </c>
      <c r="N13" s="68">
        <v>0.114471484</v>
      </c>
      <c r="O13" s="69">
        <v>9.1755472495453925E-9</v>
      </c>
      <c r="P13" s="69">
        <f t="shared" si="0"/>
        <v>4.0393963568569218E-5</v>
      </c>
      <c r="Q13" s="69">
        <f>N13/'סכום נכסי הקרן'!$C$41</f>
        <v>5.1888820924944439E-6</v>
      </c>
    </row>
    <row r="14" spans="1:17">
      <c r="A14" s="60" t="s">
        <v>201</v>
      </c>
      <c r="B14" s="58" t="s">
        <v>202</v>
      </c>
      <c r="C14" s="71" t="s">
        <v>116</v>
      </c>
      <c r="D14" s="58" t="s">
        <v>200</v>
      </c>
      <c r="E14" s="128" t="s">
        <v>1886</v>
      </c>
      <c r="F14" s="128" t="s">
        <v>1886</v>
      </c>
      <c r="G14" s="68">
        <v>3.370000000011184</v>
      </c>
      <c r="H14" s="71" t="s">
        <v>123</v>
      </c>
      <c r="I14" s="72">
        <v>7.4999999999999997E-3</v>
      </c>
      <c r="J14" s="69">
        <v>1.1600000000079437E-2</v>
      </c>
      <c r="K14" s="68">
        <v>85727.171150000009</v>
      </c>
      <c r="L14" s="70">
        <v>111.6</v>
      </c>
      <c r="M14" s="128" t="s">
        <v>1886</v>
      </c>
      <c r="N14" s="68">
        <v>95.671527788999995</v>
      </c>
      <c r="O14" s="69">
        <v>4.0940715595812325E-6</v>
      </c>
      <c r="P14" s="69">
        <f t="shared" si="0"/>
        <v>3.3759955519212313E-2</v>
      </c>
      <c r="Q14" s="69">
        <f>N14/'סכום נכסי הקרן'!$C$41</f>
        <v>4.3366981885718074E-3</v>
      </c>
    </row>
    <row r="15" spans="1:17">
      <c r="A15" s="60" t="s">
        <v>203</v>
      </c>
      <c r="B15" s="58" t="s">
        <v>204</v>
      </c>
      <c r="C15" s="71" t="s">
        <v>116</v>
      </c>
      <c r="D15" s="58" t="s">
        <v>200</v>
      </c>
      <c r="E15" s="128" t="s">
        <v>1886</v>
      </c>
      <c r="F15" s="128" t="s">
        <v>1886</v>
      </c>
      <c r="G15" s="68">
        <v>5.3400000000095087</v>
      </c>
      <c r="H15" s="71" t="s">
        <v>123</v>
      </c>
      <c r="I15" s="72">
        <v>5.0000000000000001E-3</v>
      </c>
      <c r="J15" s="69">
        <v>1.2600000000016185E-2</v>
      </c>
      <c r="K15" s="68">
        <v>184054.629349</v>
      </c>
      <c r="L15" s="70">
        <v>107.42</v>
      </c>
      <c r="M15" s="128" t="s">
        <v>1886</v>
      </c>
      <c r="N15" s="68">
        <v>197.71148576800002</v>
      </c>
      <c r="O15" s="69">
        <v>9.0553348392871012E-6</v>
      </c>
      <c r="P15" s="69">
        <f t="shared" si="0"/>
        <v>6.976716186539772E-2</v>
      </c>
      <c r="Q15" s="69">
        <f>N15/'סכום נכסי הקרן'!$C$41</f>
        <v>8.9620711825667033E-3</v>
      </c>
    </row>
    <row r="16" spans="1:17">
      <c r="A16" s="60" t="s">
        <v>205</v>
      </c>
      <c r="B16" s="58" t="s">
        <v>206</v>
      </c>
      <c r="C16" s="71" t="s">
        <v>116</v>
      </c>
      <c r="D16" s="58" t="s">
        <v>200</v>
      </c>
      <c r="E16" s="128" t="s">
        <v>1886</v>
      </c>
      <c r="F16" s="128" t="s">
        <v>1886</v>
      </c>
      <c r="G16" s="68">
        <v>10.16000000016812</v>
      </c>
      <c r="H16" s="71" t="s">
        <v>123</v>
      </c>
      <c r="I16" s="72">
        <v>0.04</v>
      </c>
      <c r="J16" s="69">
        <v>1.5300000000607097E-2</v>
      </c>
      <c r="K16" s="68">
        <v>8690.5253790000006</v>
      </c>
      <c r="L16" s="70">
        <v>172.48</v>
      </c>
      <c r="M16" s="128" t="s">
        <v>1886</v>
      </c>
      <c r="N16" s="68">
        <v>14.989417252999999</v>
      </c>
      <c r="O16" s="69">
        <v>5.4546573580730923E-7</v>
      </c>
      <c r="P16" s="69">
        <f t="shared" si="0"/>
        <v>5.2893694855197723E-3</v>
      </c>
      <c r="Q16" s="69">
        <f>N16/'סכום נכסי הקרן'!$C$41</f>
        <v>6.7945584387653216E-4</v>
      </c>
    </row>
    <row r="17" spans="1:17">
      <c r="A17" s="60" t="s">
        <v>207</v>
      </c>
      <c r="B17" s="58" t="s">
        <v>208</v>
      </c>
      <c r="C17" s="71" t="s">
        <v>116</v>
      </c>
      <c r="D17" s="58" t="s">
        <v>200</v>
      </c>
      <c r="E17" s="128" t="s">
        <v>1886</v>
      </c>
      <c r="F17" s="128" t="s">
        <v>1886</v>
      </c>
      <c r="G17" s="68">
        <v>19.08000000056893</v>
      </c>
      <c r="H17" s="71" t="s">
        <v>123</v>
      </c>
      <c r="I17" s="72">
        <v>0.01</v>
      </c>
      <c r="J17" s="69">
        <v>1.730000000105128E-2</v>
      </c>
      <c r="K17" s="68">
        <v>8211.8281650000008</v>
      </c>
      <c r="L17" s="70">
        <v>98.46</v>
      </c>
      <c r="M17" s="128" t="s">
        <v>1886</v>
      </c>
      <c r="N17" s="68">
        <v>8.0853661549999991</v>
      </c>
      <c r="O17" s="69">
        <v>4.5356426370155075E-7</v>
      </c>
      <c r="P17" s="69">
        <f t="shared" si="0"/>
        <v>2.8531121855956071E-3</v>
      </c>
      <c r="Q17" s="69">
        <f>N17/'סכום נכסי הקרן'!$C$41</f>
        <v>3.6650185868945448E-4</v>
      </c>
    </row>
    <row r="18" spans="1:17">
      <c r="A18" s="60" t="s">
        <v>209</v>
      </c>
      <c r="B18" s="58" t="s">
        <v>210</v>
      </c>
      <c r="C18" s="71" t="s">
        <v>116</v>
      </c>
      <c r="D18" s="58" t="s">
        <v>200</v>
      </c>
      <c r="E18" s="128" t="s">
        <v>1886</v>
      </c>
      <c r="F18" s="128" t="s">
        <v>1886</v>
      </c>
      <c r="G18" s="68">
        <v>2.5800000000018026</v>
      </c>
      <c r="H18" s="71" t="s">
        <v>123</v>
      </c>
      <c r="I18" s="72">
        <v>1E-3</v>
      </c>
      <c r="J18" s="69">
        <v>1.1300000000020396E-2</v>
      </c>
      <c r="K18" s="68">
        <v>193998.974716</v>
      </c>
      <c r="L18" s="70">
        <v>108.67</v>
      </c>
      <c r="M18" s="128" t="s">
        <v>1886</v>
      </c>
      <c r="N18" s="68">
        <v>210.81868128900001</v>
      </c>
      <c r="O18" s="69">
        <v>9.6663268344879425E-6</v>
      </c>
      <c r="P18" s="69">
        <f t="shared" si="0"/>
        <v>7.4392345010235672E-2</v>
      </c>
      <c r="Q18" s="69">
        <f>N18/'סכום נכסי הקרן'!$C$41</f>
        <v>9.5562077285884194E-3</v>
      </c>
    </row>
    <row r="19" spans="1:17">
      <c r="A19" s="60" t="s">
        <v>211</v>
      </c>
      <c r="B19" s="58" t="s">
        <v>212</v>
      </c>
      <c r="C19" s="71" t="s">
        <v>116</v>
      </c>
      <c r="D19" s="58" t="s">
        <v>200</v>
      </c>
      <c r="E19" s="128" t="s">
        <v>1886</v>
      </c>
      <c r="F19" s="128" t="s">
        <v>1886</v>
      </c>
      <c r="G19" s="68">
        <v>14.420000000239112</v>
      </c>
      <c r="H19" s="71" t="s">
        <v>123</v>
      </c>
      <c r="I19" s="72">
        <v>2.75E-2</v>
      </c>
      <c r="J19" s="69">
        <v>1.6500000000288086E-2</v>
      </c>
      <c r="K19" s="68">
        <v>19785.82072</v>
      </c>
      <c r="L19" s="70">
        <v>140.35</v>
      </c>
      <c r="M19" s="128" t="s">
        <v>1886</v>
      </c>
      <c r="N19" s="68">
        <v>27.769400608000002</v>
      </c>
      <c r="O19" s="69">
        <v>1.0856139225403661E-6</v>
      </c>
      <c r="P19" s="69">
        <f t="shared" si="0"/>
        <v>9.7990880984870962E-3</v>
      </c>
      <c r="Q19" s="69">
        <f>N19/'סכום נכסי הקרן'!$C$41</f>
        <v>1.2587601776365154E-3</v>
      </c>
    </row>
    <row r="20" spans="1:17">
      <c r="A20" s="60" t="s">
        <v>213</v>
      </c>
      <c r="B20" s="58" t="s">
        <v>214</v>
      </c>
      <c r="C20" s="71" t="s">
        <v>116</v>
      </c>
      <c r="D20" s="58" t="s">
        <v>200</v>
      </c>
      <c r="E20" s="128" t="s">
        <v>1886</v>
      </c>
      <c r="F20" s="128" t="s">
        <v>1886</v>
      </c>
      <c r="G20" s="68">
        <v>1.829999999996383</v>
      </c>
      <c r="H20" s="71" t="s">
        <v>123</v>
      </c>
      <c r="I20" s="72">
        <v>7.4999999999999997E-3</v>
      </c>
      <c r="J20" s="69">
        <v>1.2500000000047595E-2</v>
      </c>
      <c r="K20" s="68">
        <v>94570.840066999997</v>
      </c>
      <c r="L20" s="70">
        <v>111.09</v>
      </c>
      <c r="M20" s="128" t="s">
        <v>1886</v>
      </c>
      <c r="N20" s="68">
        <v>105.05874818599999</v>
      </c>
      <c r="O20" s="69">
        <v>4.357555454052084E-6</v>
      </c>
      <c r="P20" s="69">
        <f t="shared" si="0"/>
        <v>3.7072457685485859E-2</v>
      </c>
      <c r="Q20" s="69">
        <f>N20/'סכום נכסי הקרן'!$C$41</f>
        <v>4.7622118458970839E-3</v>
      </c>
    </row>
    <row r="21" spans="1:17">
      <c r="A21" s="60" t="s">
        <v>215</v>
      </c>
      <c r="B21" s="58" t="s">
        <v>216</v>
      </c>
      <c r="C21" s="71" t="s">
        <v>116</v>
      </c>
      <c r="D21" s="58" t="s">
        <v>200</v>
      </c>
      <c r="E21" s="128" t="s">
        <v>1886</v>
      </c>
      <c r="F21" s="128" t="s">
        <v>1886</v>
      </c>
      <c r="G21" s="68">
        <v>4.7299999999983742</v>
      </c>
      <c r="H21" s="71" t="s">
        <v>123</v>
      </c>
      <c r="I21" s="72">
        <v>1.1000000000000001E-2</v>
      </c>
      <c r="J21" s="69">
        <v>1.2100000000048761E-2</v>
      </c>
      <c r="K21" s="68">
        <v>61187.831144999989</v>
      </c>
      <c r="L21" s="70">
        <v>100.55</v>
      </c>
      <c r="M21" s="128" t="s">
        <v>1886</v>
      </c>
      <c r="N21" s="68">
        <v>61.524368469999999</v>
      </c>
      <c r="O21" s="69">
        <v>9.0009358929416989E-6</v>
      </c>
      <c r="P21" s="69">
        <f t="shared" si="0"/>
        <v>2.1710324805052836E-2</v>
      </c>
      <c r="Q21" s="69">
        <f>N21/'סכום נכסי הקרן'!$C$41</f>
        <v>2.7888403526419975E-3</v>
      </c>
    </row>
    <row r="22" spans="1:17">
      <c r="A22" s="60" t="s">
        <v>217</v>
      </c>
      <c r="B22" s="58" t="s">
        <v>218</v>
      </c>
      <c r="C22" s="71" t="s">
        <v>116</v>
      </c>
      <c r="D22" s="58" t="s">
        <v>200</v>
      </c>
      <c r="E22" s="128" t="s">
        <v>1886</v>
      </c>
      <c r="F22" s="128" t="s">
        <v>1886</v>
      </c>
      <c r="G22" s="68">
        <v>7.8899999999887145</v>
      </c>
      <c r="H22" s="71" t="s">
        <v>123</v>
      </c>
      <c r="I22" s="72">
        <v>1E-3</v>
      </c>
      <c r="J22" s="69">
        <v>1.4599999999975119E-2</v>
      </c>
      <c r="K22" s="68">
        <v>224402.66175500001</v>
      </c>
      <c r="L22" s="70">
        <v>100.3</v>
      </c>
      <c r="M22" s="128" t="s">
        <v>1886</v>
      </c>
      <c r="N22" s="68">
        <v>225.07587368599999</v>
      </c>
      <c r="O22" s="69">
        <v>8.6975837459048889E-6</v>
      </c>
      <c r="P22" s="69">
        <f t="shared" si="0"/>
        <v>7.9423331681767767E-2</v>
      </c>
      <c r="Q22" s="69">
        <f>N22/'סכום נכסי הקרן'!$C$41</f>
        <v>1.0202472525138459E-2</v>
      </c>
    </row>
    <row r="23" spans="1:17">
      <c r="A23" s="60" t="s">
        <v>219</v>
      </c>
      <c r="B23" s="58" t="s">
        <v>220</v>
      </c>
      <c r="C23" s="71" t="s">
        <v>116</v>
      </c>
      <c r="D23" s="58" t="s">
        <v>200</v>
      </c>
      <c r="E23" s="128" t="s">
        <v>1886</v>
      </c>
      <c r="F23" s="128" t="s">
        <v>1886</v>
      </c>
      <c r="G23" s="68">
        <v>25.700000000095812</v>
      </c>
      <c r="H23" s="71" t="s">
        <v>123</v>
      </c>
      <c r="I23" s="72">
        <v>5.0000000000000001E-3</v>
      </c>
      <c r="J23" s="69">
        <v>1.7900000000079842E-2</v>
      </c>
      <c r="K23" s="68">
        <v>78104.321832000001</v>
      </c>
      <c r="L23" s="70">
        <v>80.180000000000007</v>
      </c>
      <c r="M23" s="128" t="s">
        <v>1886</v>
      </c>
      <c r="N23" s="68">
        <v>62.624043849999993</v>
      </c>
      <c r="O23" s="69">
        <v>4.9741205182453825E-6</v>
      </c>
      <c r="P23" s="69">
        <f t="shared" si="0"/>
        <v>2.2098371204774293E-2</v>
      </c>
      <c r="Q23" s="69">
        <f>N23/'סכום נכסי הקרן'!$C$41</f>
        <v>2.8386875782343466E-3</v>
      </c>
    </row>
    <row r="24" spans="1:17">
      <c r="A24" s="132" t="s">
        <v>1886</v>
      </c>
      <c r="B24" s="128" t="s">
        <v>1886</v>
      </c>
      <c r="C24" s="128" t="s">
        <v>1886</v>
      </c>
      <c r="D24" s="128" t="s">
        <v>1886</v>
      </c>
      <c r="E24" s="128" t="s">
        <v>1886</v>
      </c>
      <c r="F24" s="128" t="s">
        <v>1886</v>
      </c>
      <c r="G24" s="128" t="s">
        <v>1886</v>
      </c>
      <c r="H24" s="128" t="s">
        <v>1886</v>
      </c>
      <c r="I24" s="128" t="s">
        <v>1886</v>
      </c>
      <c r="J24" s="128" t="s">
        <v>1886</v>
      </c>
      <c r="K24" s="128" t="s">
        <v>1886</v>
      </c>
      <c r="L24" s="128" t="s">
        <v>1886</v>
      </c>
      <c r="M24" s="128" t="s">
        <v>1886</v>
      </c>
      <c r="N24" s="128" t="s">
        <v>1886</v>
      </c>
      <c r="O24" s="128" t="s">
        <v>1886</v>
      </c>
      <c r="P24" s="128" t="s">
        <v>1886</v>
      </c>
      <c r="Q24" s="128" t="s">
        <v>1886</v>
      </c>
    </row>
    <row r="25" spans="1:17">
      <c r="A25" s="57" t="s">
        <v>46</v>
      </c>
      <c r="B25" s="128" t="s">
        <v>1886</v>
      </c>
      <c r="C25" s="128" t="s">
        <v>1886</v>
      </c>
      <c r="D25" s="128" t="s">
        <v>1886</v>
      </c>
      <c r="E25" s="128" t="s">
        <v>1886</v>
      </c>
      <c r="F25" s="128" t="s">
        <v>1886</v>
      </c>
      <c r="G25" s="68">
        <v>7.0431152095440313</v>
      </c>
      <c r="H25" s="128" t="s">
        <v>1886</v>
      </c>
      <c r="I25" s="128" t="s">
        <v>1886</v>
      </c>
      <c r="J25" s="69">
        <v>4.0641103784302503E-2</v>
      </c>
      <c r="K25" s="128" t="s">
        <v>1886</v>
      </c>
      <c r="L25" s="128" t="s">
        <v>1886</v>
      </c>
      <c r="M25" s="128" t="s">
        <v>1886</v>
      </c>
      <c r="N25" s="68">
        <v>1816.7080680659999</v>
      </c>
      <c r="O25" s="128" t="s">
        <v>1886</v>
      </c>
      <c r="P25" s="69">
        <f t="shared" si="0"/>
        <v>0.64106829886283101</v>
      </c>
      <c r="Q25" s="69">
        <f>N25/'סכום נכסי הקרן'!$C$41</f>
        <v>8.2349626581916635E-2</v>
      </c>
    </row>
    <row r="26" spans="1:17">
      <c r="A26" s="59" t="s">
        <v>22</v>
      </c>
      <c r="B26" s="125" t="s">
        <v>1886</v>
      </c>
      <c r="C26" s="125" t="s">
        <v>1886</v>
      </c>
      <c r="D26" s="125" t="s">
        <v>1886</v>
      </c>
      <c r="E26" s="125" t="s">
        <v>1886</v>
      </c>
      <c r="F26" s="125" t="s">
        <v>1886</v>
      </c>
      <c r="G26" s="65">
        <v>0.3906848943570177</v>
      </c>
      <c r="H26" s="125" t="s">
        <v>1886</v>
      </c>
      <c r="I26" s="125" t="s">
        <v>1886</v>
      </c>
      <c r="J26" s="66">
        <v>4.4098996383318025E-2</v>
      </c>
      <c r="K26" s="125" t="s">
        <v>1886</v>
      </c>
      <c r="L26" s="125" t="s">
        <v>1886</v>
      </c>
      <c r="M26" s="125" t="s">
        <v>1886</v>
      </c>
      <c r="N26" s="65">
        <v>257.57035573799999</v>
      </c>
      <c r="O26" s="125" t="s">
        <v>1886</v>
      </c>
      <c r="P26" s="66">
        <f t="shared" si="0"/>
        <v>9.0889776234788625E-2</v>
      </c>
      <c r="Q26" s="66">
        <f>N26/'סכום נכסי הקרן'!$C$41</f>
        <v>1.1675416092677995E-2</v>
      </c>
    </row>
    <row r="27" spans="1:17">
      <c r="A27" s="60" t="s">
        <v>221</v>
      </c>
      <c r="B27" s="58" t="s">
        <v>222</v>
      </c>
      <c r="C27" s="71" t="s">
        <v>116</v>
      </c>
      <c r="D27" s="58" t="s">
        <v>200</v>
      </c>
      <c r="E27" s="128" t="s">
        <v>1886</v>
      </c>
      <c r="F27" s="128" t="s">
        <v>1886</v>
      </c>
      <c r="G27" s="68">
        <v>0.93000000000307737</v>
      </c>
      <c r="H27" s="71" t="s">
        <v>123</v>
      </c>
      <c r="I27" s="72">
        <v>0</v>
      </c>
      <c r="J27" s="69">
        <v>4.1099999999991609E-2</v>
      </c>
      <c r="K27" s="68">
        <v>37102.845000000001</v>
      </c>
      <c r="L27" s="70">
        <v>96.34</v>
      </c>
      <c r="M27" s="128" t="s">
        <v>1886</v>
      </c>
      <c r="N27" s="68">
        <v>35.744880873</v>
      </c>
      <c r="O27" s="69">
        <v>2.6502032142857144E-6</v>
      </c>
      <c r="P27" s="69">
        <f t="shared" si="0"/>
        <v>1.2613424455533474E-2</v>
      </c>
      <c r="Q27" s="69">
        <f>N27/'סכום נכסי הקרן'!$C$41</f>
        <v>1.6202810147919184E-3</v>
      </c>
    </row>
    <row r="28" spans="1:17">
      <c r="A28" s="60" t="s">
        <v>223</v>
      </c>
      <c r="B28" s="58" t="s">
        <v>224</v>
      </c>
      <c r="C28" s="71" t="s">
        <v>116</v>
      </c>
      <c r="D28" s="58" t="s">
        <v>200</v>
      </c>
      <c r="E28" s="128" t="s">
        <v>1886</v>
      </c>
      <c r="F28" s="128" t="s">
        <v>1886</v>
      </c>
      <c r="G28" s="68">
        <v>9.9999999984368634E-2</v>
      </c>
      <c r="H28" s="71" t="s">
        <v>123</v>
      </c>
      <c r="I28" s="72">
        <v>0</v>
      </c>
      <c r="J28" s="69">
        <v>4.5500000000963936E-2</v>
      </c>
      <c r="K28" s="68">
        <v>19278.942695999998</v>
      </c>
      <c r="L28" s="70">
        <v>99.55</v>
      </c>
      <c r="M28" s="128" t="s">
        <v>1886</v>
      </c>
      <c r="N28" s="68">
        <v>19.192187452999999</v>
      </c>
      <c r="O28" s="69">
        <v>3.8557885391999998E-7</v>
      </c>
      <c r="P28" s="69">
        <f t="shared" si="0"/>
        <v>6.7724160960264419E-3</v>
      </c>
      <c r="Q28" s="69">
        <f>N28/'סכום נכסי הקרן'!$C$41</f>
        <v>8.6996336826268669E-4</v>
      </c>
    </row>
    <row r="29" spans="1:17">
      <c r="A29" s="60" t="s">
        <v>225</v>
      </c>
      <c r="B29" s="58" t="s">
        <v>226</v>
      </c>
      <c r="C29" s="71" t="s">
        <v>116</v>
      </c>
      <c r="D29" s="58" t="s">
        <v>200</v>
      </c>
      <c r="E29" s="128" t="s">
        <v>1886</v>
      </c>
      <c r="F29" s="128" t="s">
        <v>1886</v>
      </c>
      <c r="G29" s="68">
        <v>0.18000000000000002</v>
      </c>
      <c r="H29" s="71" t="s">
        <v>123</v>
      </c>
      <c r="I29" s="72">
        <v>0</v>
      </c>
      <c r="J29" s="69">
        <v>4.4999999999999991E-2</v>
      </c>
      <c r="K29" s="68">
        <v>47567.75</v>
      </c>
      <c r="L29" s="70">
        <v>99.22</v>
      </c>
      <c r="M29" s="128" t="s">
        <v>1886</v>
      </c>
      <c r="N29" s="68">
        <v>47.196721549999999</v>
      </c>
      <c r="O29" s="69">
        <v>9.3270098039215681E-7</v>
      </c>
      <c r="P29" s="69">
        <f t="shared" si="0"/>
        <v>1.665447659302299E-2</v>
      </c>
      <c r="Q29" s="69">
        <f>N29/'סכום נכסי הקרן'!$C$41</f>
        <v>2.1393819204374217E-3</v>
      </c>
    </row>
    <row r="30" spans="1:17">
      <c r="A30" s="60" t="s">
        <v>227</v>
      </c>
      <c r="B30" s="58" t="s">
        <v>228</v>
      </c>
      <c r="C30" s="71" t="s">
        <v>116</v>
      </c>
      <c r="D30" s="58" t="s">
        <v>200</v>
      </c>
      <c r="E30" s="128" t="s">
        <v>1886</v>
      </c>
      <c r="F30" s="128" t="s">
        <v>1886</v>
      </c>
      <c r="G30" s="68">
        <v>0.25000000000590455</v>
      </c>
      <c r="H30" s="71" t="s">
        <v>123</v>
      </c>
      <c r="I30" s="72">
        <v>0</v>
      </c>
      <c r="J30" s="69">
        <v>4.4399999999999995E-2</v>
      </c>
      <c r="K30" s="68">
        <v>42810.974999999999</v>
      </c>
      <c r="L30" s="70">
        <v>98.9</v>
      </c>
      <c r="M30" s="128" t="s">
        <v>1886</v>
      </c>
      <c r="N30" s="68">
        <v>42.340054275</v>
      </c>
      <c r="O30" s="69">
        <v>2.1405487500000001E-6</v>
      </c>
      <c r="P30" s="69">
        <f t="shared" si="0"/>
        <v>1.4940686973845761E-2</v>
      </c>
      <c r="Q30" s="69">
        <f>N30/'סכום נכסי הקרן'!$C$41</f>
        <v>1.9192338715796706E-3</v>
      </c>
    </row>
    <row r="31" spans="1:17">
      <c r="A31" s="60" t="s">
        <v>229</v>
      </c>
      <c r="B31" s="58" t="s">
        <v>230</v>
      </c>
      <c r="C31" s="71" t="s">
        <v>116</v>
      </c>
      <c r="D31" s="58" t="s">
        <v>200</v>
      </c>
      <c r="E31" s="128" t="s">
        <v>1886</v>
      </c>
      <c r="F31" s="128" t="s">
        <v>1886</v>
      </c>
      <c r="G31" s="68">
        <v>0.35000000000318621</v>
      </c>
      <c r="H31" s="71" t="s">
        <v>123</v>
      </c>
      <c r="I31" s="72">
        <v>0</v>
      </c>
      <c r="J31" s="69">
        <v>4.4599999999955398E-2</v>
      </c>
      <c r="K31" s="68">
        <v>63740.785000000003</v>
      </c>
      <c r="L31" s="70">
        <v>98.48</v>
      </c>
      <c r="M31" s="128" t="s">
        <v>1886</v>
      </c>
      <c r="N31" s="68">
        <v>62.771925067999994</v>
      </c>
      <c r="O31" s="69">
        <v>3.5411547222222224E-6</v>
      </c>
      <c r="P31" s="69">
        <f t="shared" si="0"/>
        <v>2.2150554581136982E-2</v>
      </c>
      <c r="Q31" s="69">
        <f>N31/'סכום נכסי הקרן'!$C$41</f>
        <v>2.8453908913834668E-3</v>
      </c>
    </row>
    <row r="32" spans="1:17">
      <c r="A32" s="60" t="s">
        <v>231</v>
      </c>
      <c r="B32" s="58" t="s">
        <v>232</v>
      </c>
      <c r="C32" s="71" t="s">
        <v>116</v>
      </c>
      <c r="D32" s="58" t="s">
        <v>200</v>
      </c>
      <c r="E32" s="128" t="s">
        <v>1886</v>
      </c>
      <c r="F32" s="128" t="s">
        <v>1886</v>
      </c>
      <c r="G32" s="68">
        <v>0.43000000000127492</v>
      </c>
      <c r="H32" s="71" t="s">
        <v>123</v>
      </c>
      <c r="I32" s="72">
        <v>0</v>
      </c>
      <c r="J32" s="69">
        <v>4.4700000000114738E-2</v>
      </c>
      <c r="K32" s="68">
        <v>39956.910000000003</v>
      </c>
      <c r="L32" s="70">
        <v>98.15</v>
      </c>
      <c r="M32" s="128" t="s">
        <v>1886</v>
      </c>
      <c r="N32" s="68">
        <v>39.217707165</v>
      </c>
      <c r="O32" s="69">
        <v>2.2198283333333334E-6</v>
      </c>
      <c r="P32" s="69">
        <f t="shared" si="0"/>
        <v>1.3838893138362967E-2</v>
      </c>
      <c r="Q32" s="69">
        <f>N32/'סכום נכסי הקרן'!$C$41</f>
        <v>1.7777008850270479E-3</v>
      </c>
    </row>
    <row r="33" spans="1:17">
      <c r="A33" s="60" t="s">
        <v>233</v>
      </c>
      <c r="B33" s="58" t="s">
        <v>234</v>
      </c>
      <c r="C33" s="71" t="s">
        <v>116</v>
      </c>
      <c r="D33" s="58" t="s">
        <v>200</v>
      </c>
      <c r="E33" s="128" t="s">
        <v>1886</v>
      </c>
      <c r="F33" s="128" t="s">
        <v>1886</v>
      </c>
      <c r="G33" s="68">
        <v>0.68000000002520955</v>
      </c>
      <c r="H33" s="71" t="s">
        <v>123</v>
      </c>
      <c r="I33" s="72">
        <v>0</v>
      </c>
      <c r="J33" s="69">
        <v>4.1400000000396148E-2</v>
      </c>
      <c r="K33" s="68">
        <v>11416.26</v>
      </c>
      <c r="L33" s="70">
        <v>97.29</v>
      </c>
      <c r="M33" s="128" t="s">
        <v>1886</v>
      </c>
      <c r="N33" s="68">
        <v>11.106879354</v>
      </c>
      <c r="O33" s="69">
        <v>6.3423666666666673E-7</v>
      </c>
      <c r="P33" s="69">
        <f t="shared" si="0"/>
        <v>3.9193243968600041E-3</v>
      </c>
      <c r="Q33" s="69">
        <f>N33/'סכום נכסי הקרן'!$C$41</f>
        <v>5.0346414119578338E-4</v>
      </c>
    </row>
    <row r="34" spans="1:17">
      <c r="A34" s="132" t="s">
        <v>1886</v>
      </c>
      <c r="B34" s="128" t="s">
        <v>1886</v>
      </c>
      <c r="C34" s="128" t="s">
        <v>1886</v>
      </c>
      <c r="D34" s="128" t="s">
        <v>1886</v>
      </c>
      <c r="E34" s="128" t="s">
        <v>1886</v>
      </c>
      <c r="F34" s="128" t="s">
        <v>1886</v>
      </c>
      <c r="G34" s="128" t="s">
        <v>1886</v>
      </c>
      <c r="H34" s="128" t="s">
        <v>1886</v>
      </c>
      <c r="I34" s="128" t="s">
        <v>1886</v>
      </c>
      <c r="J34" s="128" t="s">
        <v>1886</v>
      </c>
      <c r="K34" s="128" t="s">
        <v>1886</v>
      </c>
      <c r="L34" s="128" t="s">
        <v>1886</v>
      </c>
      <c r="M34" s="128" t="s">
        <v>1886</v>
      </c>
      <c r="N34" s="128" t="s">
        <v>1886</v>
      </c>
      <c r="O34" s="128" t="s">
        <v>1886</v>
      </c>
      <c r="P34" s="128" t="s">
        <v>1886</v>
      </c>
      <c r="Q34" s="128" t="s">
        <v>1886</v>
      </c>
    </row>
    <row r="35" spans="1:17">
      <c r="A35" s="59" t="s">
        <v>23</v>
      </c>
      <c r="B35" s="125" t="s">
        <v>1886</v>
      </c>
      <c r="C35" s="125" t="s">
        <v>1886</v>
      </c>
      <c r="D35" s="125" t="s">
        <v>1886</v>
      </c>
      <c r="E35" s="125" t="s">
        <v>1886</v>
      </c>
      <c r="F35" s="125" t="s">
        <v>1886</v>
      </c>
      <c r="G35" s="65">
        <v>8.1997224425468325</v>
      </c>
      <c r="H35" s="125" t="s">
        <v>1886</v>
      </c>
      <c r="I35" s="125" t="s">
        <v>1886</v>
      </c>
      <c r="J35" s="66">
        <v>3.998495838536479E-2</v>
      </c>
      <c r="K35" s="125" t="s">
        <v>1886</v>
      </c>
      <c r="L35" s="125" t="s">
        <v>1886</v>
      </c>
      <c r="M35" s="125" t="s">
        <v>1886</v>
      </c>
      <c r="N35" s="65">
        <v>1541.604260737</v>
      </c>
      <c r="O35" s="125" t="s">
        <v>1886</v>
      </c>
      <c r="P35" s="66">
        <f t="shared" si="0"/>
        <v>0.5439914306113256</v>
      </c>
      <c r="Q35" s="66">
        <f>N35/'סכום נכסי הקרן'!$C$41</f>
        <v>6.9879436019640973E-2</v>
      </c>
    </row>
    <row r="36" spans="1:17">
      <c r="A36" s="60" t="s">
        <v>235</v>
      </c>
      <c r="B36" s="58" t="s">
        <v>236</v>
      </c>
      <c r="C36" s="71" t="s">
        <v>116</v>
      </c>
      <c r="D36" s="58" t="s">
        <v>200</v>
      </c>
      <c r="E36" s="128" t="s">
        <v>1886</v>
      </c>
      <c r="F36" s="128" t="s">
        <v>1886</v>
      </c>
      <c r="G36" s="68">
        <v>11.789999952596325</v>
      </c>
      <c r="H36" s="71" t="s">
        <v>123</v>
      </c>
      <c r="I36" s="72">
        <v>5.5E-2</v>
      </c>
      <c r="J36" s="69">
        <v>4.4099999742809849E-2</v>
      </c>
      <c r="K36" s="68">
        <v>66.935652000000005</v>
      </c>
      <c r="L36" s="70">
        <v>118.5</v>
      </c>
      <c r="M36" s="128" t="s">
        <v>1886</v>
      </c>
      <c r="N36" s="68">
        <v>7.9318743999999997E-2</v>
      </c>
      <c r="O36" s="69">
        <v>3.4667237717114899E-9</v>
      </c>
      <c r="P36" s="69">
        <f t="shared" si="0"/>
        <v>2.7989489988971126E-5</v>
      </c>
      <c r="Q36" s="69">
        <f>N36/'סכום נכסי הקרן'!$C$41</f>
        <v>3.5954422530309042E-6</v>
      </c>
    </row>
    <row r="37" spans="1:17">
      <c r="A37" s="60" t="s">
        <v>237</v>
      </c>
      <c r="B37" s="58" t="s">
        <v>238</v>
      </c>
      <c r="C37" s="71" t="s">
        <v>116</v>
      </c>
      <c r="D37" s="58" t="s">
        <v>200</v>
      </c>
      <c r="E37" s="128" t="s">
        <v>1886</v>
      </c>
      <c r="F37" s="128" t="s">
        <v>1886</v>
      </c>
      <c r="G37" s="68">
        <v>2.1400000000091794</v>
      </c>
      <c r="H37" s="71" t="s">
        <v>123</v>
      </c>
      <c r="I37" s="72">
        <v>5.0000000000000001E-3</v>
      </c>
      <c r="J37" s="69">
        <v>3.7600000000127712E-2</v>
      </c>
      <c r="K37" s="68">
        <v>53435.056151999997</v>
      </c>
      <c r="L37" s="70">
        <v>93.78</v>
      </c>
      <c r="M37" s="128" t="s">
        <v>1886</v>
      </c>
      <c r="N37" s="68">
        <v>50.111394561000004</v>
      </c>
      <c r="O37" s="69">
        <v>1.9996843825880382E-6</v>
      </c>
      <c r="P37" s="69">
        <f t="shared" si="0"/>
        <v>1.7682987723538483E-2</v>
      </c>
      <c r="Q37" s="69">
        <f>N37/'סכום נכסי הקרן'!$C$41</f>
        <v>2.2715012401472528E-3</v>
      </c>
    </row>
    <row r="38" spans="1:17">
      <c r="A38" s="60" t="s">
        <v>239</v>
      </c>
      <c r="B38" s="58" t="s">
        <v>240</v>
      </c>
      <c r="C38" s="71" t="s">
        <v>116</v>
      </c>
      <c r="D38" s="58" t="s">
        <v>200</v>
      </c>
      <c r="E38" s="128" t="s">
        <v>1886</v>
      </c>
      <c r="F38" s="128" t="s">
        <v>1886</v>
      </c>
      <c r="G38" s="68">
        <v>4.669999999982525</v>
      </c>
      <c r="H38" s="71" t="s">
        <v>123</v>
      </c>
      <c r="I38" s="72">
        <v>3.7499999999999999E-2</v>
      </c>
      <c r="J38" s="69">
        <v>3.7199999999898752E-2</v>
      </c>
      <c r="K38" s="68">
        <v>119129.58297600001</v>
      </c>
      <c r="L38" s="70">
        <v>102.8</v>
      </c>
      <c r="M38" s="128" t="s">
        <v>1886</v>
      </c>
      <c r="N38" s="68">
        <v>122.46521244200001</v>
      </c>
      <c r="O38" s="69">
        <v>9.3023605711589748E-6</v>
      </c>
      <c r="P38" s="69">
        <f t="shared" si="0"/>
        <v>4.3214739225353613E-2</v>
      </c>
      <c r="Q38" s="69">
        <f>N38/'סכום נכסי הקרן'!$C$41</f>
        <v>5.5512301019336975E-3</v>
      </c>
    </row>
    <row r="39" spans="1:17">
      <c r="A39" s="60" t="s">
        <v>241</v>
      </c>
      <c r="B39" s="58" t="s">
        <v>242</v>
      </c>
      <c r="C39" s="71" t="s">
        <v>116</v>
      </c>
      <c r="D39" s="58" t="s">
        <v>200</v>
      </c>
      <c r="E39" s="128" t="s">
        <v>1886</v>
      </c>
      <c r="F39" s="128" t="s">
        <v>1886</v>
      </c>
      <c r="G39" s="68">
        <v>0.25</v>
      </c>
      <c r="H39" s="71" t="s">
        <v>123</v>
      </c>
      <c r="I39" s="72">
        <v>3.7499999999999999E-2</v>
      </c>
      <c r="J39" s="69">
        <v>3.2299999763955055E-2</v>
      </c>
      <c r="K39" s="68">
        <v>14.814310000000001</v>
      </c>
      <c r="L39" s="70">
        <v>102.95</v>
      </c>
      <c r="M39" s="128" t="s">
        <v>1886</v>
      </c>
      <c r="N39" s="68">
        <v>1.5251331999999999E-2</v>
      </c>
      <c r="O39" s="69">
        <v>1.1324291201138236E-9</v>
      </c>
      <c r="P39" s="69">
        <f t="shared" si="0"/>
        <v>5.3817922826977057E-6</v>
      </c>
      <c r="Q39" s="69">
        <f>N39/'סכום נכסי הקרן'!$C$41</f>
        <v>6.9132818703990481E-7</v>
      </c>
    </row>
    <row r="40" spans="1:17">
      <c r="A40" s="60" t="s">
        <v>243</v>
      </c>
      <c r="B40" s="58" t="s">
        <v>244</v>
      </c>
      <c r="C40" s="71" t="s">
        <v>116</v>
      </c>
      <c r="D40" s="58" t="s">
        <v>200</v>
      </c>
      <c r="E40" s="128" t="s">
        <v>1886</v>
      </c>
      <c r="F40" s="128" t="s">
        <v>1886</v>
      </c>
      <c r="G40" s="68">
        <v>3.129999999983951</v>
      </c>
      <c r="H40" s="71" t="s">
        <v>123</v>
      </c>
      <c r="I40" s="72">
        <v>0.02</v>
      </c>
      <c r="J40" s="69">
        <v>3.6499999999901458E-2</v>
      </c>
      <c r="K40" s="68">
        <v>73573.174398000003</v>
      </c>
      <c r="L40" s="70">
        <v>96.55</v>
      </c>
      <c r="M40" s="128" t="s">
        <v>1886</v>
      </c>
      <c r="N40" s="68">
        <v>71.034899378000006</v>
      </c>
      <c r="O40" s="69">
        <v>2.9371614290730826E-6</v>
      </c>
      <c r="P40" s="69">
        <f t="shared" si="0"/>
        <v>2.5066339994088943E-2</v>
      </c>
      <c r="Q40" s="69">
        <f>N40/'סכום נכסי הקרן'!$C$41</f>
        <v>3.2199435566385155E-3</v>
      </c>
    </row>
    <row r="41" spans="1:17">
      <c r="A41" s="60" t="s">
        <v>245</v>
      </c>
      <c r="B41" s="58" t="s">
        <v>246</v>
      </c>
      <c r="C41" s="71" t="s">
        <v>116</v>
      </c>
      <c r="D41" s="58" t="s">
        <v>200</v>
      </c>
      <c r="E41" s="128" t="s">
        <v>1886</v>
      </c>
      <c r="F41" s="128" t="s">
        <v>1886</v>
      </c>
      <c r="G41" s="68">
        <v>6.0199999999910148</v>
      </c>
      <c r="H41" s="71" t="s">
        <v>123</v>
      </c>
      <c r="I41" s="72">
        <v>0.01</v>
      </c>
      <c r="J41" s="69">
        <v>3.8099999999937101E-2</v>
      </c>
      <c r="K41" s="68">
        <v>325896.60946800001</v>
      </c>
      <c r="L41" s="70">
        <v>85.38</v>
      </c>
      <c r="M41" s="128" t="s">
        <v>1886</v>
      </c>
      <c r="N41" s="68">
        <v>278.25054117500002</v>
      </c>
      <c r="O41" s="69">
        <v>8.6317763640094719E-6</v>
      </c>
      <c r="P41" s="69">
        <f t="shared" si="0"/>
        <v>9.8187267522081054E-2</v>
      </c>
      <c r="Q41" s="69">
        <f>N41/'סכום נכסי הקרן'!$C$41</f>
        <v>1.2612828976077968E-2</v>
      </c>
    </row>
    <row r="42" spans="1:17">
      <c r="A42" s="60" t="s">
        <v>247</v>
      </c>
      <c r="B42" s="58" t="s">
        <v>248</v>
      </c>
      <c r="C42" s="71" t="s">
        <v>116</v>
      </c>
      <c r="D42" s="58" t="s">
        <v>200</v>
      </c>
      <c r="E42" s="128" t="s">
        <v>1886</v>
      </c>
      <c r="F42" s="128" t="s">
        <v>1886</v>
      </c>
      <c r="G42" s="68">
        <v>14.970000000032611</v>
      </c>
      <c r="H42" s="71" t="s">
        <v>123</v>
      </c>
      <c r="I42" s="72">
        <v>3.7499999999999999E-2</v>
      </c>
      <c r="J42" s="69">
        <v>4.510000000006522E-2</v>
      </c>
      <c r="K42" s="68">
        <v>83325.613253999996</v>
      </c>
      <c r="L42" s="70">
        <v>92</v>
      </c>
      <c r="M42" s="128" t="s">
        <v>1886</v>
      </c>
      <c r="N42" s="68">
        <v>76.659566249999997</v>
      </c>
      <c r="O42" s="69">
        <v>3.303858803386532E-6</v>
      </c>
      <c r="P42" s="69">
        <f t="shared" si="0"/>
        <v>2.7051136388559605E-2</v>
      </c>
      <c r="Q42" s="69">
        <f>N42/'סכום נכסי הקרן'!$C$41</f>
        <v>3.4749042873683409E-3</v>
      </c>
    </row>
    <row r="43" spans="1:17">
      <c r="A43" s="60" t="s">
        <v>249</v>
      </c>
      <c r="B43" s="58" t="s">
        <v>250</v>
      </c>
      <c r="C43" s="71" t="s">
        <v>116</v>
      </c>
      <c r="D43" s="58" t="s">
        <v>200</v>
      </c>
      <c r="E43" s="128" t="s">
        <v>1886</v>
      </c>
      <c r="F43" s="128" t="s">
        <v>1886</v>
      </c>
      <c r="G43" s="68">
        <v>1.319999995859596</v>
      </c>
      <c r="H43" s="71" t="s">
        <v>123</v>
      </c>
      <c r="I43" s="72">
        <v>5.0000000000000001E-3</v>
      </c>
      <c r="J43" s="69">
        <v>3.8299999928035844E-2</v>
      </c>
      <c r="K43" s="68">
        <v>211.112144</v>
      </c>
      <c r="L43" s="70">
        <v>96.1</v>
      </c>
      <c r="M43" s="128" t="s">
        <v>1886</v>
      </c>
      <c r="N43" s="68">
        <v>0.20287876199999999</v>
      </c>
      <c r="O43" s="69">
        <v>8.9950658233918934E-9</v>
      </c>
      <c r="P43" s="69">
        <f t="shared" si="0"/>
        <v>7.1590557182471965E-5</v>
      </c>
      <c r="Q43" s="69">
        <f>N43/'סכום נכסי הקרן'!$C$41</f>
        <v>9.1962988362170818E-6</v>
      </c>
    </row>
    <row r="44" spans="1:17">
      <c r="A44" s="60" t="s">
        <v>251</v>
      </c>
      <c r="B44" s="58" t="s">
        <v>252</v>
      </c>
      <c r="C44" s="71" t="s">
        <v>116</v>
      </c>
      <c r="D44" s="58" t="s">
        <v>200</v>
      </c>
      <c r="E44" s="128" t="s">
        <v>1886</v>
      </c>
      <c r="F44" s="128" t="s">
        <v>1886</v>
      </c>
      <c r="G44" s="68">
        <v>7.8200000000059973</v>
      </c>
      <c r="H44" s="71" t="s">
        <v>123</v>
      </c>
      <c r="I44" s="72">
        <v>1.3000000000000001E-2</v>
      </c>
      <c r="J44" s="69">
        <v>3.9700000000022488E-2</v>
      </c>
      <c r="K44" s="68">
        <v>486609.31861800002</v>
      </c>
      <c r="L44" s="70">
        <v>82.23</v>
      </c>
      <c r="M44" s="128" t="s">
        <v>1886</v>
      </c>
      <c r="N44" s="68">
        <v>400.13886402999998</v>
      </c>
      <c r="O44" s="69">
        <v>2.259788286217464E-5</v>
      </c>
      <c r="P44" s="69">
        <f t="shared" si="0"/>
        <v>0.14119843764754977</v>
      </c>
      <c r="Q44" s="69">
        <f>N44/'סכום נכסי הקרן'!$C$41</f>
        <v>1.8137909228785189E-2</v>
      </c>
    </row>
    <row r="45" spans="1:17">
      <c r="A45" s="60" t="s">
        <v>253</v>
      </c>
      <c r="B45" s="58" t="s">
        <v>254</v>
      </c>
      <c r="C45" s="71" t="s">
        <v>116</v>
      </c>
      <c r="D45" s="58" t="s">
        <v>200</v>
      </c>
      <c r="E45" s="128" t="s">
        <v>1886</v>
      </c>
      <c r="F45" s="128" t="s">
        <v>1886</v>
      </c>
      <c r="G45" s="68">
        <v>11.840000000023771</v>
      </c>
      <c r="H45" s="71" t="s">
        <v>123</v>
      </c>
      <c r="I45" s="72">
        <v>1.4999999999999999E-2</v>
      </c>
      <c r="J45" s="69">
        <v>4.3300000000060866E-2</v>
      </c>
      <c r="K45" s="68">
        <v>287707.756964</v>
      </c>
      <c r="L45" s="70">
        <v>72.52</v>
      </c>
      <c r="M45" s="128" t="s">
        <v>1886</v>
      </c>
      <c r="N45" s="68">
        <v>208.64567008099999</v>
      </c>
      <c r="O45" s="69">
        <v>1.1375375366946787E-5</v>
      </c>
      <c r="P45" s="69">
        <f t="shared" si="0"/>
        <v>7.3625546743079057E-2</v>
      </c>
      <c r="Q45" s="69">
        <f>N45/'סכום נכסי הקרן'!$C$41</f>
        <v>9.4577072239214154E-3</v>
      </c>
    </row>
    <row r="46" spans="1:17">
      <c r="A46" s="60" t="s">
        <v>255</v>
      </c>
      <c r="B46" s="58" t="s">
        <v>256</v>
      </c>
      <c r="C46" s="71" t="s">
        <v>116</v>
      </c>
      <c r="D46" s="58" t="s">
        <v>200</v>
      </c>
      <c r="E46" s="128" t="s">
        <v>1886</v>
      </c>
      <c r="F46" s="128" t="s">
        <v>1886</v>
      </c>
      <c r="G46" s="68">
        <v>1.6499999999850283</v>
      </c>
      <c r="H46" s="71" t="s">
        <v>123</v>
      </c>
      <c r="I46" s="72">
        <v>1.7500000000000002E-2</v>
      </c>
      <c r="J46" s="69">
        <v>3.8099999999730502E-2</v>
      </c>
      <c r="K46" s="68">
        <v>34315.312631000001</v>
      </c>
      <c r="L46" s="70">
        <v>97.32</v>
      </c>
      <c r="M46" s="128" t="s">
        <v>1886</v>
      </c>
      <c r="N46" s="68">
        <v>33.395660890000002</v>
      </c>
      <c r="O46" s="69">
        <v>1.4432775809305011E-6</v>
      </c>
      <c r="P46" s="69">
        <f t="shared" si="0"/>
        <v>1.1784446765265593E-2</v>
      </c>
      <c r="Q46" s="69">
        <f>N46/'סכום נכסי הקרן'!$C$41</f>
        <v>1.5137931361066139E-3</v>
      </c>
    </row>
    <row r="47" spans="1:17">
      <c r="A47" s="60" t="s">
        <v>257</v>
      </c>
      <c r="B47" s="58" t="s">
        <v>258</v>
      </c>
      <c r="C47" s="71" t="s">
        <v>116</v>
      </c>
      <c r="D47" s="58" t="s">
        <v>200</v>
      </c>
      <c r="E47" s="128" t="s">
        <v>1886</v>
      </c>
      <c r="F47" s="128" t="s">
        <v>1886</v>
      </c>
      <c r="G47" s="68">
        <v>4.5199999999953091</v>
      </c>
      <c r="H47" s="71" t="s">
        <v>123</v>
      </c>
      <c r="I47" s="72">
        <v>2.2499999999999999E-2</v>
      </c>
      <c r="J47" s="69">
        <v>3.6699999999971603E-2</v>
      </c>
      <c r="K47" s="68">
        <v>171431.56961500001</v>
      </c>
      <c r="L47" s="70">
        <v>94.49</v>
      </c>
      <c r="M47" s="128" t="s">
        <v>1886</v>
      </c>
      <c r="N47" s="68">
        <v>161.98568613799998</v>
      </c>
      <c r="O47" s="69">
        <v>6.3376935702086637E-6</v>
      </c>
      <c r="P47" s="69">
        <f t="shared" si="0"/>
        <v>5.716047067659278E-2</v>
      </c>
      <c r="Q47" s="69">
        <f>N47/'סכום נכסי הקרן'!$C$41</f>
        <v>7.3426551021378702E-3</v>
      </c>
    </row>
    <row r="48" spans="1:17">
      <c r="A48" s="60" t="s">
        <v>259</v>
      </c>
      <c r="B48" s="58" t="s">
        <v>260</v>
      </c>
      <c r="C48" s="71" t="s">
        <v>116</v>
      </c>
      <c r="D48" s="58" t="s">
        <v>200</v>
      </c>
      <c r="E48" s="128" t="s">
        <v>1886</v>
      </c>
      <c r="F48" s="128" t="s">
        <v>1886</v>
      </c>
      <c r="G48" s="68">
        <v>0.83000000001843821</v>
      </c>
      <c r="H48" s="71" t="s">
        <v>123</v>
      </c>
      <c r="I48" s="72">
        <v>4.0000000000000001E-3</v>
      </c>
      <c r="J48" s="69">
        <v>3.9800000001106291E-2</v>
      </c>
      <c r="K48" s="68">
        <v>558.03420900000003</v>
      </c>
      <c r="L48" s="70">
        <v>97.19</v>
      </c>
      <c r="M48" s="128" t="s">
        <v>1886</v>
      </c>
      <c r="N48" s="68">
        <v>0.54235345299999993</v>
      </c>
      <c r="O48" s="69">
        <v>3.2762252742349489E-8</v>
      </c>
      <c r="P48" s="69">
        <f t="shared" si="0"/>
        <v>1.9138221027841063E-4</v>
      </c>
      <c r="Q48" s="69">
        <f>N48/'סכום נכסי הקרן'!$C$41</f>
        <v>2.4584359542977768E-5</v>
      </c>
    </row>
    <row r="49" spans="1:17">
      <c r="A49" s="60" t="s">
        <v>261</v>
      </c>
      <c r="B49" s="58" t="s">
        <v>262</v>
      </c>
      <c r="C49" s="71" t="s">
        <v>116</v>
      </c>
      <c r="D49" s="58" t="s">
        <v>200</v>
      </c>
      <c r="E49" s="128" t="s">
        <v>1886</v>
      </c>
      <c r="F49" s="128" t="s">
        <v>1886</v>
      </c>
      <c r="G49" s="68">
        <v>18.30999999994706</v>
      </c>
      <c r="H49" s="71" t="s">
        <v>123</v>
      </c>
      <c r="I49" s="72">
        <v>2.7999999999999997E-2</v>
      </c>
      <c r="J49" s="69">
        <v>4.6199999999882682E-2</v>
      </c>
      <c r="K49" s="68">
        <v>193060.63277</v>
      </c>
      <c r="L49" s="70">
        <v>71.52</v>
      </c>
      <c r="M49" s="128" t="s">
        <v>1886</v>
      </c>
      <c r="N49" s="68">
        <v>138.07696350099999</v>
      </c>
      <c r="O49" s="69">
        <v>1.6938524987093914E-5</v>
      </c>
      <c r="P49" s="69">
        <f t="shared" si="0"/>
        <v>4.8723713875484097E-2</v>
      </c>
      <c r="Q49" s="69">
        <f>N49/'סכום נכסי הקרן'!$C$41</f>
        <v>6.2588957377048404E-3</v>
      </c>
    </row>
    <row r="50" spans="1:17">
      <c r="A50" s="132" t="s">
        <v>1886</v>
      </c>
      <c r="B50" s="128" t="s">
        <v>1886</v>
      </c>
      <c r="C50" s="128" t="s">
        <v>1886</v>
      </c>
      <c r="D50" s="128" t="s">
        <v>1886</v>
      </c>
      <c r="E50" s="128" t="s">
        <v>1886</v>
      </c>
      <c r="F50" s="128" t="s">
        <v>1886</v>
      </c>
      <c r="G50" s="128" t="s">
        <v>1886</v>
      </c>
      <c r="H50" s="128" t="s">
        <v>1886</v>
      </c>
      <c r="I50" s="128" t="s">
        <v>1886</v>
      </c>
      <c r="J50" s="128" t="s">
        <v>1886</v>
      </c>
      <c r="K50" s="128" t="s">
        <v>1886</v>
      </c>
      <c r="L50" s="128" t="s">
        <v>1886</v>
      </c>
      <c r="M50" s="128" t="s">
        <v>1886</v>
      </c>
      <c r="N50" s="128" t="s">
        <v>1886</v>
      </c>
      <c r="O50" s="128" t="s">
        <v>1886</v>
      </c>
      <c r="P50" s="128" t="s">
        <v>1886</v>
      </c>
      <c r="Q50" s="128" t="s">
        <v>1886</v>
      </c>
    </row>
    <row r="51" spans="1:17">
      <c r="A51" s="59" t="s">
        <v>24</v>
      </c>
      <c r="B51" s="125" t="s">
        <v>1886</v>
      </c>
      <c r="C51" s="125" t="s">
        <v>1886</v>
      </c>
      <c r="D51" s="125" t="s">
        <v>1886</v>
      </c>
      <c r="E51" s="125" t="s">
        <v>1886</v>
      </c>
      <c r="F51" s="125" t="s">
        <v>1886</v>
      </c>
      <c r="G51" s="65">
        <v>3.0757391780567409</v>
      </c>
      <c r="H51" s="125" t="s">
        <v>1886</v>
      </c>
      <c r="I51" s="125" t="s">
        <v>1886</v>
      </c>
      <c r="J51" s="66">
        <v>4.7534550588305774E-2</v>
      </c>
      <c r="K51" s="125" t="s">
        <v>1886</v>
      </c>
      <c r="L51" s="125" t="s">
        <v>1886</v>
      </c>
      <c r="M51" s="125" t="s">
        <v>1886</v>
      </c>
      <c r="N51" s="65">
        <v>17.533451591000002</v>
      </c>
      <c r="O51" s="125" t="s">
        <v>1886</v>
      </c>
      <c r="P51" s="66">
        <f t="shared" si="0"/>
        <v>6.187092016716811E-3</v>
      </c>
      <c r="Q51" s="66">
        <f>N51/'סכום נכסי הקרן'!$C$41</f>
        <v>7.9477446959766961E-4</v>
      </c>
    </row>
    <row r="52" spans="1:17">
      <c r="A52" s="60" t="s">
        <v>263</v>
      </c>
      <c r="B52" s="58" t="s">
        <v>264</v>
      </c>
      <c r="C52" s="71" t="s">
        <v>116</v>
      </c>
      <c r="D52" s="58" t="s">
        <v>200</v>
      </c>
      <c r="E52" s="128" t="s">
        <v>1886</v>
      </c>
      <c r="F52" s="128" t="s">
        <v>1886</v>
      </c>
      <c r="G52" s="68">
        <v>2.3000000000072114</v>
      </c>
      <c r="H52" s="71" t="s">
        <v>123</v>
      </c>
      <c r="I52" s="72">
        <v>4.0999999999999995E-2</v>
      </c>
      <c r="J52" s="69">
        <v>4.7200000000749968E-2</v>
      </c>
      <c r="K52" s="68">
        <v>13986.192745</v>
      </c>
      <c r="L52" s="70">
        <v>99.15</v>
      </c>
      <c r="M52" s="128" t="s">
        <v>1886</v>
      </c>
      <c r="N52" s="68">
        <v>13.867309993000001</v>
      </c>
      <c r="O52" s="69">
        <v>6.5924236933702651E-7</v>
      </c>
      <c r="P52" s="69">
        <f t="shared" si="0"/>
        <v>4.893407467761123E-3</v>
      </c>
      <c r="Q52" s="69">
        <f>N52/'סכום נכסי הקרן'!$C$41</f>
        <v>6.2859180277375422E-4</v>
      </c>
    </row>
    <row r="53" spans="1:17">
      <c r="A53" s="60" t="s">
        <v>265</v>
      </c>
      <c r="B53" s="58" t="s">
        <v>266</v>
      </c>
      <c r="C53" s="71" t="s">
        <v>116</v>
      </c>
      <c r="D53" s="58" t="s">
        <v>200</v>
      </c>
      <c r="E53" s="128" t="s">
        <v>1886</v>
      </c>
      <c r="F53" s="128" t="s">
        <v>1886</v>
      </c>
      <c r="G53" s="68">
        <v>6.0099999991871558</v>
      </c>
      <c r="H53" s="71" t="s">
        <v>123</v>
      </c>
      <c r="I53" s="72">
        <v>4.0999999999999995E-2</v>
      </c>
      <c r="J53" s="69">
        <v>4.8799999993890036E-2</v>
      </c>
      <c r="K53" s="68">
        <v>3805.42</v>
      </c>
      <c r="L53" s="70">
        <v>96.34</v>
      </c>
      <c r="M53" s="128" t="s">
        <v>1886</v>
      </c>
      <c r="N53" s="68">
        <v>3.6661415980000003</v>
      </c>
      <c r="O53" s="69">
        <v>1.3784138782735166E-7</v>
      </c>
      <c r="P53" s="69">
        <f t="shared" si="0"/>
        <v>1.2936845489556871E-3</v>
      </c>
      <c r="Q53" s="69">
        <f>N53/'סכום נכסי הקרן'!$C$41</f>
        <v>1.6618266682391544E-4</v>
      </c>
    </row>
    <row r="54" spans="1:17">
      <c r="A54" s="132" t="s">
        <v>1886</v>
      </c>
      <c r="B54" s="128" t="s">
        <v>1886</v>
      </c>
      <c r="C54" s="128" t="s">
        <v>1886</v>
      </c>
      <c r="D54" s="128" t="s">
        <v>1886</v>
      </c>
      <c r="E54" s="128" t="s">
        <v>1886</v>
      </c>
      <c r="F54" s="128" t="s">
        <v>1886</v>
      </c>
      <c r="G54" s="128" t="s">
        <v>1886</v>
      </c>
      <c r="H54" s="128" t="s">
        <v>1886</v>
      </c>
      <c r="I54" s="128" t="s">
        <v>1886</v>
      </c>
      <c r="J54" s="128" t="s">
        <v>1886</v>
      </c>
      <c r="K54" s="128" t="s">
        <v>1886</v>
      </c>
      <c r="L54" s="128" t="s">
        <v>1886</v>
      </c>
      <c r="M54" s="128" t="s">
        <v>1886</v>
      </c>
      <c r="N54" s="128" t="s">
        <v>1886</v>
      </c>
      <c r="O54" s="128" t="s">
        <v>1886</v>
      </c>
      <c r="P54" s="128" t="s">
        <v>1886</v>
      </c>
      <c r="Q54" s="128" t="s">
        <v>1886</v>
      </c>
    </row>
    <row r="55" spans="1:17">
      <c r="A55" s="55" t="s">
        <v>168</v>
      </c>
      <c r="B55" s="125" t="s">
        <v>1886</v>
      </c>
      <c r="C55" s="125" t="s">
        <v>1886</v>
      </c>
      <c r="D55" s="125" t="s">
        <v>1886</v>
      </c>
      <c r="E55" s="125" t="s">
        <v>1886</v>
      </c>
      <c r="F55" s="125" t="s">
        <v>1886</v>
      </c>
      <c r="G55" s="65">
        <v>8.8578405710707102</v>
      </c>
      <c r="H55" s="125" t="s">
        <v>1886</v>
      </c>
      <c r="I55" s="125" t="s">
        <v>1886</v>
      </c>
      <c r="J55" s="66">
        <v>5.3863727013520338E-2</v>
      </c>
      <c r="K55" s="125" t="s">
        <v>1886</v>
      </c>
      <c r="L55" s="125" t="s">
        <v>1886</v>
      </c>
      <c r="M55" s="125" t="s">
        <v>1886</v>
      </c>
      <c r="N55" s="65">
        <v>7.7245498259999996</v>
      </c>
      <c r="O55" s="125" t="s">
        <v>1886</v>
      </c>
      <c r="P55" s="66">
        <f t="shared" si="0"/>
        <v>2.7257896320715272E-3</v>
      </c>
      <c r="Q55" s="66">
        <f>N55/'סכום נכסי הקרן'!$C$41</f>
        <v>3.501464020918299E-4</v>
      </c>
    </row>
    <row r="56" spans="1:17">
      <c r="A56" s="59" t="s">
        <v>61</v>
      </c>
      <c r="B56" s="125" t="s">
        <v>1886</v>
      </c>
      <c r="C56" s="125" t="s">
        <v>1886</v>
      </c>
      <c r="D56" s="125" t="s">
        <v>1886</v>
      </c>
      <c r="E56" s="125" t="s">
        <v>1886</v>
      </c>
      <c r="F56" s="125" t="s">
        <v>1886</v>
      </c>
      <c r="G56" s="65">
        <v>8.8578405710707102</v>
      </c>
      <c r="H56" s="125" t="s">
        <v>1886</v>
      </c>
      <c r="I56" s="125" t="s">
        <v>1886</v>
      </c>
      <c r="J56" s="66">
        <v>5.3863727013520338E-2</v>
      </c>
      <c r="K56" s="125" t="s">
        <v>1886</v>
      </c>
      <c r="L56" s="125" t="s">
        <v>1886</v>
      </c>
      <c r="M56" s="125" t="s">
        <v>1886</v>
      </c>
      <c r="N56" s="65">
        <v>7.7245498259999996</v>
      </c>
      <c r="O56" s="125" t="s">
        <v>1886</v>
      </c>
      <c r="P56" s="66">
        <f t="shared" si="0"/>
        <v>2.7257896320715272E-3</v>
      </c>
      <c r="Q56" s="66">
        <f>N56/'סכום נכסי הקרן'!$C$41</f>
        <v>3.501464020918299E-4</v>
      </c>
    </row>
    <row r="57" spans="1:17">
      <c r="A57" s="60" t="s">
        <v>267</v>
      </c>
      <c r="B57" s="58" t="s">
        <v>268</v>
      </c>
      <c r="C57" s="71" t="s">
        <v>28</v>
      </c>
      <c r="D57" s="58" t="s">
        <v>269</v>
      </c>
      <c r="E57" s="58" t="s">
        <v>270</v>
      </c>
      <c r="F57" s="128" t="s">
        <v>1886</v>
      </c>
      <c r="G57" s="68">
        <v>17.669999999542402</v>
      </c>
      <c r="H57" s="71" t="s">
        <v>122</v>
      </c>
      <c r="I57" s="72">
        <v>4.4999999999999998E-2</v>
      </c>
      <c r="J57" s="69">
        <v>5.7500000000000002E-2</v>
      </c>
      <c r="K57" s="68">
        <v>610.58633099999997</v>
      </c>
      <c r="L57" s="70">
        <v>78.942499999999995</v>
      </c>
      <c r="M57" s="128" t="s">
        <v>1886</v>
      </c>
      <c r="N57" s="68">
        <v>1.74825794</v>
      </c>
      <c r="O57" s="69">
        <v>6.10586331E-7</v>
      </c>
      <c r="P57" s="69">
        <f t="shared" si="0"/>
        <v>6.1691405640222044E-4</v>
      </c>
      <c r="Q57" s="69">
        <f>N57/'סכום נכסי הקרן'!$C$41</f>
        <v>7.9246848218786313E-5</v>
      </c>
    </row>
    <row r="58" spans="1:17">
      <c r="A58" s="60" t="s">
        <v>271</v>
      </c>
      <c r="B58" s="58" t="s">
        <v>272</v>
      </c>
      <c r="C58" s="71" t="s">
        <v>28</v>
      </c>
      <c r="D58" s="58" t="s">
        <v>269</v>
      </c>
      <c r="E58" s="58" t="s">
        <v>270</v>
      </c>
      <c r="F58" s="128" t="s">
        <v>1886</v>
      </c>
      <c r="G58" s="68">
        <v>6.2799999998192853</v>
      </c>
      <c r="H58" s="71" t="s">
        <v>122</v>
      </c>
      <c r="I58" s="72">
        <v>6.5000000000000002E-2</v>
      </c>
      <c r="J58" s="69">
        <v>5.2799999999866135E-2</v>
      </c>
      <c r="K58" s="68">
        <v>1519.325</v>
      </c>
      <c r="L58" s="70">
        <v>108.45099999999999</v>
      </c>
      <c r="M58" s="128" t="s">
        <v>1886</v>
      </c>
      <c r="N58" s="68">
        <v>5.9762918860000003</v>
      </c>
      <c r="O58" s="69">
        <v>1.0128833333333334E-6</v>
      </c>
      <c r="P58" s="69">
        <f t="shared" si="0"/>
        <v>2.108875575669307E-3</v>
      </c>
      <c r="Q58" s="69">
        <f>N58/'סכום נכסי הקרן'!$C$41</f>
        <v>2.7089955387304358E-4</v>
      </c>
    </row>
    <row r="59" spans="1:17">
      <c r="A59" s="129" t="s">
        <v>1886</v>
      </c>
      <c r="B59" s="130" t="s">
        <v>1886</v>
      </c>
      <c r="C59" s="130" t="s">
        <v>1886</v>
      </c>
      <c r="D59" s="130" t="s">
        <v>1886</v>
      </c>
      <c r="E59" s="130" t="s">
        <v>1886</v>
      </c>
      <c r="F59" s="130" t="s">
        <v>1886</v>
      </c>
      <c r="G59" s="130" t="s">
        <v>1886</v>
      </c>
      <c r="H59" s="130" t="s">
        <v>1886</v>
      </c>
      <c r="I59" s="130" t="s">
        <v>1886</v>
      </c>
      <c r="J59" s="130" t="s">
        <v>1886</v>
      </c>
      <c r="K59" s="130" t="s">
        <v>1886</v>
      </c>
      <c r="L59" s="130" t="s">
        <v>1886</v>
      </c>
      <c r="M59" s="130" t="s">
        <v>1886</v>
      </c>
      <c r="N59" s="130" t="s">
        <v>1886</v>
      </c>
      <c r="O59" s="130" t="s">
        <v>1886</v>
      </c>
      <c r="P59" s="130" t="s">
        <v>1886</v>
      </c>
      <c r="Q59" s="130" t="s">
        <v>1886</v>
      </c>
    </row>
    <row r="60" spans="1:17">
      <c r="A60" s="129" t="s">
        <v>1886</v>
      </c>
      <c r="B60" s="130" t="s">
        <v>1886</v>
      </c>
      <c r="C60" s="130" t="s">
        <v>1886</v>
      </c>
      <c r="D60" s="130" t="s">
        <v>1886</v>
      </c>
      <c r="E60" s="130" t="s">
        <v>1886</v>
      </c>
      <c r="F60" s="130" t="s">
        <v>1886</v>
      </c>
      <c r="G60" s="130" t="s">
        <v>1886</v>
      </c>
      <c r="H60" s="130" t="s">
        <v>1886</v>
      </c>
      <c r="I60" s="130" t="s">
        <v>1886</v>
      </c>
      <c r="J60" s="130" t="s">
        <v>1886</v>
      </c>
      <c r="K60" s="130" t="s">
        <v>1886</v>
      </c>
      <c r="L60" s="130" t="s">
        <v>1886</v>
      </c>
      <c r="M60" s="130" t="s">
        <v>1886</v>
      </c>
      <c r="N60" s="130" t="s">
        <v>1886</v>
      </c>
      <c r="O60" s="130" t="s">
        <v>1886</v>
      </c>
      <c r="P60" s="130" t="s">
        <v>1886</v>
      </c>
      <c r="Q60" s="130" t="s">
        <v>1886</v>
      </c>
    </row>
    <row r="61" spans="1:17">
      <c r="A61" s="129" t="s">
        <v>1886</v>
      </c>
      <c r="B61" s="130" t="s">
        <v>1886</v>
      </c>
      <c r="C61" s="130" t="s">
        <v>1886</v>
      </c>
      <c r="D61" s="130" t="s">
        <v>1886</v>
      </c>
      <c r="E61" s="130" t="s">
        <v>1886</v>
      </c>
      <c r="F61" s="130" t="s">
        <v>1886</v>
      </c>
      <c r="G61" s="130" t="s">
        <v>1886</v>
      </c>
      <c r="H61" s="130" t="s">
        <v>1886</v>
      </c>
      <c r="I61" s="130" t="s">
        <v>1886</v>
      </c>
      <c r="J61" s="130" t="s">
        <v>1886</v>
      </c>
      <c r="K61" s="130" t="s">
        <v>1886</v>
      </c>
      <c r="L61" s="130" t="s">
        <v>1886</v>
      </c>
      <c r="M61" s="130" t="s">
        <v>1886</v>
      </c>
      <c r="N61" s="130" t="s">
        <v>1886</v>
      </c>
      <c r="O61" s="130" t="s">
        <v>1886</v>
      </c>
      <c r="P61" s="130" t="s">
        <v>1886</v>
      </c>
      <c r="Q61" s="130" t="s">
        <v>1886</v>
      </c>
    </row>
    <row r="62" spans="1:17">
      <c r="A62" s="91" t="s">
        <v>108</v>
      </c>
      <c r="B62" s="133" t="s">
        <v>1886</v>
      </c>
      <c r="C62" s="133" t="s">
        <v>1886</v>
      </c>
      <c r="D62" s="130" t="s">
        <v>1886</v>
      </c>
      <c r="E62" s="130" t="s">
        <v>1886</v>
      </c>
      <c r="F62" s="130" t="s">
        <v>1886</v>
      </c>
      <c r="G62" s="130" t="s">
        <v>1886</v>
      </c>
      <c r="H62" s="130" t="s">
        <v>1886</v>
      </c>
      <c r="I62" s="130" t="s">
        <v>1886</v>
      </c>
      <c r="J62" s="130" t="s">
        <v>1886</v>
      </c>
      <c r="K62" s="130" t="s">
        <v>1886</v>
      </c>
      <c r="L62" s="130" t="s">
        <v>1886</v>
      </c>
      <c r="M62" s="130" t="s">
        <v>1886</v>
      </c>
      <c r="N62" s="130" t="s">
        <v>1886</v>
      </c>
      <c r="O62" s="130" t="s">
        <v>1886</v>
      </c>
      <c r="P62" s="130" t="s">
        <v>1886</v>
      </c>
      <c r="Q62" s="130" t="s">
        <v>1886</v>
      </c>
    </row>
    <row r="63" spans="1:17">
      <c r="A63" s="91" t="s">
        <v>172</v>
      </c>
      <c r="B63" s="133" t="s">
        <v>1886</v>
      </c>
      <c r="C63" s="133" t="s">
        <v>1886</v>
      </c>
      <c r="D63" s="130" t="s">
        <v>1886</v>
      </c>
      <c r="E63" s="130" t="s">
        <v>1886</v>
      </c>
      <c r="F63" s="130" t="s">
        <v>1886</v>
      </c>
      <c r="G63" s="130" t="s">
        <v>1886</v>
      </c>
      <c r="H63" s="130" t="s">
        <v>1886</v>
      </c>
      <c r="I63" s="130" t="s">
        <v>1886</v>
      </c>
      <c r="J63" s="130" t="s">
        <v>1886</v>
      </c>
      <c r="K63" s="130" t="s">
        <v>1886</v>
      </c>
      <c r="L63" s="130" t="s">
        <v>1886</v>
      </c>
      <c r="M63" s="130" t="s">
        <v>1886</v>
      </c>
      <c r="N63" s="130" t="s">
        <v>1886</v>
      </c>
      <c r="O63" s="130" t="s">
        <v>1886</v>
      </c>
      <c r="P63" s="130" t="s">
        <v>1886</v>
      </c>
      <c r="Q63" s="130" t="s">
        <v>1886</v>
      </c>
    </row>
    <row r="64" spans="1:17">
      <c r="A64" s="91" t="s">
        <v>180</v>
      </c>
      <c r="B64" s="134" t="s">
        <v>1886</v>
      </c>
      <c r="C64" s="134" t="s">
        <v>1886</v>
      </c>
      <c r="D64" s="130" t="s">
        <v>1886</v>
      </c>
      <c r="E64" s="130" t="s">
        <v>1886</v>
      </c>
      <c r="F64" s="130" t="s">
        <v>1886</v>
      </c>
      <c r="G64" s="130" t="s">
        <v>1886</v>
      </c>
      <c r="H64" s="130" t="s">
        <v>1886</v>
      </c>
      <c r="I64" s="130" t="s">
        <v>1886</v>
      </c>
      <c r="J64" s="130" t="s">
        <v>1886</v>
      </c>
      <c r="K64" s="130" t="s">
        <v>1886</v>
      </c>
      <c r="L64" s="130" t="s">
        <v>1886</v>
      </c>
      <c r="M64" s="130" t="s">
        <v>1886</v>
      </c>
      <c r="N64" s="130" t="s">
        <v>1886</v>
      </c>
      <c r="O64" s="130" t="s">
        <v>1886</v>
      </c>
      <c r="P64" s="130" t="s">
        <v>1886</v>
      </c>
      <c r="Q64" s="130" t="s">
        <v>1886</v>
      </c>
    </row>
    <row r="65" spans="2:3" hidden="1">
      <c r="B65" s="1"/>
      <c r="C65" s="1"/>
    </row>
    <row r="66" spans="2:3" hidden="1">
      <c r="B66" s="1"/>
      <c r="C66" s="1"/>
    </row>
    <row r="67" spans="2:3" hidden="1">
      <c r="B67" s="1"/>
      <c r="C67" s="1"/>
    </row>
    <row r="68" spans="2:3" hidden="1">
      <c r="B68" s="1"/>
      <c r="C68" s="1"/>
    </row>
    <row r="69" spans="2:3" hidden="1">
      <c r="B69" s="1"/>
      <c r="C69" s="1"/>
    </row>
    <row r="70" spans="2:3" hidden="1">
      <c r="B70" s="1"/>
      <c r="C70" s="1"/>
    </row>
    <row r="71" spans="2:3" hidden="1">
      <c r="B71" s="1"/>
      <c r="C71" s="1"/>
    </row>
    <row r="72" spans="2:3" hidden="1">
      <c r="B72" s="1"/>
      <c r="C72" s="1"/>
    </row>
    <row r="73" spans="2:3" hidden="1">
      <c r="B73" s="1"/>
      <c r="C73" s="1"/>
    </row>
    <row r="74" spans="2:3" hidden="1">
      <c r="B74" s="1"/>
      <c r="C74" s="1"/>
    </row>
    <row r="75" spans="2:3" hidden="1">
      <c r="B75" s="1"/>
      <c r="C75" s="1"/>
    </row>
    <row r="76" spans="2:3" hidden="1">
      <c r="B76" s="1"/>
      <c r="C76" s="1"/>
    </row>
    <row r="77" spans="2:3" hidden="1">
      <c r="B77" s="1"/>
      <c r="C77" s="1"/>
    </row>
    <row r="78" spans="2:3" hidden="1">
      <c r="B78" s="1"/>
      <c r="C78" s="1"/>
    </row>
    <row r="79" spans="2:3" hidden="1">
      <c r="B79" s="1"/>
      <c r="C79" s="1"/>
    </row>
    <row r="80" spans="2:3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30:C63 C1:C4 M1:M5 B5:C27 N1:P7 D1:H28 B65:C1048576 I1:L1048576 A1:A1048576 M30:M1048576 N9:P1048576 D30:H1048576 Q1:AY1048576 BA1:XFD1048576 AZ1:AZ9999 AZ10001:AZ1048576" xr:uid="{00000000-0002-0000-0200-000000000000}"/>
  </dataValidations>
  <pageMargins left="0" right="0" top="0.5" bottom="0.5" header="0" footer="0.25"/>
  <pageSetup paperSize="9" scale="44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2.8554687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136</v>
      </c>
      <c r="B1" s="36" t="s" vm="1">
        <v>195</v>
      </c>
    </row>
    <row r="2" spans="1:19">
      <c r="A2" s="36" t="s">
        <v>135</v>
      </c>
      <c r="B2" s="36" t="s">
        <v>196</v>
      </c>
    </row>
    <row r="3" spans="1:19">
      <c r="A3" s="36" t="s">
        <v>137</v>
      </c>
      <c r="B3" s="36" t="s">
        <v>197</v>
      </c>
    </row>
    <row r="4" spans="1:19">
      <c r="A4" s="36" t="s">
        <v>138</v>
      </c>
      <c r="B4" s="36">
        <v>12148</v>
      </c>
    </row>
    <row r="5" spans="1:19" ht="18.75">
      <c r="A5" s="150" t="s">
        <v>86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4"/>
    </row>
    <row r="6" spans="1:19" s="3" customFormat="1">
      <c r="A6" s="135" t="s">
        <v>111</v>
      </c>
      <c r="B6" s="39" t="s">
        <v>44</v>
      </c>
      <c r="C6" s="39" t="s">
        <v>115</v>
      </c>
      <c r="D6" s="39" t="s">
        <v>164</v>
      </c>
      <c r="E6" s="39" t="s">
        <v>113</v>
      </c>
      <c r="F6" s="39" t="s">
        <v>64</v>
      </c>
      <c r="G6" s="39" t="s">
        <v>14</v>
      </c>
      <c r="H6" s="39" t="s">
        <v>65</v>
      </c>
      <c r="I6" s="39" t="s">
        <v>100</v>
      </c>
      <c r="J6" s="39" t="s">
        <v>17</v>
      </c>
      <c r="K6" s="39" t="s">
        <v>99</v>
      </c>
      <c r="L6" s="39" t="s">
        <v>16</v>
      </c>
      <c r="M6" s="39" t="s">
        <v>18</v>
      </c>
      <c r="N6" s="39" t="s">
        <v>174</v>
      </c>
      <c r="O6" s="39" t="s">
        <v>173</v>
      </c>
      <c r="P6" s="39" t="s">
        <v>60</v>
      </c>
      <c r="Q6" s="39" t="s">
        <v>57</v>
      </c>
      <c r="R6" s="39" t="s">
        <v>139</v>
      </c>
      <c r="S6" s="136" t="s">
        <v>141</v>
      </c>
    </row>
    <row r="7" spans="1:19" s="3" customFormat="1">
      <c r="A7" s="137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122" t="s">
        <v>1886</v>
      </c>
      <c r="G7" s="122" t="s">
        <v>1886</v>
      </c>
      <c r="H7" s="122" t="s">
        <v>1886</v>
      </c>
      <c r="I7" s="12" t="s">
        <v>21</v>
      </c>
      <c r="J7" s="12" t="s">
        <v>20</v>
      </c>
      <c r="K7" s="122" t="s">
        <v>1886</v>
      </c>
      <c r="L7" s="12" t="s">
        <v>19</v>
      </c>
      <c r="M7" s="12" t="s">
        <v>19</v>
      </c>
      <c r="N7" s="12" t="s">
        <v>181</v>
      </c>
      <c r="O7" s="122" t="s">
        <v>1886</v>
      </c>
      <c r="P7" s="12" t="s">
        <v>177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38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4" t="s">
        <v>110</v>
      </c>
      <c r="R8" s="33" t="s">
        <v>142</v>
      </c>
      <c r="S8" s="47" t="s">
        <v>165</v>
      </c>
    </row>
    <row r="9" spans="1:19" s="4" customFormat="1" ht="20.25">
      <c r="A9" s="56" t="s">
        <v>45</v>
      </c>
      <c r="B9" s="125" t="s">
        <v>1886</v>
      </c>
      <c r="C9" s="125" t="s">
        <v>1886</v>
      </c>
      <c r="D9" s="125" t="s">
        <v>1886</v>
      </c>
      <c r="E9" s="125" t="s">
        <v>1886</v>
      </c>
      <c r="F9" s="125" t="s">
        <v>1886</v>
      </c>
      <c r="G9" s="125" t="s">
        <v>1886</v>
      </c>
      <c r="H9" s="125" t="s">
        <v>1886</v>
      </c>
      <c r="I9" s="125" t="s">
        <v>1886</v>
      </c>
      <c r="J9" s="125" t="s">
        <v>1886</v>
      </c>
      <c r="K9" s="125" t="s">
        <v>1886</v>
      </c>
      <c r="L9" s="125" t="s">
        <v>1886</v>
      </c>
      <c r="M9" s="125" t="s">
        <v>1886</v>
      </c>
      <c r="N9" s="125" t="s">
        <v>1886</v>
      </c>
      <c r="O9" s="125" t="s">
        <v>1886</v>
      </c>
      <c r="P9" s="65">
        <v>0</v>
      </c>
      <c r="Q9" s="125" t="s">
        <v>1886</v>
      </c>
      <c r="R9" s="66">
        <v>0</v>
      </c>
      <c r="S9" s="66">
        <v>0</v>
      </c>
    </row>
    <row r="10" spans="1:19">
      <c r="A10" s="128" t="s">
        <v>1886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  <c r="L10" s="128" t="s">
        <v>1886</v>
      </c>
      <c r="M10" s="128" t="s">
        <v>1886</v>
      </c>
      <c r="N10" s="128" t="s">
        <v>1886</v>
      </c>
      <c r="O10" s="128" t="s">
        <v>1886</v>
      </c>
      <c r="P10" s="128" t="s">
        <v>1886</v>
      </c>
      <c r="Q10" s="128" t="s">
        <v>1886</v>
      </c>
      <c r="R10" s="128" t="s">
        <v>1886</v>
      </c>
      <c r="S10" s="128" t="s">
        <v>1886</v>
      </c>
    </row>
    <row r="11" spans="1:19">
      <c r="A11" s="128" t="s">
        <v>1886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  <c r="L11" s="128" t="s">
        <v>1886</v>
      </c>
      <c r="M11" s="128" t="s">
        <v>1886</v>
      </c>
      <c r="N11" s="128" t="s">
        <v>1886</v>
      </c>
      <c r="O11" s="128" t="s">
        <v>1886</v>
      </c>
      <c r="P11" s="128" t="s">
        <v>1886</v>
      </c>
      <c r="Q11" s="128" t="s">
        <v>1886</v>
      </c>
      <c r="R11" s="128" t="s">
        <v>1886</v>
      </c>
      <c r="S11" s="128" t="s">
        <v>1886</v>
      </c>
    </row>
    <row r="12" spans="1:19">
      <c r="A12" s="128" t="s">
        <v>1886</v>
      </c>
      <c r="B12" s="128" t="s">
        <v>1886</v>
      </c>
      <c r="C12" s="128" t="s">
        <v>1886</v>
      </c>
      <c r="D12" s="128" t="s">
        <v>1886</v>
      </c>
      <c r="E12" s="128" t="s">
        <v>1886</v>
      </c>
      <c r="F12" s="128" t="s">
        <v>1886</v>
      </c>
      <c r="G12" s="128" t="s">
        <v>1886</v>
      </c>
      <c r="H12" s="128" t="s">
        <v>1886</v>
      </c>
      <c r="I12" s="128" t="s">
        <v>1886</v>
      </c>
      <c r="J12" s="128" t="s">
        <v>1886</v>
      </c>
      <c r="K12" s="128" t="s">
        <v>1886</v>
      </c>
      <c r="L12" s="128" t="s">
        <v>1886</v>
      </c>
      <c r="M12" s="128" t="s">
        <v>1886</v>
      </c>
      <c r="N12" s="128" t="s">
        <v>1886</v>
      </c>
      <c r="O12" s="128" t="s">
        <v>1886</v>
      </c>
      <c r="P12" s="128" t="s">
        <v>1886</v>
      </c>
      <c r="Q12" s="128" t="s">
        <v>1886</v>
      </c>
      <c r="R12" s="128" t="s">
        <v>1886</v>
      </c>
      <c r="S12" s="128" t="s">
        <v>1886</v>
      </c>
    </row>
    <row r="13" spans="1:19">
      <c r="A13" s="93" t="s">
        <v>189</v>
      </c>
      <c r="B13" s="128" t="s">
        <v>1886</v>
      </c>
      <c r="C13" s="128" t="s">
        <v>1886</v>
      </c>
      <c r="D13" s="128" t="s">
        <v>1886</v>
      </c>
      <c r="E13" s="128" t="s">
        <v>1886</v>
      </c>
      <c r="F13" s="128" t="s">
        <v>1886</v>
      </c>
      <c r="G13" s="128" t="s">
        <v>1886</v>
      </c>
      <c r="H13" s="128" t="s">
        <v>1886</v>
      </c>
      <c r="I13" s="128" t="s">
        <v>1886</v>
      </c>
      <c r="J13" s="128" t="s">
        <v>1886</v>
      </c>
      <c r="K13" s="128" t="s">
        <v>1886</v>
      </c>
      <c r="L13" s="128" t="s">
        <v>1886</v>
      </c>
      <c r="M13" s="128" t="s">
        <v>1886</v>
      </c>
      <c r="N13" s="128" t="s">
        <v>1886</v>
      </c>
      <c r="O13" s="128" t="s">
        <v>1886</v>
      </c>
      <c r="P13" s="128" t="s">
        <v>1886</v>
      </c>
      <c r="Q13" s="128" t="s">
        <v>1886</v>
      </c>
      <c r="R13" s="128" t="s">
        <v>1886</v>
      </c>
      <c r="S13" s="128" t="s">
        <v>1886</v>
      </c>
    </row>
    <row r="14" spans="1:19">
      <c r="A14" s="93" t="s">
        <v>108</v>
      </c>
      <c r="B14" s="128" t="s">
        <v>1886</v>
      </c>
      <c r="C14" s="128" t="s">
        <v>1886</v>
      </c>
      <c r="D14" s="128" t="s">
        <v>1886</v>
      </c>
      <c r="E14" s="128" t="s">
        <v>1886</v>
      </c>
      <c r="F14" s="128" t="s">
        <v>1886</v>
      </c>
      <c r="G14" s="128" t="s">
        <v>1886</v>
      </c>
      <c r="H14" s="128" t="s">
        <v>1886</v>
      </c>
      <c r="I14" s="128" t="s">
        <v>1886</v>
      </c>
      <c r="J14" s="128" t="s">
        <v>1886</v>
      </c>
      <c r="K14" s="128" t="s">
        <v>1886</v>
      </c>
      <c r="L14" s="128" t="s">
        <v>1886</v>
      </c>
      <c r="M14" s="128" t="s">
        <v>1886</v>
      </c>
      <c r="N14" s="128" t="s">
        <v>1886</v>
      </c>
      <c r="O14" s="128" t="s">
        <v>1886</v>
      </c>
      <c r="P14" s="128" t="s">
        <v>1886</v>
      </c>
      <c r="Q14" s="128" t="s">
        <v>1886</v>
      </c>
      <c r="R14" s="128" t="s">
        <v>1886</v>
      </c>
      <c r="S14" s="128" t="s">
        <v>1886</v>
      </c>
    </row>
    <row r="15" spans="1:19">
      <c r="A15" s="93" t="s">
        <v>172</v>
      </c>
      <c r="B15" s="128" t="s">
        <v>1886</v>
      </c>
      <c r="C15" s="128" t="s">
        <v>1886</v>
      </c>
      <c r="D15" s="128" t="s">
        <v>1886</v>
      </c>
      <c r="E15" s="128" t="s">
        <v>1886</v>
      </c>
      <c r="F15" s="128" t="s">
        <v>1886</v>
      </c>
      <c r="G15" s="128" t="s">
        <v>1886</v>
      </c>
      <c r="H15" s="128" t="s">
        <v>1886</v>
      </c>
      <c r="I15" s="128" t="s">
        <v>1886</v>
      </c>
      <c r="J15" s="128" t="s">
        <v>1886</v>
      </c>
      <c r="K15" s="128" t="s">
        <v>1886</v>
      </c>
      <c r="L15" s="128" t="s">
        <v>1886</v>
      </c>
      <c r="M15" s="128" t="s">
        <v>1886</v>
      </c>
      <c r="N15" s="128" t="s">
        <v>1886</v>
      </c>
      <c r="O15" s="128" t="s">
        <v>1886</v>
      </c>
      <c r="P15" s="128" t="s">
        <v>1886</v>
      </c>
      <c r="Q15" s="128" t="s">
        <v>1886</v>
      </c>
      <c r="R15" s="128" t="s">
        <v>1886</v>
      </c>
      <c r="S15" s="128" t="s">
        <v>1886</v>
      </c>
    </row>
    <row r="16" spans="1:19">
      <c r="A16" s="93" t="s">
        <v>180</v>
      </c>
      <c r="B16" s="128" t="s">
        <v>1886</v>
      </c>
      <c r="C16" s="128" t="s">
        <v>1886</v>
      </c>
      <c r="D16" s="128" t="s">
        <v>1886</v>
      </c>
      <c r="E16" s="128" t="s">
        <v>1886</v>
      </c>
      <c r="F16" s="128" t="s">
        <v>1886</v>
      </c>
      <c r="G16" s="128" t="s">
        <v>1886</v>
      </c>
      <c r="H16" s="128" t="s">
        <v>1886</v>
      </c>
      <c r="I16" s="128" t="s">
        <v>1886</v>
      </c>
      <c r="J16" s="128" t="s">
        <v>1886</v>
      </c>
      <c r="K16" s="128" t="s">
        <v>1886</v>
      </c>
      <c r="L16" s="128" t="s">
        <v>1886</v>
      </c>
      <c r="M16" s="128" t="s">
        <v>1886</v>
      </c>
      <c r="N16" s="128" t="s">
        <v>1886</v>
      </c>
      <c r="O16" s="128" t="s">
        <v>1886</v>
      </c>
      <c r="P16" s="128" t="s">
        <v>1886</v>
      </c>
      <c r="Q16" s="128" t="s">
        <v>1886</v>
      </c>
      <c r="R16" s="128" t="s">
        <v>1886</v>
      </c>
      <c r="S16" s="128" t="s">
        <v>1886</v>
      </c>
    </row>
    <row r="17" spans="1:19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9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9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19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1:19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  <row r="24" spans="1:19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19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19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19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19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19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1:19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1:19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</row>
    <row r="36" spans="1:19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1:19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19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1:19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1:19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19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</row>
    <row r="43" spans="1:19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</row>
    <row r="44" spans="1:19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19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</row>
    <row r="46" spans="1:19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</row>
    <row r="47" spans="1:19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</row>
    <row r="48" spans="1:19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19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</row>
    <row r="50" spans="1:19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</row>
    <row r="51" spans="1:19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1:19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19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60" spans="1:19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1:19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</row>
    <row r="62" spans="1:19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</row>
    <row r="65" spans="1:19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</row>
    <row r="66" spans="1:19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19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</row>
    <row r="68" spans="1:19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</row>
    <row r="69" spans="1:19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</row>
    <row r="70" spans="1:19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</row>
    <row r="71" spans="1:19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</row>
    <row r="72" spans="1:19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</row>
    <row r="73" spans="1:19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</row>
    <row r="74" spans="1:19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spans="1:19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spans="1:19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</row>
    <row r="77" spans="1:19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spans="1:19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</row>
    <row r="87" spans="1:19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</row>
    <row r="88" spans="1:19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</row>
    <row r="89" spans="1:19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</row>
    <row r="90" spans="1:19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  <row r="91" spans="1:19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</row>
    <row r="92" spans="1:19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</row>
    <row r="93" spans="1:19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</row>
    <row r="94" spans="1:19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</row>
    <row r="95" spans="1:19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</row>
    <row r="96" spans="1:19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</row>
    <row r="97" spans="1:19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spans="1:19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</row>
    <row r="99" spans="1:19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</row>
    <row r="100" spans="1:19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</row>
    <row r="101" spans="1:19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</row>
    <row r="102" spans="1:19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</row>
    <row r="103" spans="1:19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</row>
    <row r="104" spans="1:19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</row>
    <row r="105" spans="1:19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:19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  <row r="107" spans="1:19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</row>
    <row r="108" spans="1:19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spans="1:19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A693" s="31"/>
      <c r="B693" s="1"/>
      <c r="C693" s="1"/>
      <c r="D693" s="1"/>
      <c r="E693" s="1"/>
      <c r="F693" s="1"/>
    </row>
    <row r="694" spans="1:6" hidden="1">
      <c r="A694" s="31"/>
      <c r="B694" s="1"/>
      <c r="C694" s="1"/>
      <c r="D694" s="1"/>
      <c r="E694" s="1"/>
      <c r="F694" s="1"/>
    </row>
    <row r="695" spans="1:6" hidden="1">
      <c r="A695" s="3"/>
      <c r="B695" s="1"/>
      <c r="C695" s="1"/>
      <c r="D695" s="1"/>
      <c r="E695" s="1"/>
      <c r="F695" s="1"/>
    </row>
    <row r="696" spans="1:6" hidden="1">
      <c r="B696" s="1"/>
      <c r="C696" s="1"/>
      <c r="D696" s="1"/>
      <c r="E696" s="1"/>
      <c r="F696" s="1"/>
    </row>
    <row r="697" spans="1:6" hidden="1"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D709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7:A29 A15:A16" xr:uid="{00000000-0002-0000-0300-000000000000}"/>
    <dataValidation type="list" allowBlank="1" showInputMessage="1" showErrorMessage="1" sqref="D201:D708" xr:uid="{00000000-0002-0000-0300-000001000000}">
      <formula1>#REF!</formula1>
    </dataValidation>
    <dataValidation type="list" allowBlank="1" showInputMessage="1" showErrorMessage="1" sqref="H30:H483 H10:H28 K10:K483 F30:F701 F10:F28 D30:D200 D10:D28" xr:uid="{00000000-0002-0000-0300-000002000000}">
      <formula1>#REF!</formula1>
    </dataValidation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140625" style="2" bestFit="1" customWidth="1"/>
    <col min="2" max="2" width="30" style="2" customWidth="1"/>
    <col min="3" max="3" width="12.42578125" style="2" customWidth="1"/>
    <col min="4" max="4" width="11.42578125" style="2" customWidth="1"/>
    <col min="5" max="5" width="13.4257812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4.7109375" style="1" customWidth="1"/>
    <col min="10" max="10" width="8" style="1" customWidth="1"/>
    <col min="11" max="11" width="12.28515625" style="1" bestFit="1" customWidth="1"/>
    <col min="12" max="12" width="13.7109375" style="1" customWidth="1"/>
    <col min="13" max="13" width="15.5703125" style="1" customWidth="1"/>
    <col min="14" max="14" width="13.7109375" style="1" customWidth="1"/>
    <col min="15" max="15" width="13" style="1" bestFit="1" customWidth="1"/>
    <col min="16" max="16" width="30.85546875" style="1" customWidth="1"/>
    <col min="17" max="17" width="10.85546875" style="1" customWidth="1"/>
    <col min="18" max="18" width="21.5703125" style="1" customWidth="1"/>
    <col min="19" max="19" width="25.85546875" style="1" customWidth="1"/>
    <col min="20" max="20" width="24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136</v>
      </c>
      <c r="B1" s="36" t="s" vm="1">
        <v>195</v>
      </c>
    </row>
    <row r="2" spans="1:20">
      <c r="A2" s="36" t="s">
        <v>135</v>
      </c>
      <c r="B2" s="36" t="s">
        <v>196</v>
      </c>
    </row>
    <row r="3" spans="1:20">
      <c r="A3" s="36" t="s">
        <v>137</v>
      </c>
      <c r="B3" s="36" t="s">
        <v>197</v>
      </c>
    </row>
    <row r="4" spans="1:20">
      <c r="A4" s="36" t="s">
        <v>138</v>
      </c>
      <c r="B4" s="36">
        <v>12148</v>
      </c>
    </row>
    <row r="5" spans="1:20" ht="18.75">
      <c r="A5" s="155" t="s">
        <v>87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7"/>
    </row>
    <row r="6" spans="1:20" s="3" customFormat="1">
      <c r="A6" s="37" t="s">
        <v>111</v>
      </c>
      <c r="B6" s="38" t="s">
        <v>44</v>
      </c>
      <c r="C6" s="38" t="s">
        <v>115</v>
      </c>
      <c r="D6" s="38" t="s">
        <v>164</v>
      </c>
      <c r="E6" s="38" t="s">
        <v>113</v>
      </c>
      <c r="F6" s="38" t="s">
        <v>64</v>
      </c>
      <c r="G6" s="38" t="s">
        <v>14</v>
      </c>
      <c r="H6" s="38" t="s">
        <v>65</v>
      </c>
      <c r="I6" s="38" t="s">
        <v>100</v>
      </c>
      <c r="J6" s="38" t="s">
        <v>17</v>
      </c>
      <c r="K6" s="38" t="s">
        <v>99</v>
      </c>
      <c r="L6" s="38" t="s">
        <v>16</v>
      </c>
      <c r="M6" s="38" t="s">
        <v>18</v>
      </c>
      <c r="N6" s="39" t="s">
        <v>174</v>
      </c>
      <c r="O6" s="38" t="s">
        <v>173</v>
      </c>
      <c r="P6" s="38" t="s">
        <v>188</v>
      </c>
      <c r="Q6" s="38" t="s">
        <v>60</v>
      </c>
      <c r="R6" s="39" t="s">
        <v>57</v>
      </c>
      <c r="S6" s="38" t="s">
        <v>139</v>
      </c>
      <c r="T6" s="41" t="s">
        <v>141</v>
      </c>
    </row>
    <row r="7" spans="1:20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122" t="s">
        <v>1886</v>
      </c>
      <c r="G7" s="122" t="s">
        <v>1886</v>
      </c>
      <c r="H7" s="122" t="s">
        <v>1886</v>
      </c>
      <c r="I7" s="26" t="s">
        <v>21</v>
      </c>
      <c r="J7" s="26" t="s">
        <v>20</v>
      </c>
      <c r="K7" s="122" t="s">
        <v>1886</v>
      </c>
      <c r="L7" s="26" t="s">
        <v>19</v>
      </c>
      <c r="M7" s="26" t="s">
        <v>19</v>
      </c>
      <c r="N7" s="26" t="s">
        <v>181</v>
      </c>
      <c r="O7" s="122" t="s">
        <v>1886</v>
      </c>
      <c r="P7" s="12" t="s">
        <v>177</v>
      </c>
      <c r="Q7" s="26" t="s">
        <v>177</v>
      </c>
      <c r="R7" s="12" t="s">
        <v>19</v>
      </c>
      <c r="S7" s="26" t="s">
        <v>177</v>
      </c>
      <c r="T7" s="13" t="s">
        <v>19</v>
      </c>
    </row>
    <row r="8" spans="1:20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109</v>
      </c>
      <c r="Q8" s="14" t="s">
        <v>110</v>
      </c>
      <c r="R8" s="14" t="s">
        <v>142</v>
      </c>
      <c r="S8" s="14" t="s">
        <v>165</v>
      </c>
      <c r="T8" s="15" t="s">
        <v>183</v>
      </c>
    </row>
    <row r="9" spans="1:20" s="4" customFormat="1" ht="20.25">
      <c r="A9" s="54" t="s">
        <v>32</v>
      </c>
      <c r="B9" s="124" t="s">
        <v>1886</v>
      </c>
      <c r="C9" s="124" t="s">
        <v>1886</v>
      </c>
      <c r="D9" s="124" t="s">
        <v>1886</v>
      </c>
      <c r="E9" s="124" t="s">
        <v>1886</v>
      </c>
      <c r="F9" s="124" t="s">
        <v>1886</v>
      </c>
      <c r="G9" s="124" t="s">
        <v>1886</v>
      </c>
      <c r="H9" s="124" t="s">
        <v>1886</v>
      </c>
      <c r="I9" s="124" t="s">
        <v>1886</v>
      </c>
      <c r="J9" s="62">
        <v>4.5294577618704448</v>
      </c>
      <c r="K9" s="124" t="s">
        <v>1886</v>
      </c>
      <c r="L9" s="124" t="s">
        <v>1886</v>
      </c>
      <c r="M9" s="75">
        <v>4.0931501307060678E-2</v>
      </c>
      <c r="N9" s="124" t="s">
        <v>1886</v>
      </c>
      <c r="O9" s="124" t="s">
        <v>1886</v>
      </c>
      <c r="P9" s="62">
        <f>P10</f>
        <v>15.791327332000002</v>
      </c>
      <c r="Q9" s="62">
        <v>3365.5435668710006</v>
      </c>
      <c r="R9" s="124" t="s">
        <v>1886</v>
      </c>
      <c r="S9" s="63">
        <f>IFERROR(Q9/$Q$9,0)</f>
        <v>1</v>
      </c>
      <c r="T9" s="63">
        <f>Q9/'סכום נכסי הקרן'!$C$41</f>
        <v>0.15255684765689603</v>
      </c>
    </row>
    <row r="10" spans="1:20">
      <c r="A10" s="55" t="s">
        <v>169</v>
      </c>
      <c r="B10" s="125" t="s">
        <v>1886</v>
      </c>
      <c r="C10" s="125" t="s">
        <v>1886</v>
      </c>
      <c r="D10" s="125" t="s">
        <v>1886</v>
      </c>
      <c r="E10" s="125" t="s">
        <v>1886</v>
      </c>
      <c r="F10" s="125" t="s">
        <v>1886</v>
      </c>
      <c r="G10" s="125" t="s">
        <v>1886</v>
      </c>
      <c r="H10" s="125" t="s">
        <v>1886</v>
      </c>
      <c r="I10" s="125" t="s">
        <v>1886</v>
      </c>
      <c r="J10" s="65">
        <v>4.4937236184069977</v>
      </c>
      <c r="K10" s="125" t="s">
        <v>1886</v>
      </c>
      <c r="L10" s="125" t="s">
        <v>1886</v>
      </c>
      <c r="M10" s="76">
        <v>3.6990773343086897E-2</v>
      </c>
      <c r="N10" s="125" t="s">
        <v>1886</v>
      </c>
      <c r="O10" s="125" t="s">
        <v>1886</v>
      </c>
      <c r="P10" s="65">
        <f>P11+P154</f>
        <v>15.791327332000002</v>
      </c>
      <c r="Q10" s="65">
        <v>2872.4883927709998</v>
      </c>
      <c r="R10" s="125" t="s">
        <v>1886</v>
      </c>
      <c r="S10" s="66">
        <f t="shared" ref="S10:S73" si="0">IFERROR(Q10/$Q$9,0)</f>
        <v>0.8534990962668173</v>
      </c>
      <c r="T10" s="66">
        <f>Q10/'סכום נכסי הקרן'!$C$41</f>
        <v>0.13020713160447528</v>
      </c>
    </row>
    <row r="11" spans="1:20">
      <c r="A11" s="74" t="s">
        <v>31</v>
      </c>
      <c r="B11" s="125" t="s">
        <v>1886</v>
      </c>
      <c r="C11" s="125" t="s">
        <v>1886</v>
      </c>
      <c r="D11" s="125" t="s">
        <v>1886</v>
      </c>
      <c r="E11" s="125" t="s">
        <v>1886</v>
      </c>
      <c r="F11" s="125" t="s">
        <v>1886</v>
      </c>
      <c r="G11" s="125" t="s">
        <v>1886</v>
      </c>
      <c r="H11" s="125" t="s">
        <v>1886</v>
      </c>
      <c r="I11" s="125" t="s">
        <v>1886</v>
      </c>
      <c r="J11" s="65">
        <v>4.5910279907105851</v>
      </c>
      <c r="K11" s="125" t="s">
        <v>1886</v>
      </c>
      <c r="L11" s="125" t="s">
        <v>1886</v>
      </c>
      <c r="M11" s="76">
        <v>3.4053796893772213E-2</v>
      </c>
      <c r="N11" s="125" t="s">
        <v>1886</v>
      </c>
      <c r="O11" s="125" t="s">
        <v>1886</v>
      </c>
      <c r="P11" s="65">
        <v>11.537442326000001</v>
      </c>
      <c r="Q11" s="65">
        <v>2427.9564053839995</v>
      </c>
      <c r="R11" s="125" t="s">
        <v>1886</v>
      </c>
      <c r="S11" s="66">
        <f t="shared" si="0"/>
        <v>0.72141582990747288</v>
      </c>
      <c r="T11" s="66">
        <f>Q11/'סכום נכסי הקרן'!$C$41</f>
        <v>0.11005692486046757</v>
      </c>
    </row>
    <row r="12" spans="1:20">
      <c r="A12" s="61" t="s">
        <v>273</v>
      </c>
      <c r="B12" s="58" t="s">
        <v>274</v>
      </c>
      <c r="C12" s="71" t="s">
        <v>116</v>
      </c>
      <c r="D12" s="71" t="s">
        <v>28</v>
      </c>
      <c r="E12" s="58" t="s">
        <v>275</v>
      </c>
      <c r="F12" s="71" t="s">
        <v>276</v>
      </c>
      <c r="G12" s="58" t="s">
        <v>277</v>
      </c>
      <c r="H12" s="58" t="s">
        <v>121</v>
      </c>
      <c r="I12" s="128" t="s">
        <v>1886</v>
      </c>
      <c r="J12" s="68">
        <v>5.1700000009551834</v>
      </c>
      <c r="K12" s="71" t="s">
        <v>123</v>
      </c>
      <c r="L12" s="72">
        <v>1.9900000000000001E-2</v>
      </c>
      <c r="M12" s="72">
        <v>2.1000000001425646E-2</v>
      </c>
      <c r="N12" s="68">
        <v>1410.4880000000003</v>
      </c>
      <c r="O12" s="70">
        <v>99.46</v>
      </c>
      <c r="P12" s="128" t="s">
        <v>1886</v>
      </c>
      <c r="Q12" s="68">
        <v>1.402871398</v>
      </c>
      <c r="R12" s="69">
        <v>5.2240296296296308E-7</v>
      </c>
      <c r="S12" s="69">
        <f t="shared" si="0"/>
        <v>4.1683352781680727E-4</v>
      </c>
      <c r="T12" s="69">
        <f>Q12/'סכום נכסי הקרן'!$C$41</f>
        <v>6.3590809001435212E-5</v>
      </c>
    </row>
    <row r="13" spans="1:20">
      <c r="A13" s="61" t="s">
        <v>278</v>
      </c>
      <c r="B13" s="58" t="s">
        <v>279</v>
      </c>
      <c r="C13" s="71" t="s">
        <v>116</v>
      </c>
      <c r="D13" s="71" t="s">
        <v>28</v>
      </c>
      <c r="E13" s="58" t="s">
        <v>275</v>
      </c>
      <c r="F13" s="71" t="s">
        <v>276</v>
      </c>
      <c r="G13" s="58" t="s">
        <v>277</v>
      </c>
      <c r="H13" s="58" t="s">
        <v>121</v>
      </c>
      <c r="I13" s="128" t="s">
        <v>1886</v>
      </c>
      <c r="J13" s="68">
        <v>0.75</v>
      </c>
      <c r="K13" s="71" t="s">
        <v>123</v>
      </c>
      <c r="L13" s="72">
        <v>8.6E-3</v>
      </c>
      <c r="M13" s="72">
        <v>2.8265306122448982E-2</v>
      </c>
      <c r="N13" s="68">
        <v>1.7600000000000002E-4</v>
      </c>
      <c r="O13" s="70">
        <v>111.16</v>
      </c>
      <c r="P13" s="128" t="s">
        <v>1886</v>
      </c>
      <c r="Q13" s="68">
        <v>1.9599999999999998E-7</v>
      </c>
      <c r="R13" s="69">
        <v>7.0361976387959951E-14</v>
      </c>
      <c r="S13" s="69">
        <f t="shared" si="0"/>
        <v>5.8237249379072608E-11</v>
      </c>
      <c r="T13" s="69">
        <f>Q13/'סכום נכסי הקרן'!$C$41</f>
        <v>8.8844911814798434E-12</v>
      </c>
    </row>
    <row r="14" spans="1:20">
      <c r="A14" s="61" t="s">
        <v>280</v>
      </c>
      <c r="B14" s="58" t="s">
        <v>281</v>
      </c>
      <c r="C14" s="71" t="s">
        <v>116</v>
      </c>
      <c r="D14" s="71" t="s">
        <v>28</v>
      </c>
      <c r="E14" s="58" t="s">
        <v>282</v>
      </c>
      <c r="F14" s="71" t="s">
        <v>119</v>
      </c>
      <c r="G14" s="58" t="s">
        <v>283</v>
      </c>
      <c r="H14" s="58" t="s">
        <v>284</v>
      </c>
      <c r="I14" s="128" t="s">
        <v>1886</v>
      </c>
      <c r="J14" s="68">
        <v>12.409999999914595</v>
      </c>
      <c r="K14" s="71" t="s">
        <v>123</v>
      </c>
      <c r="L14" s="72">
        <v>2.07E-2</v>
      </c>
      <c r="M14" s="72">
        <v>2.7699999999900173E-2</v>
      </c>
      <c r="N14" s="68">
        <v>44699.127202999989</v>
      </c>
      <c r="O14" s="70">
        <v>100.85</v>
      </c>
      <c r="P14" s="128" t="s">
        <v>1886</v>
      </c>
      <c r="Q14" s="68">
        <v>45.079069785000002</v>
      </c>
      <c r="R14" s="69">
        <v>1.3557263313920634E-5</v>
      </c>
      <c r="S14" s="69">
        <f t="shared" si="0"/>
        <v>1.3394290963498277E-2</v>
      </c>
      <c r="T14" s="69">
        <f>Q14/'סכום נכסי הקרן'!$C$41</f>
        <v>2.043390805990546E-3</v>
      </c>
    </row>
    <row r="15" spans="1:20">
      <c r="A15" s="61" t="s">
        <v>285</v>
      </c>
      <c r="B15" s="58" t="s">
        <v>286</v>
      </c>
      <c r="C15" s="71" t="s">
        <v>116</v>
      </c>
      <c r="D15" s="71" t="s">
        <v>28</v>
      </c>
      <c r="E15" s="58" t="s">
        <v>287</v>
      </c>
      <c r="F15" s="71" t="s">
        <v>288</v>
      </c>
      <c r="G15" s="58" t="s">
        <v>289</v>
      </c>
      <c r="H15" s="58" t="s">
        <v>121</v>
      </c>
      <c r="I15" s="128" t="s">
        <v>1886</v>
      </c>
      <c r="J15" s="68">
        <v>4.0199999999903184</v>
      </c>
      <c r="K15" s="71" t="s">
        <v>123</v>
      </c>
      <c r="L15" s="72">
        <v>3.85E-2</v>
      </c>
      <c r="M15" s="72">
        <v>2.1399999999806369E-2</v>
      </c>
      <c r="N15" s="68">
        <v>34128.768773000003</v>
      </c>
      <c r="O15" s="70">
        <v>121.06</v>
      </c>
      <c r="P15" s="128" t="s">
        <v>1886</v>
      </c>
      <c r="Q15" s="68">
        <v>41.316287170000003</v>
      </c>
      <c r="R15" s="69">
        <v>1.3214726974146953E-5</v>
      </c>
      <c r="S15" s="69">
        <f t="shared" si="0"/>
        <v>1.2276259792534022E-2</v>
      </c>
      <c r="T15" s="69">
        <f>Q15/'סכום נכסי הקרן'!$C$41</f>
        <v>1.872827494966091E-3</v>
      </c>
    </row>
    <row r="16" spans="1:20">
      <c r="A16" s="61" t="s">
        <v>290</v>
      </c>
      <c r="B16" s="58" t="s">
        <v>291</v>
      </c>
      <c r="C16" s="71" t="s">
        <v>116</v>
      </c>
      <c r="D16" s="71" t="s">
        <v>28</v>
      </c>
      <c r="E16" s="58" t="s">
        <v>287</v>
      </c>
      <c r="F16" s="71" t="s">
        <v>288</v>
      </c>
      <c r="G16" s="58" t="s">
        <v>289</v>
      </c>
      <c r="H16" s="58" t="s">
        <v>121</v>
      </c>
      <c r="I16" s="128" t="s">
        <v>1886</v>
      </c>
      <c r="J16" s="68">
        <v>1.5999999999237062</v>
      </c>
      <c r="K16" s="71" t="s">
        <v>123</v>
      </c>
      <c r="L16" s="72">
        <v>4.4999999999999998E-2</v>
      </c>
      <c r="M16" s="72">
        <v>2.10999999987793E-2</v>
      </c>
      <c r="N16" s="68">
        <v>4402.081741</v>
      </c>
      <c r="O16" s="70">
        <v>119.1</v>
      </c>
      <c r="P16" s="128" t="s">
        <v>1886</v>
      </c>
      <c r="Q16" s="68">
        <v>5.2428795240000001</v>
      </c>
      <c r="R16" s="69">
        <v>1.4894016217973108E-6</v>
      </c>
      <c r="S16" s="69">
        <f t="shared" si="0"/>
        <v>1.5578106239980689E-3</v>
      </c>
      <c r="T16" s="69">
        <f>Q16/'סכום נכסי הקרן'!$C$41</f>
        <v>2.3765467804356757E-4</v>
      </c>
    </row>
    <row r="17" spans="1:20">
      <c r="A17" s="61" t="s">
        <v>292</v>
      </c>
      <c r="B17" s="58" t="s">
        <v>293</v>
      </c>
      <c r="C17" s="71" t="s">
        <v>116</v>
      </c>
      <c r="D17" s="71" t="s">
        <v>28</v>
      </c>
      <c r="E17" s="58" t="s">
        <v>287</v>
      </c>
      <c r="F17" s="71" t="s">
        <v>288</v>
      </c>
      <c r="G17" s="58" t="s">
        <v>289</v>
      </c>
      <c r="H17" s="58" t="s">
        <v>121</v>
      </c>
      <c r="I17" s="128" t="s">
        <v>1886</v>
      </c>
      <c r="J17" s="68">
        <v>6.4099999999704309</v>
      </c>
      <c r="K17" s="71" t="s">
        <v>123</v>
      </c>
      <c r="L17" s="72">
        <v>2.3900000000000001E-2</v>
      </c>
      <c r="M17" s="72">
        <v>2.5899999999785886E-2</v>
      </c>
      <c r="N17" s="68">
        <v>53240.711834000002</v>
      </c>
      <c r="O17" s="70">
        <v>110.53</v>
      </c>
      <c r="P17" s="128" t="s">
        <v>1886</v>
      </c>
      <c r="Q17" s="68">
        <v>58.846959013999999</v>
      </c>
      <c r="R17" s="69">
        <v>1.3689556641711759E-5</v>
      </c>
      <c r="S17" s="69">
        <f t="shared" si="0"/>
        <v>1.7485127690297871E-2</v>
      </c>
      <c r="T17" s="69">
        <f>Q17/'סכום נכסי הקרן'!$C$41</f>
        <v>2.6674759613101468E-3</v>
      </c>
    </row>
    <row r="18" spans="1:20">
      <c r="A18" s="61" t="s">
        <v>294</v>
      </c>
      <c r="B18" s="58" t="s">
        <v>295</v>
      </c>
      <c r="C18" s="71" t="s">
        <v>116</v>
      </c>
      <c r="D18" s="71" t="s">
        <v>28</v>
      </c>
      <c r="E18" s="58" t="s">
        <v>287</v>
      </c>
      <c r="F18" s="71" t="s">
        <v>288</v>
      </c>
      <c r="G18" s="58" t="s">
        <v>289</v>
      </c>
      <c r="H18" s="58" t="s">
        <v>121</v>
      </c>
      <c r="I18" s="128" t="s">
        <v>1886</v>
      </c>
      <c r="J18" s="68">
        <v>3.4999999999999996</v>
      </c>
      <c r="K18" s="71" t="s">
        <v>123</v>
      </c>
      <c r="L18" s="72">
        <v>0.01</v>
      </c>
      <c r="M18" s="72">
        <v>1.8799999999681783E-2</v>
      </c>
      <c r="N18" s="68">
        <v>4700.440329</v>
      </c>
      <c r="O18" s="70">
        <v>106.97</v>
      </c>
      <c r="P18" s="128" t="s">
        <v>1886</v>
      </c>
      <c r="Q18" s="68">
        <v>5.0280611820000001</v>
      </c>
      <c r="R18" s="69">
        <v>3.9113588776616591E-6</v>
      </c>
      <c r="S18" s="69">
        <f t="shared" si="0"/>
        <v>1.4939819028029009E-3</v>
      </c>
      <c r="T18" s="69">
        <f>Q18/'סכום נכסי הקרן'!$C$41</f>
        <v>2.2791716954806182E-4</v>
      </c>
    </row>
    <row r="19" spans="1:20">
      <c r="A19" s="61" t="s">
        <v>296</v>
      </c>
      <c r="B19" s="58" t="s">
        <v>297</v>
      </c>
      <c r="C19" s="71" t="s">
        <v>116</v>
      </c>
      <c r="D19" s="71" t="s">
        <v>28</v>
      </c>
      <c r="E19" s="58" t="s">
        <v>287</v>
      </c>
      <c r="F19" s="71" t="s">
        <v>288</v>
      </c>
      <c r="G19" s="58" t="s">
        <v>289</v>
      </c>
      <c r="H19" s="58" t="s">
        <v>121</v>
      </c>
      <c r="I19" s="128" t="s">
        <v>1886</v>
      </c>
      <c r="J19" s="68">
        <v>11.36999999991939</v>
      </c>
      <c r="K19" s="71" t="s">
        <v>123</v>
      </c>
      <c r="L19" s="72">
        <v>1.2500000000000001E-2</v>
      </c>
      <c r="M19" s="72">
        <v>3.0099999999692914E-2</v>
      </c>
      <c r="N19" s="68">
        <v>22955.318950000001</v>
      </c>
      <c r="O19" s="70">
        <v>90.79</v>
      </c>
      <c r="P19" s="128" t="s">
        <v>1886</v>
      </c>
      <c r="Q19" s="68">
        <v>20.841132863999999</v>
      </c>
      <c r="R19" s="69">
        <v>5.3485600212867635E-6</v>
      </c>
      <c r="S19" s="69">
        <f t="shared" si="0"/>
        <v>6.1925012854242532E-3</v>
      </c>
      <c r="T19" s="69">
        <f>Q19/'סכום נכסי הקרן'!$C$41</f>
        <v>9.4470847521560075E-4</v>
      </c>
    </row>
    <row r="20" spans="1:20">
      <c r="A20" s="61" t="s">
        <v>298</v>
      </c>
      <c r="B20" s="58" t="s">
        <v>299</v>
      </c>
      <c r="C20" s="71" t="s">
        <v>116</v>
      </c>
      <c r="D20" s="71" t="s">
        <v>28</v>
      </c>
      <c r="E20" s="58" t="s">
        <v>287</v>
      </c>
      <c r="F20" s="71" t="s">
        <v>288</v>
      </c>
      <c r="G20" s="58" t="s">
        <v>289</v>
      </c>
      <c r="H20" s="58" t="s">
        <v>121</v>
      </c>
      <c r="I20" s="128" t="s">
        <v>1886</v>
      </c>
      <c r="J20" s="68">
        <v>8.300000000331897</v>
      </c>
      <c r="K20" s="71" t="s">
        <v>123</v>
      </c>
      <c r="L20" s="72">
        <v>0.03</v>
      </c>
      <c r="M20" s="72">
        <v>2.8300000000601004E-2</v>
      </c>
      <c r="N20" s="68">
        <v>10843.310568999999</v>
      </c>
      <c r="O20" s="70">
        <v>102.81</v>
      </c>
      <c r="P20" s="128" t="s">
        <v>1886</v>
      </c>
      <c r="Q20" s="68">
        <v>11.148008450999999</v>
      </c>
      <c r="R20" s="69">
        <v>4.2421573661115987E-6</v>
      </c>
      <c r="S20" s="69">
        <f t="shared" si="0"/>
        <v>3.3123946338821219E-3</v>
      </c>
      <c r="T20" s="69">
        <f>Q20/'סכום נכסי הקרן'!$C$41</f>
        <v>5.0532848354067482E-4</v>
      </c>
    </row>
    <row r="21" spans="1:20">
      <c r="A21" s="61" t="s">
        <v>300</v>
      </c>
      <c r="B21" s="58" t="s">
        <v>301</v>
      </c>
      <c r="C21" s="71" t="s">
        <v>116</v>
      </c>
      <c r="D21" s="71" t="s">
        <v>28</v>
      </c>
      <c r="E21" s="58" t="s">
        <v>287</v>
      </c>
      <c r="F21" s="71" t="s">
        <v>288</v>
      </c>
      <c r="G21" s="58" t="s">
        <v>289</v>
      </c>
      <c r="H21" s="58" t="s">
        <v>121</v>
      </c>
      <c r="I21" s="128" t="s">
        <v>1886</v>
      </c>
      <c r="J21" s="68">
        <v>11.050000000152483</v>
      </c>
      <c r="K21" s="71" t="s">
        <v>123</v>
      </c>
      <c r="L21" s="72">
        <v>3.2000000000000001E-2</v>
      </c>
      <c r="M21" s="72">
        <v>3.0400000000311463E-2</v>
      </c>
      <c r="N21" s="68">
        <v>29867.0834</v>
      </c>
      <c r="O21" s="70">
        <v>103.2</v>
      </c>
      <c r="P21" s="128" t="s">
        <v>1886</v>
      </c>
      <c r="Q21" s="68">
        <v>30.822830725999999</v>
      </c>
      <c r="R21" s="69">
        <v>9.5691824294320015E-6</v>
      </c>
      <c r="S21" s="69">
        <f t="shared" si="0"/>
        <v>9.1583514263214472E-3</v>
      </c>
      <c r="T21" s="69">
        <f>Q21/'סכום נכסי הקרן'!$C$41</f>
        <v>1.3971692233336376E-3</v>
      </c>
    </row>
    <row r="22" spans="1:20">
      <c r="A22" s="61" t="s">
        <v>302</v>
      </c>
      <c r="B22" s="58" t="s">
        <v>303</v>
      </c>
      <c r="C22" s="71" t="s">
        <v>116</v>
      </c>
      <c r="D22" s="71" t="s">
        <v>28</v>
      </c>
      <c r="E22" s="58" t="s">
        <v>304</v>
      </c>
      <c r="F22" s="71" t="s">
        <v>305</v>
      </c>
      <c r="G22" s="58" t="s">
        <v>289</v>
      </c>
      <c r="H22" s="58" t="s">
        <v>121</v>
      </c>
      <c r="I22" s="128" t="s">
        <v>1886</v>
      </c>
      <c r="J22" s="68">
        <v>3.3800000000185295</v>
      </c>
      <c r="K22" s="71" t="s">
        <v>123</v>
      </c>
      <c r="L22" s="72">
        <v>1.34E-2</v>
      </c>
      <c r="M22" s="72">
        <v>2.5400000000179501E-2</v>
      </c>
      <c r="N22" s="68">
        <v>58568.886847000002</v>
      </c>
      <c r="O22" s="70">
        <v>108.45</v>
      </c>
      <c r="P22" s="68">
        <v>5.5618829089999995</v>
      </c>
      <c r="Q22" s="68">
        <v>69.079840693999998</v>
      </c>
      <c r="R22" s="69">
        <v>2.1965179950629217E-5</v>
      </c>
      <c r="S22" s="69">
        <f t="shared" si="0"/>
        <v>2.0525611783485134E-2</v>
      </c>
      <c r="T22" s="69">
        <f>Q22/'סכום נכסי הקרן'!$C$41</f>
        <v>3.1313226299177319E-3</v>
      </c>
    </row>
    <row r="23" spans="1:20">
      <c r="A23" s="61" t="s">
        <v>306</v>
      </c>
      <c r="B23" s="58" t="s">
        <v>307</v>
      </c>
      <c r="C23" s="71" t="s">
        <v>116</v>
      </c>
      <c r="D23" s="71" t="s">
        <v>28</v>
      </c>
      <c r="E23" s="58" t="s">
        <v>304</v>
      </c>
      <c r="F23" s="71" t="s">
        <v>305</v>
      </c>
      <c r="G23" s="58" t="s">
        <v>289</v>
      </c>
      <c r="H23" s="58" t="s">
        <v>121</v>
      </c>
      <c r="I23" s="128" t="s">
        <v>1886</v>
      </c>
      <c r="J23" s="68">
        <v>3.1099999999607042</v>
      </c>
      <c r="K23" s="71" t="s">
        <v>123</v>
      </c>
      <c r="L23" s="72">
        <v>1.77E-2</v>
      </c>
      <c r="M23" s="72">
        <v>2.3899999999674137E-2</v>
      </c>
      <c r="N23" s="68">
        <v>38166.325991999998</v>
      </c>
      <c r="O23" s="70">
        <v>109.35</v>
      </c>
      <c r="P23" s="128" t="s">
        <v>1886</v>
      </c>
      <c r="Q23" s="68">
        <v>41.734877724</v>
      </c>
      <c r="R23" s="69">
        <v>1.384401695342567E-5</v>
      </c>
      <c r="S23" s="69">
        <f t="shared" si="0"/>
        <v>1.2400635111314747E-2</v>
      </c>
      <c r="T23" s="69">
        <f>Q23/'סכום נכסי הקרן'!$C$41</f>
        <v>1.8918018015255998E-3</v>
      </c>
    </row>
    <row r="24" spans="1:20">
      <c r="A24" s="61" t="s">
        <v>308</v>
      </c>
      <c r="B24" s="58" t="s">
        <v>309</v>
      </c>
      <c r="C24" s="71" t="s">
        <v>116</v>
      </c>
      <c r="D24" s="71" t="s">
        <v>28</v>
      </c>
      <c r="E24" s="58" t="s">
        <v>304</v>
      </c>
      <c r="F24" s="71" t="s">
        <v>305</v>
      </c>
      <c r="G24" s="58" t="s">
        <v>289</v>
      </c>
      <c r="H24" s="58" t="s">
        <v>121</v>
      </c>
      <c r="I24" s="128" t="s">
        <v>1886</v>
      </c>
      <c r="J24" s="68">
        <v>6.1600000000316903</v>
      </c>
      <c r="K24" s="71" t="s">
        <v>123</v>
      </c>
      <c r="L24" s="72">
        <v>2.4799999999999999E-2</v>
      </c>
      <c r="M24" s="72">
        <v>2.8500000000134168E-2</v>
      </c>
      <c r="N24" s="68">
        <v>71764.309223000004</v>
      </c>
      <c r="O24" s="70">
        <v>109.05</v>
      </c>
      <c r="P24" s="128" t="s">
        <v>1886</v>
      </c>
      <c r="Q24" s="68">
        <v>78.258979246999999</v>
      </c>
      <c r="R24" s="69">
        <v>2.1783131599428137E-5</v>
      </c>
      <c r="S24" s="69">
        <f t="shared" si="0"/>
        <v>2.3252998421220444E-2</v>
      </c>
      <c r="T24" s="69">
        <f>Q24/'סכום נכסי הקרן'!$C$41</f>
        <v>3.5474041377121712E-3</v>
      </c>
    </row>
    <row r="25" spans="1:20">
      <c r="A25" s="61" t="s">
        <v>310</v>
      </c>
      <c r="B25" s="58" t="s">
        <v>311</v>
      </c>
      <c r="C25" s="71" t="s">
        <v>116</v>
      </c>
      <c r="D25" s="71" t="s">
        <v>28</v>
      </c>
      <c r="E25" s="58" t="s">
        <v>304</v>
      </c>
      <c r="F25" s="71" t="s">
        <v>305</v>
      </c>
      <c r="G25" s="58" t="s">
        <v>312</v>
      </c>
      <c r="H25" s="58" t="s">
        <v>284</v>
      </c>
      <c r="I25" s="128" t="s">
        <v>1886</v>
      </c>
      <c r="J25" s="68">
        <v>7.4900000000141462</v>
      </c>
      <c r="K25" s="71" t="s">
        <v>123</v>
      </c>
      <c r="L25" s="72">
        <v>9.0000000000000011E-3</v>
      </c>
      <c r="M25" s="72">
        <v>3.0399999999939378E-2</v>
      </c>
      <c r="N25" s="68">
        <v>42065.806819999998</v>
      </c>
      <c r="O25" s="70">
        <v>93.65</v>
      </c>
      <c r="P25" s="68">
        <v>0.19382318200000001</v>
      </c>
      <c r="Q25" s="68">
        <v>39.588449355999998</v>
      </c>
      <c r="R25" s="69">
        <v>1.6325381656933332E-5</v>
      </c>
      <c r="S25" s="69">
        <f t="shared" si="0"/>
        <v>1.1762869375898767E-2</v>
      </c>
      <c r="T25" s="69">
        <f>Q25/'סכום נכסי הקרן'!$C$41</f>
        <v>1.7945062713869561E-3</v>
      </c>
    </row>
    <row r="26" spans="1:20">
      <c r="A26" s="61" t="s">
        <v>313</v>
      </c>
      <c r="B26" s="58" t="s">
        <v>314</v>
      </c>
      <c r="C26" s="71" t="s">
        <v>116</v>
      </c>
      <c r="D26" s="71" t="s">
        <v>28</v>
      </c>
      <c r="E26" s="58" t="s">
        <v>304</v>
      </c>
      <c r="F26" s="71" t="s">
        <v>305</v>
      </c>
      <c r="G26" s="58" t="s">
        <v>312</v>
      </c>
      <c r="H26" s="58" t="s">
        <v>284</v>
      </c>
      <c r="I26" s="128" t="s">
        <v>1886</v>
      </c>
      <c r="J26" s="68">
        <v>11.030000000010293</v>
      </c>
      <c r="K26" s="71" t="s">
        <v>123</v>
      </c>
      <c r="L26" s="72">
        <v>1.6899999999999998E-2</v>
      </c>
      <c r="M26" s="72">
        <v>3.3699999999998731E-2</v>
      </c>
      <c r="N26" s="68">
        <v>85201.198503000007</v>
      </c>
      <c r="O26" s="70">
        <v>91.53</v>
      </c>
      <c r="P26" s="68">
        <v>0.71194362099999997</v>
      </c>
      <c r="Q26" s="68">
        <v>78.696598572999989</v>
      </c>
      <c r="R26" s="69">
        <v>1.9528301543676771E-5</v>
      </c>
      <c r="S26" s="69">
        <f t="shared" si="0"/>
        <v>2.3383027736635562E-2</v>
      </c>
      <c r="T26" s="69">
        <f>Q26/'סכום נכסי הקרן'!$C$41</f>
        <v>3.5672410001748858E-3</v>
      </c>
    </row>
    <row r="27" spans="1:20">
      <c r="A27" s="61" t="s">
        <v>315</v>
      </c>
      <c r="B27" s="58" t="s">
        <v>316</v>
      </c>
      <c r="C27" s="71" t="s">
        <v>116</v>
      </c>
      <c r="D27" s="71" t="s">
        <v>28</v>
      </c>
      <c r="E27" s="58" t="s">
        <v>317</v>
      </c>
      <c r="F27" s="71" t="s">
        <v>305</v>
      </c>
      <c r="G27" s="58" t="s">
        <v>318</v>
      </c>
      <c r="H27" s="58" t="s">
        <v>121</v>
      </c>
      <c r="I27" s="128" t="s">
        <v>1886</v>
      </c>
      <c r="J27" s="68">
        <v>2.2800000000150518</v>
      </c>
      <c r="K27" s="71" t="s">
        <v>123</v>
      </c>
      <c r="L27" s="72">
        <v>3.2000000000000001E-2</v>
      </c>
      <c r="M27" s="72">
        <v>2.4500000000376304E-2</v>
      </c>
      <c r="N27" s="68">
        <v>23140.352089999997</v>
      </c>
      <c r="O27" s="70">
        <v>114.84</v>
      </c>
      <c r="P27" s="128" t="s">
        <v>1886</v>
      </c>
      <c r="Q27" s="68">
        <v>26.574381819999999</v>
      </c>
      <c r="R27" s="69">
        <v>1.6495295055991904E-5</v>
      </c>
      <c r="S27" s="69">
        <f t="shared" si="0"/>
        <v>7.8960148017654767E-3</v>
      </c>
      <c r="T27" s="69">
        <f>Q27/'סכום נכסי הקרן'!$C$41</f>
        <v>1.2045911272095321E-3</v>
      </c>
    </row>
    <row r="28" spans="1:20">
      <c r="A28" s="61" t="s">
        <v>319</v>
      </c>
      <c r="B28" s="58" t="s">
        <v>320</v>
      </c>
      <c r="C28" s="71" t="s">
        <v>116</v>
      </c>
      <c r="D28" s="71" t="s">
        <v>28</v>
      </c>
      <c r="E28" s="58" t="s">
        <v>317</v>
      </c>
      <c r="F28" s="71" t="s">
        <v>305</v>
      </c>
      <c r="G28" s="58" t="s">
        <v>318</v>
      </c>
      <c r="H28" s="58" t="s">
        <v>121</v>
      </c>
      <c r="I28" s="128" t="s">
        <v>1886</v>
      </c>
      <c r="J28" s="68">
        <v>4.0400000000580514</v>
      </c>
      <c r="K28" s="71" t="s">
        <v>123</v>
      </c>
      <c r="L28" s="72">
        <v>1.1399999999999999E-2</v>
      </c>
      <c r="M28" s="72">
        <v>2.6000000000305529E-2</v>
      </c>
      <c r="N28" s="68">
        <v>25210.899072000004</v>
      </c>
      <c r="O28" s="70">
        <v>103.86</v>
      </c>
      <c r="P28" s="128" t="s">
        <v>1886</v>
      </c>
      <c r="Q28" s="68">
        <v>26.184040586999998</v>
      </c>
      <c r="R28" s="69">
        <v>1.0669098792500836E-5</v>
      </c>
      <c r="S28" s="69">
        <f t="shared" si="0"/>
        <v>7.7800331704942736E-3</v>
      </c>
      <c r="T28" s="69">
        <f>Q28/'סכום נכסי הקרן'!$C$41</f>
        <v>1.1868973351566929E-3</v>
      </c>
    </row>
    <row r="29" spans="1:20">
      <c r="A29" s="61" t="s">
        <v>321</v>
      </c>
      <c r="B29" s="58" t="s">
        <v>322</v>
      </c>
      <c r="C29" s="71" t="s">
        <v>116</v>
      </c>
      <c r="D29" s="71" t="s">
        <v>28</v>
      </c>
      <c r="E29" s="58" t="s">
        <v>317</v>
      </c>
      <c r="F29" s="71" t="s">
        <v>305</v>
      </c>
      <c r="G29" s="58" t="s">
        <v>318</v>
      </c>
      <c r="H29" s="58" t="s">
        <v>121</v>
      </c>
      <c r="I29" s="128" t="s">
        <v>1886</v>
      </c>
      <c r="J29" s="68">
        <v>6.3099999999671059</v>
      </c>
      <c r="K29" s="71" t="s">
        <v>123</v>
      </c>
      <c r="L29" s="72">
        <v>9.1999999999999998E-3</v>
      </c>
      <c r="M29" s="72">
        <v>3.019999999967948E-2</v>
      </c>
      <c r="N29" s="68">
        <v>35927.698387999997</v>
      </c>
      <c r="O29" s="70">
        <v>97.97</v>
      </c>
      <c r="P29" s="68">
        <v>0.36899506999999998</v>
      </c>
      <c r="Q29" s="68">
        <v>35.567363307000001</v>
      </c>
      <c r="R29" s="69">
        <v>1.4774645851710296E-5</v>
      </c>
      <c r="S29" s="69">
        <f t="shared" si="0"/>
        <v>1.0568088809519571E-2</v>
      </c>
      <c r="T29" s="69">
        <f>Q29/'סכום נכסי הקרן'!$C$41</f>
        <v>1.6122343145384248E-3</v>
      </c>
    </row>
    <row r="30" spans="1:20">
      <c r="A30" s="61" t="s">
        <v>323</v>
      </c>
      <c r="B30" s="58" t="s">
        <v>324</v>
      </c>
      <c r="C30" s="71" t="s">
        <v>116</v>
      </c>
      <c r="D30" s="71" t="s">
        <v>28</v>
      </c>
      <c r="E30" s="58" t="s">
        <v>325</v>
      </c>
      <c r="F30" s="71" t="s">
        <v>305</v>
      </c>
      <c r="G30" s="58" t="s">
        <v>326</v>
      </c>
      <c r="H30" s="58" t="s">
        <v>284</v>
      </c>
      <c r="I30" s="128" t="s">
        <v>1886</v>
      </c>
      <c r="J30" s="68">
        <v>2.3700000000061499</v>
      </c>
      <c r="K30" s="71" t="s">
        <v>123</v>
      </c>
      <c r="L30" s="72">
        <v>2.3399999999999997E-2</v>
      </c>
      <c r="M30" s="72">
        <v>2.5300000000329885E-2</v>
      </c>
      <c r="N30" s="68">
        <v>15845.502495000001</v>
      </c>
      <c r="O30" s="70">
        <v>112.87</v>
      </c>
      <c r="P30" s="128" t="s">
        <v>1886</v>
      </c>
      <c r="Q30" s="68">
        <v>17.884818897000002</v>
      </c>
      <c r="R30" s="69">
        <v>6.1203131211104871E-6</v>
      </c>
      <c r="S30" s="69">
        <f t="shared" si="0"/>
        <v>5.3140951949190787E-3</v>
      </c>
      <c r="T30" s="69">
        <f>Q30/'סכום נכסי הקרן'!$C$41</f>
        <v>8.1070161108551318E-4</v>
      </c>
    </row>
    <row r="31" spans="1:20">
      <c r="A31" s="61" t="s">
        <v>327</v>
      </c>
      <c r="B31" s="58" t="s">
        <v>328</v>
      </c>
      <c r="C31" s="71" t="s">
        <v>116</v>
      </c>
      <c r="D31" s="71" t="s">
        <v>28</v>
      </c>
      <c r="E31" s="58" t="s">
        <v>325</v>
      </c>
      <c r="F31" s="71" t="s">
        <v>305</v>
      </c>
      <c r="G31" s="58" t="s">
        <v>326</v>
      </c>
      <c r="H31" s="58" t="s">
        <v>284</v>
      </c>
      <c r="I31" s="128" t="s">
        <v>1886</v>
      </c>
      <c r="J31" s="68">
        <v>5.6700000000596393</v>
      </c>
      <c r="K31" s="71" t="s">
        <v>123</v>
      </c>
      <c r="L31" s="72">
        <v>6.5000000000000006E-3</v>
      </c>
      <c r="M31" s="72">
        <v>2.8800000000216864E-2</v>
      </c>
      <c r="N31" s="68">
        <v>50930.143408000004</v>
      </c>
      <c r="O31" s="70">
        <v>97.78</v>
      </c>
      <c r="P31" s="128" t="s">
        <v>1886</v>
      </c>
      <c r="Q31" s="68">
        <v>49.799496809000004</v>
      </c>
      <c r="R31" s="69">
        <v>2.3858319170753907E-5</v>
      </c>
      <c r="S31" s="69">
        <f t="shared" si="0"/>
        <v>1.479686589090849E-2</v>
      </c>
      <c r="T31" s="69">
        <f>Q31/'סכום נכסי הקרן'!$C$41</f>
        <v>2.2573632155188476E-3</v>
      </c>
    </row>
    <row r="32" spans="1:20">
      <c r="A32" s="61" t="s">
        <v>329</v>
      </c>
      <c r="B32" s="58" t="s">
        <v>330</v>
      </c>
      <c r="C32" s="71" t="s">
        <v>116</v>
      </c>
      <c r="D32" s="71" t="s">
        <v>28</v>
      </c>
      <c r="E32" s="58" t="s">
        <v>325</v>
      </c>
      <c r="F32" s="71" t="s">
        <v>305</v>
      </c>
      <c r="G32" s="58" t="s">
        <v>326</v>
      </c>
      <c r="H32" s="58" t="s">
        <v>284</v>
      </c>
      <c r="I32" s="128" t="s">
        <v>1886</v>
      </c>
      <c r="J32" s="68">
        <v>8.6700000002967794</v>
      </c>
      <c r="K32" s="71" t="s">
        <v>123</v>
      </c>
      <c r="L32" s="72">
        <v>2.64E-2</v>
      </c>
      <c r="M32" s="72">
        <v>2.9600000000359731E-2</v>
      </c>
      <c r="N32" s="68">
        <v>2230.3341500000001</v>
      </c>
      <c r="O32" s="70">
        <v>99.71</v>
      </c>
      <c r="P32" s="128" t="s">
        <v>1886</v>
      </c>
      <c r="Q32" s="68">
        <v>2.223866202</v>
      </c>
      <c r="R32" s="69">
        <v>7.4344471666666671E-6</v>
      </c>
      <c r="S32" s="69">
        <f t="shared" si="0"/>
        <v>6.6077474791614832E-4</v>
      </c>
      <c r="T32" s="69">
        <f>Q32/'סכום נכסי הקרן'!$C$41</f>
        <v>1.0080571255336772E-4</v>
      </c>
    </row>
    <row r="33" spans="1:20">
      <c r="A33" s="61" t="s">
        <v>331</v>
      </c>
      <c r="B33" s="58" t="s">
        <v>332</v>
      </c>
      <c r="C33" s="71" t="s">
        <v>116</v>
      </c>
      <c r="D33" s="71" t="s">
        <v>28</v>
      </c>
      <c r="E33" s="58" t="s">
        <v>333</v>
      </c>
      <c r="F33" s="71" t="s">
        <v>305</v>
      </c>
      <c r="G33" s="58" t="s">
        <v>318</v>
      </c>
      <c r="H33" s="58" t="s">
        <v>121</v>
      </c>
      <c r="I33" s="128" t="s">
        <v>1886</v>
      </c>
      <c r="J33" s="68">
        <v>2.0200000001054326</v>
      </c>
      <c r="K33" s="71" t="s">
        <v>123</v>
      </c>
      <c r="L33" s="72">
        <v>1.34E-2</v>
      </c>
      <c r="M33" s="72">
        <v>2.1900000000955478E-2</v>
      </c>
      <c r="N33" s="68">
        <v>5469.6785410000002</v>
      </c>
      <c r="O33" s="70">
        <v>110.98</v>
      </c>
      <c r="P33" s="128" t="s">
        <v>1886</v>
      </c>
      <c r="Q33" s="68">
        <v>6.0702488179999996</v>
      </c>
      <c r="R33" s="69">
        <v>1.02585409487247E-5</v>
      </c>
      <c r="S33" s="69">
        <f t="shared" si="0"/>
        <v>1.8036458888106466E-3</v>
      </c>
      <c r="T33" s="69">
        <f>Q33/'סכום נכסי הקרן'!$C$41</f>
        <v>2.7515853108627268E-4</v>
      </c>
    </row>
    <row r="34" spans="1:20">
      <c r="A34" s="61" t="s">
        <v>334</v>
      </c>
      <c r="B34" s="58" t="s">
        <v>335</v>
      </c>
      <c r="C34" s="71" t="s">
        <v>116</v>
      </c>
      <c r="D34" s="71" t="s">
        <v>28</v>
      </c>
      <c r="E34" s="58" t="s">
        <v>333</v>
      </c>
      <c r="F34" s="71" t="s">
        <v>305</v>
      </c>
      <c r="G34" s="58" t="s">
        <v>326</v>
      </c>
      <c r="H34" s="58" t="s">
        <v>284</v>
      </c>
      <c r="I34" s="128" t="s">
        <v>1886</v>
      </c>
      <c r="J34" s="68">
        <v>3.6100000000530419</v>
      </c>
      <c r="K34" s="71" t="s">
        <v>123</v>
      </c>
      <c r="L34" s="72">
        <v>1.8200000000000001E-2</v>
      </c>
      <c r="M34" s="72">
        <v>2.420000000039781E-2</v>
      </c>
      <c r="N34" s="68">
        <v>13790.356722999999</v>
      </c>
      <c r="O34" s="70">
        <v>109.37</v>
      </c>
      <c r="P34" s="128" t="s">
        <v>1886</v>
      </c>
      <c r="Q34" s="68">
        <v>15.08251362</v>
      </c>
      <c r="R34" s="69">
        <v>2.7555259275244489E-5</v>
      </c>
      <c r="S34" s="69">
        <f t="shared" si="0"/>
        <v>4.4814495252612201E-3</v>
      </c>
      <c r="T34" s="69">
        <f>Q34/'סכום נכסי הקרן'!$C$41</f>
        <v>6.8367581250734506E-4</v>
      </c>
    </row>
    <row r="35" spans="1:20">
      <c r="A35" s="61" t="s">
        <v>336</v>
      </c>
      <c r="B35" s="58" t="s">
        <v>337</v>
      </c>
      <c r="C35" s="71" t="s">
        <v>116</v>
      </c>
      <c r="D35" s="71" t="s">
        <v>28</v>
      </c>
      <c r="E35" s="58" t="s">
        <v>333</v>
      </c>
      <c r="F35" s="71" t="s">
        <v>305</v>
      </c>
      <c r="G35" s="58" t="s">
        <v>326</v>
      </c>
      <c r="H35" s="58" t="s">
        <v>284</v>
      </c>
      <c r="I35" s="128" t="s">
        <v>1886</v>
      </c>
      <c r="J35" s="68">
        <v>1.8599999999213932</v>
      </c>
      <c r="K35" s="71" t="s">
        <v>123</v>
      </c>
      <c r="L35" s="72">
        <v>2E-3</v>
      </c>
      <c r="M35" s="72">
        <v>2.0299999999272469E-2</v>
      </c>
      <c r="N35" s="68">
        <v>11210.512699000003</v>
      </c>
      <c r="O35" s="70">
        <v>106.67</v>
      </c>
      <c r="P35" s="128" t="s">
        <v>1886</v>
      </c>
      <c r="Q35" s="68">
        <v>11.958253729000001</v>
      </c>
      <c r="R35" s="69">
        <v>3.5588929203174608E-5</v>
      </c>
      <c r="S35" s="69">
        <f t="shared" si="0"/>
        <v>3.5531418599693775E-3</v>
      </c>
      <c r="T35" s="69">
        <f>Q35/'סכום נכסי הקרן'!$C$41</f>
        <v>5.4205612143468855E-4</v>
      </c>
    </row>
    <row r="36" spans="1:20">
      <c r="A36" s="61" t="s">
        <v>338</v>
      </c>
      <c r="B36" s="58" t="s">
        <v>339</v>
      </c>
      <c r="C36" s="71" t="s">
        <v>116</v>
      </c>
      <c r="D36" s="71" t="s">
        <v>28</v>
      </c>
      <c r="E36" s="58" t="s">
        <v>340</v>
      </c>
      <c r="F36" s="71" t="s">
        <v>305</v>
      </c>
      <c r="G36" s="58" t="s">
        <v>326</v>
      </c>
      <c r="H36" s="58" t="s">
        <v>284</v>
      </c>
      <c r="I36" s="128" t="s">
        <v>1886</v>
      </c>
      <c r="J36" s="68">
        <v>1.2099999999602606</v>
      </c>
      <c r="K36" s="71" t="s">
        <v>123</v>
      </c>
      <c r="L36" s="72">
        <v>4.7500000000000001E-2</v>
      </c>
      <c r="M36" s="72">
        <v>2.4899999998658801E-2</v>
      </c>
      <c r="N36" s="68">
        <v>5729.6949800000002</v>
      </c>
      <c r="O36" s="70">
        <v>140.54</v>
      </c>
      <c r="P36" s="128" t="s">
        <v>1886</v>
      </c>
      <c r="Q36" s="68">
        <v>8.052513492000001</v>
      </c>
      <c r="R36" s="69">
        <v>3.9974189308156308E-6</v>
      </c>
      <c r="S36" s="69">
        <f t="shared" si="0"/>
        <v>2.3926338589895452E-3</v>
      </c>
      <c r="T36" s="69">
        <f>Q36/'סכום נכסי הקרן'!$C$41</f>
        <v>3.6501267912459934E-4</v>
      </c>
    </row>
    <row r="37" spans="1:20">
      <c r="A37" s="61" t="s">
        <v>341</v>
      </c>
      <c r="B37" s="58" t="s">
        <v>342</v>
      </c>
      <c r="C37" s="71" t="s">
        <v>116</v>
      </c>
      <c r="D37" s="71" t="s">
        <v>28</v>
      </c>
      <c r="E37" s="58" t="s">
        <v>340</v>
      </c>
      <c r="F37" s="71" t="s">
        <v>305</v>
      </c>
      <c r="G37" s="58" t="s">
        <v>326</v>
      </c>
      <c r="H37" s="58" t="s">
        <v>284</v>
      </c>
      <c r="I37" s="128" t="s">
        <v>1886</v>
      </c>
      <c r="J37" s="68">
        <v>4.070000000098708</v>
      </c>
      <c r="K37" s="71" t="s">
        <v>123</v>
      </c>
      <c r="L37" s="72">
        <v>5.0000000000000001E-3</v>
      </c>
      <c r="M37" s="72">
        <v>2.7200000000752067E-2</v>
      </c>
      <c r="N37" s="68">
        <v>12571.246533</v>
      </c>
      <c r="O37" s="70">
        <v>101.54</v>
      </c>
      <c r="P37" s="128" t="s">
        <v>1886</v>
      </c>
      <c r="Q37" s="68">
        <v>12.764843682</v>
      </c>
      <c r="R37" s="69">
        <v>6.6771909048814702E-6</v>
      </c>
      <c r="S37" s="69">
        <f t="shared" si="0"/>
        <v>3.7928029836403749E-3</v>
      </c>
      <c r="T37" s="69">
        <f>Q37/'סכום נכסי הקרן'!$C$41</f>
        <v>5.7861806696784537E-4</v>
      </c>
    </row>
    <row r="38" spans="1:20">
      <c r="A38" s="61" t="s">
        <v>343</v>
      </c>
      <c r="B38" s="58" t="s">
        <v>344</v>
      </c>
      <c r="C38" s="71" t="s">
        <v>116</v>
      </c>
      <c r="D38" s="71" t="s">
        <v>28</v>
      </c>
      <c r="E38" s="58" t="s">
        <v>340</v>
      </c>
      <c r="F38" s="71" t="s">
        <v>305</v>
      </c>
      <c r="G38" s="58" t="s">
        <v>326</v>
      </c>
      <c r="H38" s="58" t="s">
        <v>284</v>
      </c>
      <c r="I38" s="128" t="s">
        <v>1886</v>
      </c>
      <c r="J38" s="68">
        <v>5.8899999999767587</v>
      </c>
      <c r="K38" s="71" t="s">
        <v>123</v>
      </c>
      <c r="L38" s="72">
        <v>5.8999999999999999E-3</v>
      </c>
      <c r="M38" s="72">
        <v>3.0299999999885197E-2</v>
      </c>
      <c r="N38" s="68">
        <v>38077.433021999997</v>
      </c>
      <c r="O38" s="70">
        <v>93.79</v>
      </c>
      <c r="P38" s="128" t="s">
        <v>1886</v>
      </c>
      <c r="Q38" s="68">
        <v>35.712824546999997</v>
      </c>
      <c r="R38" s="69">
        <v>3.4634897395385643E-5</v>
      </c>
      <c r="S38" s="69">
        <f t="shared" si="0"/>
        <v>1.0611309536605636E-2</v>
      </c>
      <c r="T38" s="69">
        <f>Q38/'סכום נכסי הקרן'!$C$41</f>
        <v>1.6188279324161141E-3</v>
      </c>
    </row>
    <row r="39" spans="1:20">
      <c r="A39" s="61" t="s">
        <v>345</v>
      </c>
      <c r="B39" s="58" t="s">
        <v>346</v>
      </c>
      <c r="C39" s="71" t="s">
        <v>116</v>
      </c>
      <c r="D39" s="71" t="s">
        <v>28</v>
      </c>
      <c r="E39" s="58" t="s">
        <v>347</v>
      </c>
      <c r="F39" s="71" t="s">
        <v>348</v>
      </c>
      <c r="G39" s="58" t="s">
        <v>318</v>
      </c>
      <c r="H39" s="58" t="s">
        <v>121</v>
      </c>
      <c r="I39" s="128" t="s">
        <v>1886</v>
      </c>
      <c r="J39" s="68">
        <v>5.0400000001582965</v>
      </c>
      <c r="K39" s="71" t="s">
        <v>123</v>
      </c>
      <c r="L39" s="72">
        <v>4.4000000000000003E-3</v>
      </c>
      <c r="M39" s="72">
        <v>2.4700000000727654E-2</v>
      </c>
      <c r="N39" s="68">
        <v>7789.0400470000004</v>
      </c>
      <c r="O39" s="70">
        <v>100.57</v>
      </c>
      <c r="P39" s="128" t="s">
        <v>1886</v>
      </c>
      <c r="Q39" s="68">
        <v>7.8334375689999991</v>
      </c>
      <c r="R39" s="69">
        <v>8.7343723460046909E-6</v>
      </c>
      <c r="S39" s="69">
        <f t="shared" si="0"/>
        <v>2.3275400877614759E-3</v>
      </c>
      <c r="T39" s="69">
        <f>Q39/'סכום נכסי הקרן'!$C$41</f>
        <v>3.5508217858394592E-4</v>
      </c>
    </row>
    <row r="40" spans="1:20">
      <c r="A40" s="61" t="s">
        <v>349</v>
      </c>
      <c r="B40" s="58" t="s">
        <v>350</v>
      </c>
      <c r="C40" s="71" t="s">
        <v>116</v>
      </c>
      <c r="D40" s="71" t="s">
        <v>28</v>
      </c>
      <c r="E40" s="58" t="s">
        <v>351</v>
      </c>
      <c r="F40" s="71" t="s">
        <v>305</v>
      </c>
      <c r="G40" s="58" t="s">
        <v>318</v>
      </c>
      <c r="H40" s="58" t="s">
        <v>121</v>
      </c>
      <c r="I40" s="128" t="s">
        <v>1886</v>
      </c>
      <c r="J40" s="68">
        <v>2.8400000000565102</v>
      </c>
      <c r="K40" s="71" t="s">
        <v>123</v>
      </c>
      <c r="L40" s="72">
        <v>1.5800000000000002E-2</v>
      </c>
      <c r="M40" s="72">
        <v>2.2000000000368544E-2</v>
      </c>
      <c r="N40" s="68">
        <v>14688.096775</v>
      </c>
      <c r="O40" s="70">
        <v>110.84</v>
      </c>
      <c r="P40" s="128" t="s">
        <v>1886</v>
      </c>
      <c r="Q40" s="68">
        <v>16.280286912000001</v>
      </c>
      <c r="R40" s="69">
        <v>3.1576988724210669E-5</v>
      </c>
      <c r="S40" s="69">
        <f t="shared" si="0"/>
        <v>4.8373424941683474E-3</v>
      </c>
      <c r="T40" s="69">
        <f>Q40/'סכום נכסי הקרן'!$C$41</f>
        <v>7.3796972194707005E-4</v>
      </c>
    </row>
    <row r="41" spans="1:20">
      <c r="A41" s="61" t="s">
        <v>352</v>
      </c>
      <c r="B41" s="58" t="s">
        <v>353</v>
      </c>
      <c r="C41" s="71" t="s">
        <v>116</v>
      </c>
      <c r="D41" s="71" t="s">
        <v>28</v>
      </c>
      <c r="E41" s="58" t="s">
        <v>351</v>
      </c>
      <c r="F41" s="71" t="s">
        <v>305</v>
      </c>
      <c r="G41" s="58" t="s">
        <v>318</v>
      </c>
      <c r="H41" s="58" t="s">
        <v>121</v>
      </c>
      <c r="I41" s="128" t="s">
        <v>1886</v>
      </c>
      <c r="J41" s="68">
        <v>5.4799999998717368</v>
      </c>
      <c r="K41" s="71" t="s">
        <v>123</v>
      </c>
      <c r="L41" s="72">
        <v>8.3999999999999995E-3</v>
      </c>
      <c r="M41" s="72">
        <v>2.5499999999956668E-2</v>
      </c>
      <c r="N41" s="68">
        <v>11431.307142</v>
      </c>
      <c r="O41" s="70">
        <v>100.94</v>
      </c>
      <c r="P41" s="128" t="s">
        <v>1886</v>
      </c>
      <c r="Q41" s="68">
        <v>11.538760550999999</v>
      </c>
      <c r="R41" s="69">
        <v>1.4400061870103737E-5</v>
      </c>
      <c r="S41" s="69">
        <f t="shared" si="0"/>
        <v>3.4284983455815932E-3</v>
      </c>
      <c r="T41" s="69">
        <f>Q41/'סכום נכסי הקרן'!$C$41</f>
        <v>5.230408997988112E-4</v>
      </c>
    </row>
    <row r="42" spans="1:20">
      <c r="A42" s="61" t="s">
        <v>354</v>
      </c>
      <c r="B42" s="58" t="s">
        <v>355</v>
      </c>
      <c r="C42" s="71" t="s">
        <v>116</v>
      </c>
      <c r="D42" s="71" t="s">
        <v>28</v>
      </c>
      <c r="E42" s="58" t="s">
        <v>356</v>
      </c>
      <c r="F42" s="71" t="s">
        <v>276</v>
      </c>
      <c r="G42" s="58" t="s">
        <v>326</v>
      </c>
      <c r="H42" s="58" t="s">
        <v>284</v>
      </c>
      <c r="I42" s="128" t="s">
        <v>1886</v>
      </c>
      <c r="J42" s="68">
        <v>4.2999999997709279</v>
      </c>
      <c r="K42" s="71" t="s">
        <v>123</v>
      </c>
      <c r="L42" s="72">
        <v>2.7799999999999998E-2</v>
      </c>
      <c r="M42" s="72">
        <v>3.0999999997439777E-2</v>
      </c>
      <c r="N42" s="68">
        <v>0.13419900000000001</v>
      </c>
      <c r="O42" s="70">
        <v>5529999</v>
      </c>
      <c r="P42" s="128" t="s">
        <v>1886</v>
      </c>
      <c r="Q42" s="68">
        <v>7.4212241089999997</v>
      </c>
      <c r="R42" s="69">
        <v>3.2089670014347203E-5</v>
      </c>
      <c r="S42" s="69">
        <f t="shared" si="0"/>
        <v>2.2050595874174433E-3</v>
      </c>
      <c r="T42" s="69">
        <f>Q42/'סכום נכסי הקרן'!$C$41</f>
        <v>3.3639693955202096E-4</v>
      </c>
    </row>
    <row r="43" spans="1:20">
      <c r="A43" s="61" t="s">
        <v>357</v>
      </c>
      <c r="B43" s="58" t="s">
        <v>358</v>
      </c>
      <c r="C43" s="71" t="s">
        <v>116</v>
      </c>
      <c r="D43" s="71" t="s">
        <v>28</v>
      </c>
      <c r="E43" s="58" t="s">
        <v>356</v>
      </c>
      <c r="F43" s="71" t="s">
        <v>276</v>
      </c>
      <c r="G43" s="58" t="s">
        <v>326</v>
      </c>
      <c r="H43" s="58" t="s">
        <v>284</v>
      </c>
      <c r="I43" s="128" t="s">
        <v>1886</v>
      </c>
      <c r="J43" s="68">
        <v>1.1400000000186172</v>
      </c>
      <c r="K43" s="71" t="s">
        <v>123</v>
      </c>
      <c r="L43" s="72">
        <v>2.4199999999999999E-2</v>
      </c>
      <c r="M43" s="72">
        <v>3.3300000000044828E-2</v>
      </c>
      <c r="N43" s="68">
        <v>0.51553199999999999</v>
      </c>
      <c r="O43" s="70">
        <v>5626366</v>
      </c>
      <c r="P43" s="128" t="s">
        <v>1886</v>
      </c>
      <c r="Q43" s="68">
        <v>29.005696138999998</v>
      </c>
      <c r="R43" s="69">
        <v>1.7886132602435554E-5</v>
      </c>
      <c r="S43" s="69">
        <f t="shared" si="0"/>
        <v>8.6184283645946245E-3</v>
      </c>
      <c r="T43" s="69">
        <f>Q43/'סכום נכסי הקרן'!$C$41</f>
        <v>1.3148002630593337E-3</v>
      </c>
    </row>
    <row r="44" spans="1:20">
      <c r="A44" s="61" t="s">
        <v>359</v>
      </c>
      <c r="B44" s="58" t="s">
        <v>360</v>
      </c>
      <c r="C44" s="71" t="s">
        <v>116</v>
      </c>
      <c r="D44" s="71" t="s">
        <v>28</v>
      </c>
      <c r="E44" s="58" t="s">
        <v>356</v>
      </c>
      <c r="F44" s="71" t="s">
        <v>276</v>
      </c>
      <c r="G44" s="58" t="s">
        <v>326</v>
      </c>
      <c r="H44" s="58" t="s">
        <v>284</v>
      </c>
      <c r="I44" s="128" t="s">
        <v>1886</v>
      </c>
      <c r="J44" s="68">
        <v>0.75</v>
      </c>
      <c r="K44" s="71" t="s">
        <v>123</v>
      </c>
      <c r="L44" s="72">
        <v>1.95E-2</v>
      </c>
      <c r="M44" s="72">
        <v>3.4099999997340751E-2</v>
      </c>
      <c r="N44" s="68">
        <v>0.126803</v>
      </c>
      <c r="O44" s="70">
        <v>5456707</v>
      </c>
      <c r="P44" s="128" t="s">
        <v>1886</v>
      </c>
      <c r="Q44" s="68">
        <v>6.9192443240000001</v>
      </c>
      <c r="R44" s="69">
        <v>5.1091099560820335E-6</v>
      </c>
      <c r="S44" s="69">
        <f t="shared" si="0"/>
        <v>2.055906924548575E-3</v>
      </c>
      <c r="T44" s="69">
        <f>Q44/'סכום נכסי הקרן'!$C$41</f>
        <v>3.1364267948511459E-4</v>
      </c>
    </row>
    <row r="45" spans="1:20">
      <c r="A45" s="61" t="s">
        <v>361</v>
      </c>
      <c r="B45" s="58" t="s">
        <v>362</v>
      </c>
      <c r="C45" s="71" t="s">
        <v>116</v>
      </c>
      <c r="D45" s="71" t="s">
        <v>28</v>
      </c>
      <c r="E45" s="58" t="s">
        <v>356</v>
      </c>
      <c r="F45" s="71" t="s">
        <v>276</v>
      </c>
      <c r="G45" s="58" t="s">
        <v>318</v>
      </c>
      <c r="H45" s="58" t="s">
        <v>121</v>
      </c>
      <c r="I45" s="128" t="s">
        <v>1886</v>
      </c>
      <c r="J45" s="68">
        <v>4.0900000000008978</v>
      </c>
      <c r="K45" s="71" t="s">
        <v>123</v>
      </c>
      <c r="L45" s="72">
        <v>1.4999999999999999E-2</v>
      </c>
      <c r="M45" s="72">
        <v>3.0300000000152493E-2</v>
      </c>
      <c r="N45" s="68">
        <v>0.43588399999999999</v>
      </c>
      <c r="O45" s="70">
        <v>5115050</v>
      </c>
      <c r="P45" s="128" t="s">
        <v>1886</v>
      </c>
      <c r="Q45" s="68">
        <v>22.295675222000003</v>
      </c>
      <c r="R45" s="69">
        <v>1.5524040173801554E-5</v>
      </c>
      <c r="S45" s="69">
        <f t="shared" si="0"/>
        <v>6.6246877447878787E-3</v>
      </c>
      <c r="T45" s="69">
        <f>Q45/'סכום נכסי הקרן'!$C$41</f>
        <v>1.0106414790561106E-3</v>
      </c>
    </row>
    <row r="46" spans="1:20">
      <c r="A46" s="61" t="s">
        <v>363</v>
      </c>
      <c r="B46" s="58" t="s">
        <v>364</v>
      </c>
      <c r="C46" s="71" t="s">
        <v>116</v>
      </c>
      <c r="D46" s="71" t="s">
        <v>28</v>
      </c>
      <c r="E46" s="58" t="s">
        <v>365</v>
      </c>
      <c r="F46" s="71" t="s">
        <v>305</v>
      </c>
      <c r="G46" s="58" t="s">
        <v>318</v>
      </c>
      <c r="H46" s="58" t="s">
        <v>121</v>
      </c>
      <c r="I46" s="128" t="s">
        <v>1886</v>
      </c>
      <c r="J46" s="68">
        <v>2.3999999998292627</v>
      </c>
      <c r="K46" s="71" t="s">
        <v>123</v>
      </c>
      <c r="L46" s="72">
        <v>3.7000000000000005E-2</v>
      </c>
      <c r="M46" s="72">
        <v>2.3600000002731797E-2</v>
      </c>
      <c r="N46" s="68">
        <v>1017.36224</v>
      </c>
      <c r="O46" s="70">
        <v>115.14</v>
      </c>
      <c r="P46" s="128" t="s">
        <v>1886</v>
      </c>
      <c r="Q46" s="68">
        <v>1.1713908879999999</v>
      </c>
      <c r="R46" s="69">
        <v>2.7062476521951455E-6</v>
      </c>
      <c r="S46" s="69">
        <f t="shared" si="0"/>
        <v>3.4805399624912911E-4</v>
      </c>
      <c r="T46" s="69">
        <f>Q46/'סכום נכסי הקרן'!$C$41</f>
        <v>5.3098020482152255E-5</v>
      </c>
    </row>
    <row r="47" spans="1:20">
      <c r="A47" s="61" t="s">
        <v>366</v>
      </c>
      <c r="B47" s="58" t="s">
        <v>367</v>
      </c>
      <c r="C47" s="71" t="s">
        <v>116</v>
      </c>
      <c r="D47" s="71" t="s">
        <v>28</v>
      </c>
      <c r="E47" s="58" t="s">
        <v>365</v>
      </c>
      <c r="F47" s="71" t="s">
        <v>305</v>
      </c>
      <c r="G47" s="58" t="s">
        <v>318</v>
      </c>
      <c r="H47" s="58" t="s">
        <v>121</v>
      </c>
      <c r="I47" s="128" t="s">
        <v>1886</v>
      </c>
      <c r="J47" s="68">
        <v>4.1500000001910378</v>
      </c>
      <c r="K47" s="71" t="s">
        <v>123</v>
      </c>
      <c r="L47" s="72">
        <v>2.81E-2</v>
      </c>
      <c r="M47" s="72">
        <v>2.590000000257902E-2</v>
      </c>
      <c r="N47" s="68">
        <v>3678.8466990000002</v>
      </c>
      <c r="O47" s="70">
        <v>113.83</v>
      </c>
      <c r="P47" s="128" t="s">
        <v>1886</v>
      </c>
      <c r="Q47" s="68">
        <v>4.1876311880000001</v>
      </c>
      <c r="R47" s="69">
        <v>2.9394409767676407E-6</v>
      </c>
      <c r="S47" s="69">
        <f t="shared" si="0"/>
        <v>1.2442659275670313E-3</v>
      </c>
      <c r="T47" s="69">
        <f>Q47/'סכום נכסי הקרן'!$C$41</f>
        <v>1.8982128755651E-4</v>
      </c>
    </row>
    <row r="48" spans="1:20">
      <c r="A48" s="61" t="s">
        <v>368</v>
      </c>
      <c r="B48" s="58" t="s">
        <v>369</v>
      </c>
      <c r="C48" s="71" t="s">
        <v>116</v>
      </c>
      <c r="D48" s="71" t="s">
        <v>28</v>
      </c>
      <c r="E48" s="58" t="s">
        <v>365</v>
      </c>
      <c r="F48" s="71" t="s">
        <v>305</v>
      </c>
      <c r="G48" s="58" t="s">
        <v>326</v>
      </c>
      <c r="H48" s="58" t="s">
        <v>284</v>
      </c>
      <c r="I48" s="128" t="s">
        <v>1886</v>
      </c>
      <c r="J48" s="68">
        <v>2.4600000012797332</v>
      </c>
      <c r="K48" s="71" t="s">
        <v>123</v>
      </c>
      <c r="L48" s="72">
        <v>2.4E-2</v>
      </c>
      <c r="M48" s="72">
        <v>2.3300000005366625E-2</v>
      </c>
      <c r="N48" s="68">
        <v>857.63158299999998</v>
      </c>
      <c r="O48" s="70">
        <v>112.98</v>
      </c>
      <c r="P48" s="128" t="s">
        <v>1886</v>
      </c>
      <c r="Q48" s="68">
        <v>0.96895215599999995</v>
      </c>
      <c r="R48" s="69">
        <v>1.4863529196111191E-6</v>
      </c>
      <c r="S48" s="69">
        <f t="shared" si="0"/>
        <v>2.8790361400694929E-4</v>
      </c>
      <c r="T48" s="69">
        <f>Q48/'סכום נכסי הקרן'!$C$41</f>
        <v>4.3921667781927969E-5</v>
      </c>
    </row>
    <row r="49" spans="1:20">
      <c r="A49" s="61" t="s">
        <v>370</v>
      </c>
      <c r="B49" s="58" t="s">
        <v>371</v>
      </c>
      <c r="C49" s="71" t="s">
        <v>116</v>
      </c>
      <c r="D49" s="71" t="s">
        <v>28</v>
      </c>
      <c r="E49" s="58" t="s">
        <v>365</v>
      </c>
      <c r="F49" s="71" t="s">
        <v>305</v>
      </c>
      <c r="G49" s="58" t="s">
        <v>318</v>
      </c>
      <c r="H49" s="58" t="s">
        <v>121</v>
      </c>
      <c r="I49" s="128" t="s">
        <v>1886</v>
      </c>
      <c r="J49" s="68">
        <v>3.6699999999031614</v>
      </c>
      <c r="K49" s="71" t="s">
        <v>123</v>
      </c>
      <c r="L49" s="72">
        <v>2.6000000000000002E-2</v>
      </c>
      <c r="M49" s="72">
        <v>2.2699999999677201E-2</v>
      </c>
      <c r="N49" s="68">
        <v>13662.856838</v>
      </c>
      <c r="O49" s="70">
        <v>113.37</v>
      </c>
      <c r="P49" s="128" t="s">
        <v>1886</v>
      </c>
      <c r="Q49" s="68">
        <v>15.48958075</v>
      </c>
      <c r="R49" s="69">
        <v>2.7869276035802286E-5</v>
      </c>
      <c r="S49" s="69">
        <f t="shared" si="0"/>
        <v>4.6024009026277169E-3</v>
      </c>
      <c r="T49" s="69">
        <f>Q49/'סכום נכסי הקרן'!$C$41</f>
        <v>7.0212777335813749E-4</v>
      </c>
    </row>
    <row r="50" spans="1:20">
      <c r="A50" s="61" t="s">
        <v>372</v>
      </c>
      <c r="B50" s="58" t="s">
        <v>373</v>
      </c>
      <c r="C50" s="71" t="s">
        <v>116</v>
      </c>
      <c r="D50" s="71" t="s">
        <v>28</v>
      </c>
      <c r="E50" s="58" t="s">
        <v>365</v>
      </c>
      <c r="F50" s="71" t="s">
        <v>305</v>
      </c>
      <c r="G50" s="58" t="s">
        <v>318</v>
      </c>
      <c r="H50" s="58" t="s">
        <v>121</v>
      </c>
      <c r="I50" s="128" t="s">
        <v>1886</v>
      </c>
      <c r="J50" s="68">
        <v>6.5699999999628629</v>
      </c>
      <c r="K50" s="71" t="s">
        <v>123</v>
      </c>
      <c r="L50" s="72">
        <v>3.4999999999999996E-3</v>
      </c>
      <c r="M50" s="72">
        <v>3.0699999999780823E-2</v>
      </c>
      <c r="N50" s="68">
        <v>72070.427892000007</v>
      </c>
      <c r="O50" s="70">
        <v>91.16</v>
      </c>
      <c r="P50" s="128" t="s">
        <v>1886</v>
      </c>
      <c r="Q50" s="68">
        <v>65.699406891999999</v>
      </c>
      <c r="R50" s="69">
        <v>2.4746708416145213E-5</v>
      </c>
      <c r="S50" s="69">
        <f t="shared" si="0"/>
        <v>1.9521187465441663E-2</v>
      </c>
      <c r="T50" s="69">
        <f>Q50/'סכום נכסי הקרן'!$C$41</f>
        <v>2.9780908222470921E-3</v>
      </c>
    </row>
    <row r="51" spans="1:20">
      <c r="A51" s="61" t="s">
        <v>374</v>
      </c>
      <c r="B51" s="58" t="s">
        <v>375</v>
      </c>
      <c r="C51" s="71" t="s">
        <v>116</v>
      </c>
      <c r="D51" s="71" t="s">
        <v>28</v>
      </c>
      <c r="E51" s="58" t="s">
        <v>376</v>
      </c>
      <c r="F51" s="71" t="s">
        <v>305</v>
      </c>
      <c r="G51" s="58" t="s">
        <v>326</v>
      </c>
      <c r="H51" s="58" t="s">
        <v>284</v>
      </c>
      <c r="I51" s="128" t="s">
        <v>1886</v>
      </c>
      <c r="J51" s="68">
        <v>3.0100000000245077</v>
      </c>
      <c r="K51" s="71" t="s">
        <v>123</v>
      </c>
      <c r="L51" s="72">
        <v>2.35E-2</v>
      </c>
      <c r="M51" s="72">
        <v>2.2700000000129745E-2</v>
      </c>
      <c r="N51" s="68">
        <v>24396.913119999997</v>
      </c>
      <c r="O51" s="70">
        <v>113.73</v>
      </c>
      <c r="P51" s="128" t="s">
        <v>1886</v>
      </c>
      <c r="Q51" s="68">
        <v>27.746610032</v>
      </c>
      <c r="R51" s="69">
        <v>2.5676343653415657E-5</v>
      </c>
      <c r="S51" s="69">
        <f t="shared" si="0"/>
        <v>8.2443175911094992E-3</v>
      </c>
      <c r="T51" s="69">
        <f>Q51/'סכום נכסי הקרן'!$C$41</f>
        <v>1.25772710278196E-3</v>
      </c>
    </row>
    <row r="52" spans="1:20">
      <c r="A52" s="61" t="s">
        <v>377</v>
      </c>
      <c r="B52" s="58" t="s">
        <v>378</v>
      </c>
      <c r="C52" s="71" t="s">
        <v>116</v>
      </c>
      <c r="D52" s="71" t="s">
        <v>28</v>
      </c>
      <c r="E52" s="58" t="s">
        <v>376</v>
      </c>
      <c r="F52" s="71" t="s">
        <v>305</v>
      </c>
      <c r="G52" s="58" t="s">
        <v>326</v>
      </c>
      <c r="H52" s="58" t="s">
        <v>284</v>
      </c>
      <c r="I52" s="128" t="s">
        <v>1886</v>
      </c>
      <c r="J52" s="68">
        <v>1.4900000000630114</v>
      </c>
      <c r="K52" s="71" t="s">
        <v>123</v>
      </c>
      <c r="L52" s="72">
        <v>1.7600000000000001E-2</v>
      </c>
      <c r="M52" s="72">
        <v>2.1300000000310057E-2</v>
      </c>
      <c r="N52" s="68">
        <v>8698.4392900000003</v>
      </c>
      <c r="O52" s="70">
        <v>112.57</v>
      </c>
      <c r="P52" s="68">
        <v>0.20634490400000002</v>
      </c>
      <c r="Q52" s="68">
        <v>9.9981780130000004</v>
      </c>
      <c r="R52" s="69">
        <v>6.6706810097441358E-6</v>
      </c>
      <c r="S52" s="69">
        <f t="shared" si="0"/>
        <v>2.9707468687726617E-3</v>
      </c>
      <c r="T52" s="69">
        <f>Q52/'סכום נכסי הקרן'!$C$41</f>
        <v>4.5320777748655188E-4</v>
      </c>
    </row>
    <row r="53" spans="1:20">
      <c r="A53" s="61" t="s">
        <v>379</v>
      </c>
      <c r="B53" s="58" t="s">
        <v>380</v>
      </c>
      <c r="C53" s="71" t="s">
        <v>116</v>
      </c>
      <c r="D53" s="71" t="s">
        <v>28</v>
      </c>
      <c r="E53" s="58" t="s">
        <v>376</v>
      </c>
      <c r="F53" s="71" t="s">
        <v>305</v>
      </c>
      <c r="G53" s="58" t="s">
        <v>326</v>
      </c>
      <c r="H53" s="58" t="s">
        <v>284</v>
      </c>
      <c r="I53" s="128" t="s">
        <v>1886</v>
      </c>
      <c r="J53" s="68">
        <v>2.2099999999877125</v>
      </c>
      <c r="K53" s="71" t="s">
        <v>123</v>
      </c>
      <c r="L53" s="72">
        <v>2.1499999999999998E-2</v>
      </c>
      <c r="M53" s="72">
        <v>2.24999999998193E-2</v>
      </c>
      <c r="N53" s="68">
        <v>12172.594802</v>
      </c>
      <c r="O53" s="70">
        <v>113.66</v>
      </c>
      <c r="P53" s="128" t="s">
        <v>1886</v>
      </c>
      <c r="Q53" s="68">
        <v>13.835371277</v>
      </c>
      <c r="R53" s="69">
        <v>1.0084228547036638E-5</v>
      </c>
      <c r="S53" s="69">
        <f t="shared" si="0"/>
        <v>4.110887588319935E-3</v>
      </c>
      <c r="T53" s="69">
        <f>Q53/'סכום נכסי הקרן'!$C$41</f>
        <v>6.2714405154594909E-4</v>
      </c>
    </row>
    <row r="54" spans="1:20">
      <c r="A54" s="61" t="s">
        <v>381</v>
      </c>
      <c r="B54" s="58" t="s">
        <v>382</v>
      </c>
      <c r="C54" s="71" t="s">
        <v>116</v>
      </c>
      <c r="D54" s="71" t="s">
        <v>28</v>
      </c>
      <c r="E54" s="58" t="s">
        <v>376</v>
      </c>
      <c r="F54" s="71" t="s">
        <v>305</v>
      </c>
      <c r="G54" s="58" t="s">
        <v>326</v>
      </c>
      <c r="H54" s="58" t="s">
        <v>284</v>
      </c>
      <c r="I54" s="128" t="s">
        <v>1886</v>
      </c>
      <c r="J54" s="68">
        <v>4.3200000000346739</v>
      </c>
      <c r="K54" s="71" t="s">
        <v>123</v>
      </c>
      <c r="L54" s="72">
        <v>2.2499999999999999E-2</v>
      </c>
      <c r="M54" s="72">
        <v>2.6100000000071389E-2</v>
      </c>
      <c r="N54" s="68">
        <v>32570.483897000002</v>
      </c>
      <c r="O54" s="70">
        <v>111.23</v>
      </c>
      <c r="P54" s="68">
        <v>2.9950760139999999</v>
      </c>
      <c r="Q54" s="68">
        <v>39.223225251999999</v>
      </c>
      <c r="R54" s="69">
        <v>2.7552175016209078E-5</v>
      </c>
      <c r="S54" s="69">
        <f t="shared" si="0"/>
        <v>1.1654350767613581E-2</v>
      </c>
      <c r="T54" s="69">
        <f>Q54/'סכום נכסי הקרן'!$C$41</f>
        <v>1.7779510145948547E-3</v>
      </c>
    </row>
    <row r="55" spans="1:20">
      <c r="A55" s="61" t="s">
        <v>383</v>
      </c>
      <c r="B55" s="58" t="s">
        <v>384</v>
      </c>
      <c r="C55" s="71" t="s">
        <v>116</v>
      </c>
      <c r="D55" s="71" t="s">
        <v>28</v>
      </c>
      <c r="E55" s="58" t="s">
        <v>376</v>
      </c>
      <c r="F55" s="71" t="s">
        <v>305</v>
      </c>
      <c r="G55" s="58" t="s">
        <v>326</v>
      </c>
      <c r="H55" s="58" t="s">
        <v>284</v>
      </c>
      <c r="I55" s="128" t="s">
        <v>1886</v>
      </c>
      <c r="J55" s="68">
        <v>4.2400000000528548</v>
      </c>
      <c r="K55" s="71" t="s">
        <v>123</v>
      </c>
      <c r="L55" s="72">
        <v>6.5000000000000006E-3</v>
      </c>
      <c r="M55" s="72">
        <v>2.3300000000240958E-2</v>
      </c>
      <c r="N55" s="68">
        <v>12228.800486</v>
      </c>
      <c r="O55" s="70">
        <v>103.63</v>
      </c>
      <c r="P55" s="68">
        <v>0.192467049</v>
      </c>
      <c r="Q55" s="68">
        <v>12.865172993</v>
      </c>
      <c r="R55" s="69">
        <v>2.4813035396122659E-5</v>
      </c>
      <c r="S55" s="69">
        <f t="shared" si="0"/>
        <v>3.8226137137665865E-3</v>
      </c>
      <c r="T55" s="69">
        <f>Q55/'סכום נכסי הקרן'!$C$41</f>
        <v>5.831658979822507E-4</v>
      </c>
    </row>
    <row r="56" spans="1:20">
      <c r="A56" s="61" t="s">
        <v>385</v>
      </c>
      <c r="B56" s="58" t="s">
        <v>386</v>
      </c>
      <c r="C56" s="71" t="s">
        <v>116</v>
      </c>
      <c r="D56" s="71" t="s">
        <v>28</v>
      </c>
      <c r="E56" s="58" t="s">
        <v>376</v>
      </c>
      <c r="F56" s="71" t="s">
        <v>305</v>
      </c>
      <c r="G56" s="58" t="s">
        <v>326</v>
      </c>
      <c r="H56" s="58" t="s">
        <v>284</v>
      </c>
      <c r="I56" s="128" t="s">
        <v>1886</v>
      </c>
      <c r="J56" s="68">
        <v>5.0100000117239638</v>
      </c>
      <c r="K56" s="71" t="s">
        <v>123</v>
      </c>
      <c r="L56" s="72">
        <v>1.43E-2</v>
      </c>
      <c r="M56" s="72">
        <v>2.690000003526721E-2</v>
      </c>
      <c r="N56" s="68">
        <v>196.58998099999999</v>
      </c>
      <c r="O56" s="70">
        <v>104.73</v>
      </c>
      <c r="P56" s="68">
        <v>3.937968E-3</v>
      </c>
      <c r="Q56" s="68">
        <v>0.209826654</v>
      </c>
      <c r="R56" s="69">
        <v>4.9920573560446184E-7</v>
      </c>
      <c r="S56" s="69">
        <f t="shared" si="0"/>
        <v>6.2345546813134608E-5</v>
      </c>
      <c r="T56" s="69">
        <f>Q56/'סכום נכסי הקרן'!$C$41</f>
        <v>9.5112400872572574E-6</v>
      </c>
    </row>
    <row r="57" spans="1:20">
      <c r="A57" s="61" t="s">
        <v>387</v>
      </c>
      <c r="B57" s="58" t="s">
        <v>388</v>
      </c>
      <c r="C57" s="71" t="s">
        <v>116</v>
      </c>
      <c r="D57" s="71" t="s">
        <v>28</v>
      </c>
      <c r="E57" s="58" t="s">
        <v>376</v>
      </c>
      <c r="F57" s="71" t="s">
        <v>305</v>
      </c>
      <c r="G57" s="58" t="s">
        <v>326</v>
      </c>
      <c r="H57" s="58" t="s">
        <v>284</v>
      </c>
      <c r="I57" s="128" t="s">
        <v>1886</v>
      </c>
      <c r="J57" s="68">
        <v>5.9100000000155601</v>
      </c>
      <c r="K57" s="71" t="s">
        <v>123</v>
      </c>
      <c r="L57" s="72">
        <v>2.5000000000000001E-3</v>
      </c>
      <c r="M57" s="72">
        <v>2.6900000000133886E-2</v>
      </c>
      <c r="N57" s="68">
        <v>28387.410105999999</v>
      </c>
      <c r="O57" s="70">
        <v>94.78</v>
      </c>
      <c r="P57" s="68">
        <v>0.72936433000000001</v>
      </c>
      <c r="Q57" s="68">
        <v>27.634951627</v>
      </c>
      <c r="R57" s="69">
        <v>2.285966889559976E-5</v>
      </c>
      <c r="S57" s="69">
        <f t="shared" si="0"/>
        <v>8.2111406606133024E-3</v>
      </c>
      <c r="T57" s="69">
        <f>Q57/'סכום נכסי הקרן'!$C$41</f>
        <v>1.2526657348505283E-3</v>
      </c>
    </row>
    <row r="58" spans="1:20">
      <c r="A58" s="61" t="s">
        <v>389</v>
      </c>
      <c r="B58" s="58" t="s">
        <v>390</v>
      </c>
      <c r="C58" s="71" t="s">
        <v>116</v>
      </c>
      <c r="D58" s="71" t="s">
        <v>28</v>
      </c>
      <c r="E58" s="58" t="s">
        <v>376</v>
      </c>
      <c r="F58" s="71" t="s">
        <v>305</v>
      </c>
      <c r="G58" s="58" t="s">
        <v>326</v>
      </c>
      <c r="H58" s="58" t="s">
        <v>284</v>
      </c>
      <c r="I58" s="128" t="s">
        <v>1886</v>
      </c>
      <c r="J58" s="68">
        <v>6.6700000001248378</v>
      </c>
      <c r="K58" s="71" t="s">
        <v>123</v>
      </c>
      <c r="L58" s="72">
        <v>3.61E-2</v>
      </c>
      <c r="M58" s="72">
        <v>3.2700000000651548E-2</v>
      </c>
      <c r="N58" s="68">
        <v>18681.359713999998</v>
      </c>
      <c r="O58" s="70">
        <v>104.73</v>
      </c>
      <c r="P58" s="68">
        <v>0.541147618</v>
      </c>
      <c r="Q58" s="68">
        <v>20.106135646999999</v>
      </c>
      <c r="R58" s="69">
        <v>4.1487370273508189E-5</v>
      </c>
      <c r="S58" s="69">
        <f t="shared" si="0"/>
        <v>5.9741124271622467E-3</v>
      </c>
      <c r="T58" s="69">
        <f>Q58/'סכום נכסי הקרן'!$C$41</f>
        <v>9.1139175943576027E-4</v>
      </c>
    </row>
    <row r="59" spans="1:20">
      <c r="A59" s="61" t="s">
        <v>391</v>
      </c>
      <c r="B59" s="58" t="s">
        <v>392</v>
      </c>
      <c r="C59" s="71" t="s">
        <v>116</v>
      </c>
      <c r="D59" s="71" t="s">
        <v>28</v>
      </c>
      <c r="E59" s="58" t="s">
        <v>393</v>
      </c>
      <c r="F59" s="71" t="s">
        <v>276</v>
      </c>
      <c r="G59" s="58" t="s">
        <v>318</v>
      </c>
      <c r="H59" s="58" t="s">
        <v>121</v>
      </c>
      <c r="I59" s="128" t="s">
        <v>1886</v>
      </c>
      <c r="J59" s="68">
        <v>5.4299999997994819</v>
      </c>
      <c r="K59" s="71" t="s">
        <v>123</v>
      </c>
      <c r="L59" s="72">
        <v>3.7100000000000001E-2</v>
      </c>
      <c r="M59" s="72">
        <v>3.3399999998695425E-2</v>
      </c>
      <c r="N59" s="68">
        <v>0.243699</v>
      </c>
      <c r="O59" s="70">
        <v>5095555</v>
      </c>
      <c r="P59" s="128" t="s">
        <v>1886</v>
      </c>
      <c r="Q59" s="68">
        <v>12.417798942999999</v>
      </c>
      <c r="R59" s="69">
        <v>3.1719250292854353E-5</v>
      </c>
      <c r="S59" s="69">
        <f t="shared" si="0"/>
        <v>3.6896859886871186E-3</v>
      </c>
      <c r="T59" s="69">
        <f>Q59/'סכום נכסי הקרן'!$C$41</f>
        <v>5.6288686327792459E-4</v>
      </c>
    </row>
    <row r="60" spans="1:20">
      <c r="A60" s="61" t="s">
        <v>394</v>
      </c>
      <c r="B60" s="58" t="s">
        <v>395</v>
      </c>
      <c r="C60" s="71" t="s">
        <v>116</v>
      </c>
      <c r="D60" s="71" t="s">
        <v>28</v>
      </c>
      <c r="E60" s="58" t="s">
        <v>393</v>
      </c>
      <c r="F60" s="71" t="s">
        <v>276</v>
      </c>
      <c r="G60" s="58" t="s">
        <v>318</v>
      </c>
      <c r="H60" s="58" t="s">
        <v>121</v>
      </c>
      <c r="I60" s="128" t="s">
        <v>1886</v>
      </c>
      <c r="J60" s="68">
        <v>1.2300000000029268</v>
      </c>
      <c r="K60" s="71" t="s">
        <v>123</v>
      </c>
      <c r="L60" s="72">
        <v>2.0199999999999999E-2</v>
      </c>
      <c r="M60" s="72">
        <v>2.0400000000234148E-2</v>
      </c>
      <c r="N60" s="68">
        <v>0.30221300000000001</v>
      </c>
      <c r="O60" s="70">
        <v>5652776</v>
      </c>
      <c r="P60" s="128" t="s">
        <v>1886</v>
      </c>
      <c r="Q60" s="68">
        <v>17.083410264999998</v>
      </c>
      <c r="R60" s="69">
        <v>1.4360323117129961E-5</v>
      </c>
      <c r="S60" s="69">
        <f t="shared" si="0"/>
        <v>5.0759735910602746E-3</v>
      </c>
      <c r="T60" s="69">
        <f>Q60/'סכום נכסי הקרן'!$C$41</f>
        <v>7.7437452984180973E-4</v>
      </c>
    </row>
    <row r="61" spans="1:20">
      <c r="A61" s="61" t="s">
        <v>396</v>
      </c>
      <c r="B61" s="58" t="s">
        <v>397</v>
      </c>
      <c r="C61" s="71" t="s">
        <v>116</v>
      </c>
      <c r="D61" s="71" t="s">
        <v>28</v>
      </c>
      <c r="E61" s="58" t="s">
        <v>393</v>
      </c>
      <c r="F61" s="71" t="s">
        <v>276</v>
      </c>
      <c r="G61" s="58" t="s">
        <v>318</v>
      </c>
      <c r="H61" s="58" t="s">
        <v>121</v>
      </c>
      <c r="I61" s="128" t="s">
        <v>1886</v>
      </c>
      <c r="J61" s="68">
        <v>2.2999999999733927</v>
      </c>
      <c r="K61" s="71" t="s">
        <v>123</v>
      </c>
      <c r="L61" s="72">
        <v>2.5899999999999999E-2</v>
      </c>
      <c r="M61" s="72">
        <v>2.7499999999733928E-2</v>
      </c>
      <c r="N61" s="68">
        <v>0.66769500000000004</v>
      </c>
      <c r="O61" s="70">
        <v>5628861</v>
      </c>
      <c r="P61" s="128" t="s">
        <v>1886</v>
      </c>
      <c r="Q61" s="68">
        <v>37.583608160000004</v>
      </c>
      <c r="R61" s="69">
        <v>3.16098565544667E-5</v>
      </c>
      <c r="S61" s="69">
        <f t="shared" si="0"/>
        <v>1.1167173270302391E-2</v>
      </c>
      <c r="T61" s="69">
        <f>Q61/'סכום נכסי הקרן'!$C$41</f>
        <v>1.7036287513556834E-3</v>
      </c>
    </row>
    <row r="62" spans="1:20">
      <c r="A62" s="61" t="s">
        <v>398</v>
      </c>
      <c r="B62" s="58" t="s">
        <v>399</v>
      </c>
      <c r="C62" s="71" t="s">
        <v>116</v>
      </c>
      <c r="D62" s="71" t="s">
        <v>28</v>
      </c>
      <c r="E62" s="58" t="s">
        <v>393</v>
      </c>
      <c r="F62" s="71" t="s">
        <v>276</v>
      </c>
      <c r="G62" s="58" t="s">
        <v>318</v>
      </c>
      <c r="H62" s="58" t="s">
        <v>121</v>
      </c>
      <c r="I62" s="128" t="s">
        <v>1886</v>
      </c>
      <c r="J62" s="68">
        <v>2.5400000000391385</v>
      </c>
      <c r="K62" s="71" t="s">
        <v>123</v>
      </c>
      <c r="L62" s="72">
        <v>2.9700000000000001E-2</v>
      </c>
      <c r="M62" s="72">
        <v>3.0900000000627568E-2</v>
      </c>
      <c r="N62" s="68">
        <v>0.26390799999999998</v>
      </c>
      <c r="O62" s="70">
        <v>5615315</v>
      </c>
      <c r="P62" s="128" t="s">
        <v>1886</v>
      </c>
      <c r="Q62" s="68">
        <v>14.819255622999998</v>
      </c>
      <c r="R62" s="69">
        <v>1.8850571428571427E-5</v>
      </c>
      <c r="S62" s="69">
        <f t="shared" si="0"/>
        <v>4.4032279863718106E-3</v>
      </c>
      <c r="T62" s="69">
        <f>Q62/'סכום נכסי הקרן'!$C$41</f>
        <v>6.7174258111550545E-4</v>
      </c>
    </row>
    <row r="63" spans="1:20">
      <c r="A63" s="61" t="s">
        <v>400</v>
      </c>
      <c r="B63" s="58" t="s">
        <v>401</v>
      </c>
      <c r="C63" s="71" t="s">
        <v>116</v>
      </c>
      <c r="D63" s="71" t="s">
        <v>28</v>
      </c>
      <c r="E63" s="58" t="s">
        <v>393</v>
      </c>
      <c r="F63" s="71" t="s">
        <v>276</v>
      </c>
      <c r="G63" s="58" t="s">
        <v>318</v>
      </c>
      <c r="H63" s="58" t="s">
        <v>121</v>
      </c>
      <c r="I63" s="128" t="s">
        <v>1886</v>
      </c>
      <c r="J63" s="68">
        <v>4.1100000000642405</v>
      </c>
      <c r="K63" s="71" t="s">
        <v>123</v>
      </c>
      <c r="L63" s="72">
        <v>8.3999999999999995E-3</v>
      </c>
      <c r="M63" s="72">
        <v>2.9100000000642407E-2</v>
      </c>
      <c r="N63" s="68">
        <v>0.17078699999999997</v>
      </c>
      <c r="O63" s="70">
        <v>5012995</v>
      </c>
      <c r="P63" s="128" t="s">
        <v>1886</v>
      </c>
      <c r="Q63" s="68">
        <v>8.5615536950000006</v>
      </c>
      <c r="R63" s="69">
        <v>2.1474537910222554E-5</v>
      </c>
      <c r="S63" s="69">
        <f t="shared" si="0"/>
        <v>2.5438843755512018E-3</v>
      </c>
      <c r="T63" s="69">
        <f>Q63/'סכום נכסי הקרן'!$C$41</f>
        <v>3.8808698113772282E-4</v>
      </c>
    </row>
    <row r="64" spans="1:20">
      <c r="A64" s="61" t="s">
        <v>402</v>
      </c>
      <c r="B64" s="58" t="s">
        <v>403</v>
      </c>
      <c r="C64" s="71" t="s">
        <v>116</v>
      </c>
      <c r="D64" s="71" t="s">
        <v>28</v>
      </c>
      <c r="E64" s="58" t="s">
        <v>393</v>
      </c>
      <c r="F64" s="71" t="s">
        <v>276</v>
      </c>
      <c r="G64" s="58" t="s">
        <v>318</v>
      </c>
      <c r="H64" s="58" t="s">
        <v>121</v>
      </c>
      <c r="I64" s="128" t="s">
        <v>1886</v>
      </c>
      <c r="J64" s="68">
        <v>4.620000000075243</v>
      </c>
      <c r="K64" s="71" t="s">
        <v>123</v>
      </c>
      <c r="L64" s="72">
        <v>3.0899999999999997E-2</v>
      </c>
      <c r="M64" s="72">
        <v>3.160000000068576E-2</v>
      </c>
      <c r="N64" s="68">
        <v>0.40629700000000002</v>
      </c>
      <c r="O64" s="70">
        <v>5168240</v>
      </c>
      <c r="P64" s="128" t="s">
        <v>1886</v>
      </c>
      <c r="Q64" s="68">
        <v>20.998381241000004</v>
      </c>
      <c r="R64" s="69">
        <v>2.1384052631578949E-5</v>
      </c>
      <c r="S64" s="69">
        <f t="shared" si="0"/>
        <v>6.2392243106579462E-3</v>
      </c>
      <c r="T64" s="69">
        <f>Q64/'סכום נכסי הקרן'!$C$41</f>
        <v>9.5183639265824648E-4</v>
      </c>
    </row>
    <row r="65" spans="1:20">
      <c r="A65" s="61" t="s">
        <v>404</v>
      </c>
      <c r="B65" s="58" t="s">
        <v>405</v>
      </c>
      <c r="C65" s="71" t="s">
        <v>116</v>
      </c>
      <c r="D65" s="71" t="s">
        <v>28</v>
      </c>
      <c r="E65" s="58" t="s">
        <v>406</v>
      </c>
      <c r="F65" s="71" t="s">
        <v>305</v>
      </c>
      <c r="G65" s="58" t="s">
        <v>326</v>
      </c>
      <c r="H65" s="58" t="s">
        <v>284</v>
      </c>
      <c r="I65" s="128" t="s">
        <v>1886</v>
      </c>
      <c r="J65" s="68">
        <v>2.9699999999297964</v>
      </c>
      <c r="K65" s="71" t="s">
        <v>123</v>
      </c>
      <c r="L65" s="72">
        <v>1.4199999999999999E-2</v>
      </c>
      <c r="M65" s="72">
        <v>2.4899999999248267E-2</v>
      </c>
      <c r="N65" s="68">
        <v>14869.466145999999</v>
      </c>
      <c r="O65" s="70">
        <v>108.25</v>
      </c>
      <c r="P65" s="128" t="s">
        <v>1886</v>
      </c>
      <c r="Q65" s="68">
        <v>16.096196329000001</v>
      </c>
      <c r="R65" s="69">
        <v>1.2594266937731447E-5</v>
      </c>
      <c r="S65" s="69">
        <f t="shared" si="0"/>
        <v>4.7826438758494195E-3</v>
      </c>
      <c r="T65" s="69">
        <f>Q65/'סכום נכסי הקרן'!$C$41</f>
        <v>7.296250731651466E-4</v>
      </c>
    </row>
    <row r="66" spans="1:20">
      <c r="A66" s="61" t="s">
        <v>407</v>
      </c>
      <c r="B66" s="58" t="s">
        <v>408</v>
      </c>
      <c r="C66" s="71" t="s">
        <v>116</v>
      </c>
      <c r="D66" s="71" t="s">
        <v>28</v>
      </c>
      <c r="E66" s="58" t="s">
        <v>409</v>
      </c>
      <c r="F66" s="71" t="s">
        <v>305</v>
      </c>
      <c r="G66" s="58" t="s">
        <v>326</v>
      </c>
      <c r="H66" s="58" t="s">
        <v>284</v>
      </c>
      <c r="I66" s="128" t="s">
        <v>1886</v>
      </c>
      <c r="J66" s="68">
        <v>0.71000000023717169</v>
      </c>
      <c r="K66" s="71" t="s">
        <v>123</v>
      </c>
      <c r="L66" s="72">
        <v>0.04</v>
      </c>
      <c r="M66" s="72">
        <v>2.5900000068779797E-2</v>
      </c>
      <c r="N66" s="68">
        <v>148.528558</v>
      </c>
      <c r="O66" s="70">
        <v>113.55</v>
      </c>
      <c r="P66" s="128" t="s">
        <v>1886</v>
      </c>
      <c r="Q66" s="68">
        <v>0.16865417600000002</v>
      </c>
      <c r="R66" s="69">
        <v>1.8244305425682851E-6</v>
      </c>
      <c r="S66" s="69">
        <f t="shared" si="0"/>
        <v>5.0112016870071445E-5</v>
      </c>
      <c r="T66" s="69">
        <f>Q66/'סכום נכסי הקרן'!$C$41</f>
        <v>7.6449313234272947E-6</v>
      </c>
    </row>
    <row r="67" spans="1:20">
      <c r="A67" s="61" t="s">
        <v>410</v>
      </c>
      <c r="B67" s="58" t="s">
        <v>411</v>
      </c>
      <c r="C67" s="71" t="s">
        <v>116</v>
      </c>
      <c r="D67" s="71" t="s">
        <v>28</v>
      </c>
      <c r="E67" s="58" t="s">
        <v>409</v>
      </c>
      <c r="F67" s="71" t="s">
        <v>305</v>
      </c>
      <c r="G67" s="58" t="s">
        <v>326</v>
      </c>
      <c r="H67" s="58" t="s">
        <v>284</v>
      </c>
      <c r="I67" s="128" t="s">
        <v>1886</v>
      </c>
      <c r="J67" s="68">
        <v>2.6799999999778512</v>
      </c>
      <c r="K67" s="71" t="s">
        <v>123</v>
      </c>
      <c r="L67" s="72">
        <v>0.04</v>
      </c>
      <c r="M67" s="72">
        <v>2.3899999999791543E-2</v>
      </c>
      <c r="N67" s="68">
        <v>25964.980369000001</v>
      </c>
      <c r="O67" s="70">
        <v>118.24</v>
      </c>
      <c r="P67" s="128" t="s">
        <v>1886</v>
      </c>
      <c r="Q67" s="68">
        <v>30.700994375999997</v>
      </c>
      <c r="R67" s="69">
        <v>2.547649952106009E-5</v>
      </c>
      <c r="S67" s="69">
        <f t="shared" si="0"/>
        <v>9.122150335003151E-3</v>
      </c>
      <c r="T67" s="69">
        <f>Q67/'סכום נכסי הקרן'!$C$41</f>
        <v>1.3916464989603787E-3</v>
      </c>
    </row>
    <row r="68" spans="1:20">
      <c r="A68" s="61" t="s">
        <v>412</v>
      </c>
      <c r="B68" s="58" t="s">
        <v>413</v>
      </c>
      <c r="C68" s="71" t="s">
        <v>116</v>
      </c>
      <c r="D68" s="71" t="s">
        <v>28</v>
      </c>
      <c r="E68" s="58" t="s">
        <v>409</v>
      </c>
      <c r="F68" s="71" t="s">
        <v>305</v>
      </c>
      <c r="G68" s="58" t="s">
        <v>326</v>
      </c>
      <c r="H68" s="58" t="s">
        <v>284</v>
      </c>
      <c r="I68" s="128" t="s">
        <v>1886</v>
      </c>
      <c r="J68" s="68">
        <v>4.0299999998675267</v>
      </c>
      <c r="K68" s="71" t="s">
        <v>123</v>
      </c>
      <c r="L68" s="72">
        <v>3.5000000000000003E-2</v>
      </c>
      <c r="M68" s="72">
        <v>2.6099999999488883E-2</v>
      </c>
      <c r="N68" s="68">
        <v>8091.5567440000004</v>
      </c>
      <c r="O68" s="70">
        <v>118.48</v>
      </c>
      <c r="P68" s="128" t="s">
        <v>1886</v>
      </c>
      <c r="Q68" s="68">
        <v>9.5868772090000007</v>
      </c>
      <c r="R68" s="69">
        <v>9.1781372385423357E-6</v>
      </c>
      <c r="S68" s="69">
        <f t="shared" si="0"/>
        <v>2.848537544832044E-3</v>
      </c>
      <c r="T68" s="69">
        <f>Q68/'סכום נכסי הקרן'!$C$41</f>
        <v>4.3456390827189081E-4</v>
      </c>
    </row>
    <row r="69" spans="1:20">
      <c r="A69" s="61" t="s">
        <v>414</v>
      </c>
      <c r="B69" s="58" t="s">
        <v>415</v>
      </c>
      <c r="C69" s="71" t="s">
        <v>116</v>
      </c>
      <c r="D69" s="71" t="s">
        <v>28</v>
      </c>
      <c r="E69" s="58" t="s">
        <v>409</v>
      </c>
      <c r="F69" s="71" t="s">
        <v>305</v>
      </c>
      <c r="G69" s="58" t="s">
        <v>326</v>
      </c>
      <c r="H69" s="58" t="s">
        <v>284</v>
      </c>
      <c r="I69" s="128" t="s">
        <v>1886</v>
      </c>
      <c r="J69" s="68">
        <v>6.589999999897282</v>
      </c>
      <c r="K69" s="71" t="s">
        <v>123</v>
      </c>
      <c r="L69" s="72">
        <v>2.5000000000000001E-2</v>
      </c>
      <c r="M69" s="72">
        <v>2.8999999999418581E-2</v>
      </c>
      <c r="N69" s="68">
        <v>14140.151292</v>
      </c>
      <c r="O69" s="70">
        <v>109.47</v>
      </c>
      <c r="P69" s="128" t="s">
        <v>1886</v>
      </c>
      <c r="Q69" s="68">
        <v>15.479223801</v>
      </c>
      <c r="R69" s="69">
        <v>1.897778812576609E-5</v>
      </c>
      <c r="S69" s="69">
        <f t="shared" si="0"/>
        <v>4.5993235545577207E-3</v>
      </c>
      <c r="T69" s="69">
        <f>Q69/'סכום נכסי הקרן'!$C$41</f>
        <v>7.0165830283743576E-4</v>
      </c>
    </row>
    <row r="70" spans="1:20">
      <c r="A70" s="61" t="s">
        <v>416</v>
      </c>
      <c r="B70" s="58" t="s">
        <v>417</v>
      </c>
      <c r="C70" s="71" t="s">
        <v>116</v>
      </c>
      <c r="D70" s="71" t="s">
        <v>28</v>
      </c>
      <c r="E70" s="58" t="s">
        <v>418</v>
      </c>
      <c r="F70" s="71" t="s">
        <v>119</v>
      </c>
      <c r="G70" s="58" t="s">
        <v>326</v>
      </c>
      <c r="H70" s="58" t="s">
        <v>284</v>
      </c>
      <c r="I70" s="128" t="s">
        <v>1886</v>
      </c>
      <c r="J70" s="68">
        <v>1.3199999999384218</v>
      </c>
      <c r="K70" s="71" t="s">
        <v>123</v>
      </c>
      <c r="L70" s="72">
        <v>1.8000000000000002E-2</v>
      </c>
      <c r="M70" s="72">
        <v>2.0900000000011843E-2</v>
      </c>
      <c r="N70" s="68">
        <v>7564.7729529999997</v>
      </c>
      <c r="O70" s="70">
        <v>111.63</v>
      </c>
      <c r="P70" s="128" t="s">
        <v>1886</v>
      </c>
      <c r="Q70" s="68">
        <v>8.4445563109999995</v>
      </c>
      <c r="R70" s="69">
        <v>9.3137690144916147E-6</v>
      </c>
      <c r="S70" s="69">
        <f t="shared" si="0"/>
        <v>2.5091210805067775E-3</v>
      </c>
      <c r="T70" s="69">
        <f>Q70/'סכום נכסי הקרן'!$C$41</f>
        <v>3.8278360243157884E-4</v>
      </c>
    </row>
    <row r="71" spans="1:20">
      <c r="A71" s="61" t="s">
        <v>419</v>
      </c>
      <c r="B71" s="58" t="s">
        <v>420</v>
      </c>
      <c r="C71" s="71" t="s">
        <v>116</v>
      </c>
      <c r="D71" s="71" t="s">
        <v>28</v>
      </c>
      <c r="E71" s="58" t="s">
        <v>418</v>
      </c>
      <c r="F71" s="71" t="s">
        <v>119</v>
      </c>
      <c r="G71" s="58" t="s">
        <v>326</v>
      </c>
      <c r="H71" s="58" t="s">
        <v>284</v>
      </c>
      <c r="I71" s="128" t="s">
        <v>1886</v>
      </c>
      <c r="J71" s="68">
        <v>3.8399999999304582</v>
      </c>
      <c r="K71" s="71" t="s">
        <v>123</v>
      </c>
      <c r="L71" s="72">
        <v>2.2000000000000002E-2</v>
      </c>
      <c r="M71" s="72">
        <v>2.7900000000173852E-2</v>
      </c>
      <c r="N71" s="68">
        <v>6268.8377460000002</v>
      </c>
      <c r="O71" s="70">
        <v>100.93</v>
      </c>
      <c r="P71" s="128" t="s">
        <v>1886</v>
      </c>
      <c r="Q71" s="68">
        <v>6.3271378910000005</v>
      </c>
      <c r="R71" s="69">
        <v>1.2338128982540986E-5</v>
      </c>
      <c r="S71" s="69">
        <f t="shared" si="0"/>
        <v>1.8799750368058499E-3</v>
      </c>
      <c r="T71" s="69">
        <f>Q71/'סכום נכסי הקרן'!$C$41</f>
        <v>2.8680306528875755E-4</v>
      </c>
    </row>
    <row r="72" spans="1:20">
      <c r="A72" s="61" t="s">
        <v>421</v>
      </c>
      <c r="B72" s="58" t="s">
        <v>422</v>
      </c>
      <c r="C72" s="71" t="s">
        <v>116</v>
      </c>
      <c r="D72" s="71" t="s">
        <v>28</v>
      </c>
      <c r="E72" s="58" t="s">
        <v>423</v>
      </c>
      <c r="F72" s="71" t="s">
        <v>424</v>
      </c>
      <c r="G72" s="58" t="s">
        <v>425</v>
      </c>
      <c r="H72" s="58" t="s">
        <v>284</v>
      </c>
      <c r="I72" s="128" t="s">
        <v>1886</v>
      </c>
      <c r="J72" s="68">
        <v>5.9200000000134914</v>
      </c>
      <c r="K72" s="71" t="s">
        <v>123</v>
      </c>
      <c r="L72" s="72">
        <v>5.1500000000000004E-2</v>
      </c>
      <c r="M72" s="72">
        <v>2.9499999999973374E-2</v>
      </c>
      <c r="N72" s="68">
        <v>36819.261746999997</v>
      </c>
      <c r="O72" s="70">
        <v>153</v>
      </c>
      <c r="P72" s="128" t="s">
        <v>1886</v>
      </c>
      <c r="Q72" s="68">
        <v>56.333467497000001</v>
      </c>
      <c r="R72" s="69">
        <v>1.2678866816401736E-5</v>
      </c>
      <c r="S72" s="69">
        <f t="shared" si="0"/>
        <v>1.6738296913319746E-2</v>
      </c>
      <c r="T72" s="69">
        <f>Q72/'סכום נכסי הקרן'!$C$41</f>
        <v>2.5535418122412138E-3</v>
      </c>
    </row>
    <row r="73" spans="1:20">
      <c r="A73" s="61" t="s">
        <v>426</v>
      </c>
      <c r="B73" s="58" t="s">
        <v>427</v>
      </c>
      <c r="C73" s="71" t="s">
        <v>116</v>
      </c>
      <c r="D73" s="71" t="s">
        <v>28</v>
      </c>
      <c r="E73" s="58" t="s">
        <v>428</v>
      </c>
      <c r="F73" s="71" t="s">
        <v>144</v>
      </c>
      <c r="G73" s="58" t="s">
        <v>429</v>
      </c>
      <c r="H73" s="58" t="s">
        <v>121</v>
      </c>
      <c r="I73" s="128" t="s">
        <v>1886</v>
      </c>
      <c r="J73" s="68">
        <v>1.3999999971391666</v>
      </c>
      <c r="K73" s="71" t="s">
        <v>123</v>
      </c>
      <c r="L73" s="72">
        <v>2.2000000000000002E-2</v>
      </c>
      <c r="M73" s="72">
        <v>1.7099999988556668E-2</v>
      </c>
      <c r="N73" s="68">
        <v>124.18455899999999</v>
      </c>
      <c r="O73" s="70">
        <v>112.59</v>
      </c>
      <c r="P73" s="128" t="s">
        <v>1886</v>
      </c>
      <c r="Q73" s="68">
        <v>0.13981939600000001</v>
      </c>
      <c r="R73" s="69">
        <v>2.3474885603547169E-7</v>
      </c>
      <c r="S73" s="69">
        <f t="shared" si="0"/>
        <v>4.1544372616751575E-5</v>
      </c>
      <c r="T73" s="69">
        <f>Q73/'סכום נכסי הקרן'!$C$41</f>
        <v>6.3378785242950931E-6</v>
      </c>
    </row>
    <row r="74" spans="1:20">
      <c r="A74" s="61" t="s">
        <v>430</v>
      </c>
      <c r="B74" s="58" t="s">
        <v>431</v>
      </c>
      <c r="C74" s="71" t="s">
        <v>116</v>
      </c>
      <c r="D74" s="71" t="s">
        <v>28</v>
      </c>
      <c r="E74" s="58" t="s">
        <v>428</v>
      </c>
      <c r="F74" s="71" t="s">
        <v>144</v>
      </c>
      <c r="G74" s="58" t="s">
        <v>429</v>
      </c>
      <c r="H74" s="58" t="s">
        <v>121</v>
      </c>
      <c r="I74" s="128" t="s">
        <v>1886</v>
      </c>
      <c r="J74" s="68">
        <v>4.2399999991562192</v>
      </c>
      <c r="K74" s="71" t="s">
        <v>123</v>
      </c>
      <c r="L74" s="72">
        <v>1.7000000000000001E-2</v>
      </c>
      <c r="M74" s="72">
        <v>2.2299999983124371E-2</v>
      </c>
      <c r="N74" s="68">
        <v>176.31100000000004</v>
      </c>
      <c r="O74" s="70">
        <v>107.55</v>
      </c>
      <c r="P74" s="128" t="s">
        <v>1886</v>
      </c>
      <c r="Q74" s="68">
        <v>0.18962248399999995</v>
      </c>
      <c r="R74" s="69">
        <v>1.3891068671015728E-7</v>
      </c>
      <c r="S74" s="69">
        <f t="shared" ref="S74:S137" si="1">IFERROR(Q74/$Q$9,0)</f>
        <v>5.6342305554016344E-5</v>
      </c>
      <c r="T74" s="69">
        <f>Q74/'סכום נכסי הקרן'!$C$41</f>
        <v>8.5954045250423594E-6</v>
      </c>
    </row>
    <row r="75" spans="1:20">
      <c r="A75" s="61" t="s">
        <v>432</v>
      </c>
      <c r="B75" s="58" t="s">
        <v>433</v>
      </c>
      <c r="C75" s="71" t="s">
        <v>116</v>
      </c>
      <c r="D75" s="71" t="s">
        <v>28</v>
      </c>
      <c r="E75" s="58" t="s">
        <v>428</v>
      </c>
      <c r="F75" s="71" t="s">
        <v>144</v>
      </c>
      <c r="G75" s="58" t="s">
        <v>429</v>
      </c>
      <c r="H75" s="58" t="s">
        <v>121</v>
      </c>
      <c r="I75" s="128" t="s">
        <v>1886</v>
      </c>
      <c r="J75" s="68">
        <v>9.0999999988842859</v>
      </c>
      <c r="K75" s="71" t="s">
        <v>123</v>
      </c>
      <c r="L75" s="72">
        <v>5.7999999999999996E-3</v>
      </c>
      <c r="M75" s="72">
        <v>2.8099999995165246E-2</v>
      </c>
      <c r="N75" s="68">
        <v>3319.5835080000002</v>
      </c>
      <c r="O75" s="70">
        <v>89.1</v>
      </c>
      <c r="P75" s="128" t="s">
        <v>1886</v>
      </c>
      <c r="Q75" s="68">
        <v>2.957749003</v>
      </c>
      <c r="R75" s="69">
        <v>6.9394654436066335E-6</v>
      </c>
      <c r="S75" s="69">
        <f t="shared" si="1"/>
        <v>8.7883248106333865E-4</v>
      </c>
      <c r="T75" s="69">
        <f>Q75/'סכום נכסי הקרן'!$C$41</f>
        <v>1.3407191292951173E-4</v>
      </c>
    </row>
    <row r="76" spans="1:20">
      <c r="A76" s="61" t="s">
        <v>434</v>
      </c>
      <c r="B76" s="58" t="s">
        <v>435</v>
      </c>
      <c r="C76" s="71" t="s">
        <v>116</v>
      </c>
      <c r="D76" s="71" t="s">
        <v>28</v>
      </c>
      <c r="E76" s="58" t="s">
        <v>333</v>
      </c>
      <c r="F76" s="71" t="s">
        <v>305</v>
      </c>
      <c r="G76" s="58" t="s">
        <v>429</v>
      </c>
      <c r="H76" s="58" t="s">
        <v>121</v>
      </c>
      <c r="I76" s="128" t="s">
        <v>1886</v>
      </c>
      <c r="J76" s="68">
        <v>1.9299999999321384</v>
      </c>
      <c r="K76" s="71" t="s">
        <v>123</v>
      </c>
      <c r="L76" s="72">
        <v>1.95E-2</v>
      </c>
      <c r="M76" s="72">
        <v>2.5099999998700277E-2</v>
      </c>
      <c r="N76" s="68">
        <v>7810.0689759999987</v>
      </c>
      <c r="O76" s="70">
        <v>111.32</v>
      </c>
      <c r="P76" s="128" t="s">
        <v>1886</v>
      </c>
      <c r="Q76" s="68">
        <v>8.6941687630000004</v>
      </c>
      <c r="R76" s="69">
        <v>1.5463756998055482E-5</v>
      </c>
      <c r="S76" s="69">
        <f t="shared" si="1"/>
        <v>2.5832881346661953E-3</v>
      </c>
      <c r="T76" s="69">
        <f>Q76/'סכום נכסי הקרן'!$C$41</f>
        <v>3.9409829441413788E-4</v>
      </c>
    </row>
    <row r="77" spans="1:20">
      <c r="A77" s="61" t="s">
        <v>436</v>
      </c>
      <c r="B77" s="58" t="s">
        <v>437</v>
      </c>
      <c r="C77" s="71" t="s">
        <v>116</v>
      </c>
      <c r="D77" s="71" t="s">
        <v>28</v>
      </c>
      <c r="E77" s="58" t="s">
        <v>333</v>
      </c>
      <c r="F77" s="71" t="s">
        <v>305</v>
      </c>
      <c r="G77" s="58" t="s">
        <v>429</v>
      </c>
      <c r="H77" s="58" t="s">
        <v>121</v>
      </c>
      <c r="I77" s="128" t="s">
        <v>1886</v>
      </c>
      <c r="J77" s="68">
        <v>4.900000000599027</v>
      </c>
      <c r="K77" s="71" t="s">
        <v>123</v>
      </c>
      <c r="L77" s="72">
        <v>1.1699999999999999E-2</v>
      </c>
      <c r="M77" s="72">
        <v>3.3900000003594159E-2</v>
      </c>
      <c r="N77" s="68">
        <v>2336.4224089999998</v>
      </c>
      <c r="O77" s="70">
        <v>100.03</v>
      </c>
      <c r="P77" s="128" t="s">
        <v>1886</v>
      </c>
      <c r="Q77" s="68">
        <v>2.3371233440000001</v>
      </c>
      <c r="R77" s="69">
        <v>3.2389103028964814E-6</v>
      </c>
      <c r="S77" s="69">
        <f t="shared" si="1"/>
        <v>6.9442670925602093E-4</v>
      </c>
      <c r="T77" s="69">
        <f>Q77/'סכום נכסי הקרן'!$C$41</f>
        <v>1.0593954969285043E-4</v>
      </c>
    </row>
    <row r="78" spans="1:20">
      <c r="A78" s="61" t="s">
        <v>438</v>
      </c>
      <c r="B78" s="58" t="s">
        <v>439</v>
      </c>
      <c r="C78" s="71" t="s">
        <v>116</v>
      </c>
      <c r="D78" s="71" t="s">
        <v>28</v>
      </c>
      <c r="E78" s="58" t="s">
        <v>333</v>
      </c>
      <c r="F78" s="71" t="s">
        <v>305</v>
      </c>
      <c r="G78" s="58" t="s">
        <v>429</v>
      </c>
      <c r="H78" s="58" t="s">
        <v>121</v>
      </c>
      <c r="I78" s="128" t="s">
        <v>1886</v>
      </c>
      <c r="J78" s="68">
        <v>3.2500000001086824</v>
      </c>
      <c r="K78" s="71" t="s">
        <v>123</v>
      </c>
      <c r="L78" s="72">
        <v>3.3500000000000002E-2</v>
      </c>
      <c r="M78" s="72">
        <v>2.8100000001434609E-2</v>
      </c>
      <c r="N78" s="68">
        <v>8042.2327110000006</v>
      </c>
      <c r="O78" s="70">
        <v>114.41</v>
      </c>
      <c r="P78" s="128" t="s">
        <v>1886</v>
      </c>
      <c r="Q78" s="68">
        <v>9.2011186279999997</v>
      </c>
      <c r="R78" s="69">
        <v>1.2067639595081636E-5</v>
      </c>
      <c r="S78" s="69">
        <f t="shared" si="1"/>
        <v>2.7339175515574817E-3</v>
      </c>
      <c r="T78" s="69">
        <f>Q78/'סכום נכסי הקרן'!$C$41</f>
        <v>4.1707784341946894E-4</v>
      </c>
    </row>
    <row r="79" spans="1:20">
      <c r="A79" s="61" t="s">
        <v>440</v>
      </c>
      <c r="B79" s="58" t="s">
        <v>441</v>
      </c>
      <c r="C79" s="71" t="s">
        <v>116</v>
      </c>
      <c r="D79" s="71" t="s">
        <v>28</v>
      </c>
      <c r="E79" s="58" t="s">
        <v>333</v>
      </c>
      <c r="F79" s="71" t="s">
        <v>305</v>
      </c>
      <c r="G79" s="58" t="s">
        <v>429</v>
      </c>
      <c r="H79" s="58" t="s">
        <v>121</v>
      </c>
      <c r="I79" s="128" t="s">
        <v>1886</v>
      </c>
      <c r="J79" s="68">
        <v>4.9300000000047257</v>
      </c>
      <c r="K79" s="71" t="s">
        <v>123</v>
      </c>
      <c r="L79" s="72">
        <v>1.3300000000000001E-2</v>
      </c>
      <c r="M79" s="72">
        <v>3.3800000000061156E-2</v>
      </c>
      <c r="N79" s="68">
        <v>35581.338487000001</v>
      </c>
      <c r="O79" s="70">
        <v>101.09</v>
      </c>
      <c r="P79" s="128" t="s">
        <v>1886</v>
      </c>
      <c r="Q79" s="68">
        <v>35.969173431000002</v>
      </c>
      <c r="R79" s="69">
        <v>2.9963232410105264E-5</v>
      </c>
      <c r="S79" s="69">
        <f t="shared" si="1"/>
        <v>1.0687478178878877E-2</v>
      </c>
      <c r="T79" s="69">
        <f>Q79/'סכום נכסי הקרן'!$C$41</f>
        <v>1.6304479803716256E-3</v>
      </c>
    </row>
    <row r="80" spans="1:20">
      <c r="A80" s="61" t="s">
        <v>442</v>
      </c>
      <c r="B80" s="58" t="s">
        <v>443</v>
      </c>
      <c r="C80" s="71" t="s">
        <v>116</v>
      </c>
      <c r="D80" s="71" t="s">
        <v>28</v>
      </c>
      <c r="E80" s="58" t="s">
        <v>333</v>
      </c>
      <c r="F80" s="71" t="s">
        <v>305</v>
      </c>
      <c r="G80" s="58" t="s">
        <v>425</v>
      </c>
      <c r="H80" s="58" t="s">
        <v>284</v>
      </c>
      <c r="I80" s="128" t="s">
        <v>1886</v>
      </c>
      <c r="J80" s="68">
        <v>5.5999999999684791</v>
      </c>
      <c r="K80" s="71" t="s">
        <v>123</v>
      </c>
      <c r="L80" s="72">
        <v>1.8700000000000001E-2</v>
      </c>
      <c r="M80" s="72">
        <v>3.5199999999726825E-2</v>
      </c>
      <c r="N80" s="68">
        <v>19427.816481000002</v>
      </c>
      <c r="O80" s="70">
        <v>97.98</v>
      </c>
      <c r="P80" s="128" t="s">
        <v>1886</v>
      </c>
      <c r="Q80" s="68">
        <v>19.035374476000001</v>
      </c>
      <c r="R80" s="69">
        <v>3.4745584697276144E-5</v>
      </c>
      <c r="S80" s="69">
        <f t="shared" si="1"/>
        <v>5.6559584203206411E-3</v>
      </c>
      <c r="T80" s="69">
        <f>Q80/'סכום נכסי הקרן'!$C$41</f>
        <v>8.6285518708259447E-4</v>
      </c>
    </row>
    <row r="81" spans="1:20">
      <c r="A81" s="61" t="s">
        <v>444</v>
      </c>
      <c r="B81" s="58" t="s">
        <v>445</v>
      </c>
      <c r="C81" s="71" t="s">
        <v>116</v>
      </c>
      <c r="D81" s="71" t="s">
        <v>28</v>
      </c>
      <c r="E81" s="58" t="s">
        <v>446</v>
      </c>
      <c r="F81" s="71" t="s">
        <v>276</v>
      </c>
      <c r="G81" s="58" t="s">
        <v>429</v>
      </c>
      <c r="H81" s="58" t="s">
        <v>121</v>
      </c>
      <c r="I81" s="128" t="s">
        <v>1886</v>
      </c>
      <c r="J81" s="68">
        <v>4.1399999999832922</v>
      </c>
      <c r="K81" s="71" t="s">
        <v>123</v>
      </c>
      <c r="L81" s="72">
        <v>1.09E-2</v>
      </c>
      <c r="M81" s="72">
        <v>3.4599999999939249E-2</v>
      </c>
      <c r="N81" s="68">
        <v>0.53468400000000005</v>
      </c>
      <c r="O81" s="70">
        <v>4925250</v>
      </c>
      <c r="P81" s="128" t="s">
        <v>1886</v>
      </c>
      <c r="Q81" s="68">
        <v>26.334530346000001</v>
      </c>
      <c r="R81" s="69">
        <v>2.9444572939038495E-5</v>
      </c>
      <c r="S81" s="69">
        <f t="shared" si="1"/>
        <v>7.8247480155140686E-3</v>
      </c>
      <c r="T81" s="69">
        <f>Q81/'סכום נכסי הקרן'!$C$41</f>
        <v>1.1937188909563793E-3</v>
      </c>
    </row>
    <row r="82" spans="1:20">
      <c r="A82" s="61" t="s">
        <v>447</v>
      </c>
      <c r="B82" s="58" t="s">
        <v>448</v>
      </c>
      <c r="C82" s="71" t="s">
        <v>116</v>
      </c>
      <c r="D82" s="71" t="s">
        <v>28</v>
      </c>
      <c r="E82" s="58" t="s">
        <v>446</v>
      </c>
      <c r="F82" s="71" t="s">
        <v>276</v>
      </c>
      <c r="G82" s="58" t="s">
        <v>429</v>
      </c>
      <c r="H82" s="58" t="s">
        <v>121</v>
      </c>
      <c r="I82" s="128" t="s">
        <v>1886</v>
      </c>
      <c r="J82" s="68">
        <v>4.7699999999956244</v>
      </c>
      <c r="K82" s="71" t="s">
        <v>123</v>
      </c>
      <c r="L82" s="72">
        <v>2.9900000000000003E-2</v>
      </c>
      <c r="M82" s="72">
        <v>3.4399999999912501E-2</v>
      </c>
      <c r="N82" s="68">
        <v>0.43879000000000007</v>
      </c>
      <c r="O82" s="70">
        <v>5209470</v>
      </c>
      <c r="P82" s="128" t="s">
        <v>1886</v>
      </c>
      <c r="Q82" s="68">
        <v>22.858618130000004</v>
      </c>
      <c r="R82" s="69">
        <v>2.7424375000000003E-5</v>
      </c>
      <c r="S82" s="69">
        <f t="shared" si="1"/>
        <v>6.7919543086622479E-3</v>
      </c>
      <c r="T82" s="69">
        <f>Q82/'סכום נכסי הקרן'!$C$41</f>
        <v>1.0361591387591852E-3</v>
      </c>
    </row>
    <row r="83" spans="1:20">
      <c r="A83" s="61" t="s">
        <v>449</v>
      </c>
      <c r="B83" s="58" t="s">
        <v>450</v>
      </c>
      <c r="C83" s="71" t="s">
        <v>116</v>
      </c>
      <c r="D83" s="71" t="s">
        <v>28</v>
      </c>
      <c r="E83" s="58" t="s">
        <v>446</v>
      </c>
      <c r="F83" s="71" t="s">
        <v>276</v>
      </c>
      <c r="G83" s="58" t="s">
        <v>429</v>
      </c>
      <c r="H83" s="58" t="s">
        <v>121</v>
      </c>
      <c r="I83" s="128" t="s">
        <v>1886</v>
      </c>
      <c r="J83" s="68">
        <v>2.4100000002850002</v>
      </c>
      <c r="K83" s="71" t="s">
        <v>123</v>
      </c>
      <c r="L83" s="72">
        <v>2.3199999999999998E-2</v>
      </c>
      <c r="M83" s="72">
        <v>2.5500000004373771E-2</v>
      </c>
      <c r="N83" s="68">
        <v>6.3136999999999999E-2</v>
      </c>
      <c r="O83" s="70">
        <v>5612952</v>
      </c>
      <c r="P83" s="128" t="s">
        <v>1886</v>
      </c>
      <c r="Q83" s="68">
        <v>3.5438554390000001</v>
      </c>
      <c r="R83" s="69">
        <v>1.0522833333333334E-5</v>
      </c>
      <c r="S83" s="69">
        <f t="shared" si="1"/>
        <v>1.0529815967572748E-3</v>
      </c>
      <c r="T83" s="69">
        <f>Q83/'סכום נכסי הקרן'!$C$41</f>
        <v>1.6063955304201471E-4</v>
      </c>
    </row>
    <row r="84" spans="1:20">
      <c r="A84" s="61" t="s">
        <v>451</v>
      </c>
      <c r="B84" s="58" t="s">
        <v>452</v>
      </c>
      <c r="C84" s="71" t="s">
        <v>116</v>
      </c>
      <c r="D84" s="71" t="s">
        <v>28</v>
      </c>
      <c r="E84" s="58" t="s">
        <v>453</v>
      </c>
      <c r="F84" s="71" t="s">
        <v>276</v>
      </c>
      <c r="G84" s="58" t="s">
        <v>429</v>
      </c>
      <c r="H84" s="58" t="s">
        <v>121</v>
      </c>
      <c r="I84" s="128" t="s">
        <v>1886</v>
      </c>
      <c r="J84" s="68">
        <v>1.8099999999929874</v>
      </c>
      <c r="K84" s="71" t="s">
        <v>123</v>
      </c>
      <c r="L84" s="72">
        <v>1.46E-2</v>
      </c>
      <c r="M84" s="72">
        <v>2.4399999999841455E-2</v>
      </c>
      <c r="N84" s="68">
        <v>0.60125499999999998</v>
      </c>
      <c r="O84" s="70">
        <v>5454999</v>
      </c>
      <c r="P84" s="128" t="s">
        <v>1886</v>
      </c>
      <c r="Q84" s="68">
        <v>32.798480383000005</v>
      </c>
      <c r="R84" s="69">
        <v>2.2575564149739046E-5</v>
      </c>
      <c r="S84" s="69">
        <f t="shared" si="1"/>
        <v>9.745373884282614E-3</v>
      </c>
      <c r="T84" s="69">
        <f>Q84/'סכום נכסי הקרן'!$C$41</f>
        <v>1.4867235190239958E-3</v>
      </c>
    </row>
    <row r="85" spans="1:20">
      <c r="A85" s="61" t="s">
        <v>454</v>
      </c>
      <c r="B85" s="58" t="s">
        <v>455</v>
      </c>
      <c r="C85" s="71" t="s">
        <v>116</v>
      </c>
      <c r="D85" s="71" t="s">
        <v>28</v>
      </c>
      <c r="E85" s="58" t="s">
        <v>453</v>
      </c>
      <c r="F85" s="71" t="s">
        <v>276</v>
      </c>
      <c r="G85" s="58" t="s">
        <v>429</v>
      </c>
      <c r="H85" s="58" t="s">
        <v>121</v>
      </c>
      <c r="I85" s="128" t="s">
        <v>1886</v>
      </c>
      <c r="J85" s="68">
        <v>2.4300000000322686</v>
      </c>
      <c r="K85" s="71" t="s">
        <v>123</v>
      </c>
      <c r="L85" s="72">
        <v>2.4199999999999999E-2</v>
      </c>
      <c r="M85" s="72">
        <v>2.860000000035726E-2</v>
      </c>
      <c r="N85" s="68">
        <v>0.62146500000000005</v>
      </c>
      <c r="O85" s="70">
        <v>5585000</v>
      </c>
      <c r="P85" s="128" t="s">
        <v>1886</v>
      </c>
      <c r="Q85" s="68">
        <v>34.708800115999999</v>
      </c>
      <c r="R85" s="69">
        <v>2.0521232333905694E-5</v>
      </c>
      <c r="S85" s="69">
        <f t="shared" si="1"/>
        <v>1.0312984938795287E-2</v>
      </c>
      <c r="T85" s="69">
        <f>Q85/'סכום נכסי הקרן'!$C$41</f>
        <v>1.573316472195656E-3</v>
      </c>
    </row>
    <row r="86" spans="1:20">
      <c r="A86" s="61" t="s">
        <v>456</v>
      </c>
      <c r="B86" s="58" t="s">
        <v>457</v>
      </c>
      <c r="C86" s="71" t="s">
        <v>116</v>
      </c>
      <c r="D86" s="71" t="s">
        <v>28</v>
      </c>
      <c r="E86" s="58" t="s">
        <v>453</v>
      </c>
      <c r="F86" s="71" t="s">
        <v>276</v>
      </c>
      <c r="G86" s="58" t="s">
        <v>429</v>
      </c>
      <c r="H86" s="58" t="s">
        <v>121</v>
      </c>
      <c r="I86" s="128" t="s">
        <v>1886</v>
      </c>
      <c r="J86" s="68">
        <v>3.8199999999083567</v>
      </c>
      <c r="K86" s="71" t="s">
        <v>123</v>
      </c>
      <c r="L86" s="72">
        <v>2E-3</v>
      </c>
      <c r="M86" s="72">
        <v>3.059999999901732E-2</v>
      </c>
      <c r="N86" s="68">
        <v>0.37103000000000003</v>
      </c>
      <c r="O86" s="70">
        <v>4882000</v>
      </c>
      <c r="P86" s="128" t="s">
        <v>1886</v>
      </c>
      <c r="Q86" s="68">
        <v>18.113663963</v>
      </c>
      <c r="R86" s="69">
        <v>3.2370441458733206E-5</v>
      </c>
      <c r="S86" s="69">
        <f t="shared" si="1"/>
        <v>5.3820916601119984E-3</v>
      </c>
      <c r="T86" s="69">
        <f>Q86/'סכום נכסי הקרן'!$C$41</f>
        <v>8.2107493746715683E-4</v>
      </c>
    </row>
    <row r="87" spans="1:20">
      <c r="A87" s="61" t="s">
        <v>458</v>
      </c>
      <c r="B87" s="58" t="s">
        <v>459</v>
      </c>
      <c r="C87" s="71" t="s">
        <v>116</v>
      </c>
      <c r="D87" s="71" t="s">
        <v>28</v>
      </c>
      <c r="E87" s="58" t="s">
        <v>453</v>
      </c>
      <c r="F87" s="71" t="s">
        <v>276</v>
      </c>
      <c r="G87" s="58" t="s">
        <v>429</v>
      </c>
      <c r="H87" s="58" t="s">
        <v>121</v>
      </c>
      <c r="I87" s="128" t="s">
        <v>1886</v>
      </c>
      <c r="J87" s="68">
        <v>4.6199999999398527</v>
      </c>
      <c r="K87" s="71" t="s">
        <v>123</v>
      </c>
      <c r="L87" s="72">
        <v>3.1699999999999999E-2</v>
      </c>
      <c r="M87" s="72">
        <v>3.3199999999552754E-2</v>
      </c>
      <c r="N87" s="68">
        <v>0.50351199999999996</v>
      </c>
      <c r="O87" s="70">
        <v>5151111</v>
      </c>
      <c r="P87" s="128" t="s">
        <v>1886</v>
      </c>
      <c r="Q87" s="68">
        <v>25.936452538000001</v>
      </c>
      <c r="R87" s="69">
        <v>2.9811249259917109E-5</v>
      </c>
      <c r="S87" s="69">
        <f t="shared" si="1"/>
        <v>7.7064676248162593E-3</v>
      </c>
      <c r="T87" s="69">
        <f>Q87/'סכום נכסי הקרן'!$C$41</f>
        <v>1.1756744074118955E-3</v>
      </c>
    </row>
    <row r="88" spans="1:20">
      <c r="A88" s="61" t="s">
        <v>460</v>
      </c>
      <c r="B88" s="58" t="s">
        <v>461</v>
      </c>
      <c r="C88" s="71" t="s">
        <v>116</v>
      </c>
      <c r="D88" s="71" t="s">
        <v>28</v>
      </c>
      <c r="E88" s="58" t="s">
        <v>462</v>
      </c>
      <c r="F88" s="71" t="s">
        <v>348</v>
      </c>
      <c r="G88" s="58" t="s">
        <v>425</v>
      </c>
      <c r="H88" s="58" t="s">
        <v>284</v>
      </c>
      <c r="I88" s="128" t="s">
        <v>1886</v>
      </c>
      <c r="J88" s="68">
        <v>0.41000000006829179</v>
      </c>
      <c r="K88" s="71" t="s">
        <v>123</v>
      </c>
      <c r="L88" s="72">
        <v>3.85E-2</v>
      </c>
      <c r="M88" s="72">
        <v>3.4399999998829277E-2</v>
      </c>
      <c r="N88" s="68">
        <v>5318.3001049999993</v>
      </c>
      <c r="O88" s="70">
        <v>115.64</v>
      </c>
      <c r="P88" s="128" t="s">
        <v>1886</v>
      </c>
      <c r="Q88" s="68">
        <v>6.1500822379999995</v>
      </c>
      <c r="R88" s="69">
        <v>2.1273200419999998E-5</v>
      </c>
      <c r="S88" s="69">
        <f t="shared" si="1"/>
        <v>1.8273666989602601E-3</v>
      </c>
      <c r="T88" s="69">
        <f>Q88/'סכום נכסי הקרן'!$C$41</f>
        <v>2.7877730310656536E-4</v>
      </c>
    </row>
    <row r="89" spans="1:20">
      <c r="A89" s="61" t="s">
        <v>463</v>
      </c>
      <c r="B89" s="58" t="s">
        <v>464</v>
      </c>
      <c r="C89" s="71" t="s">
        <v>116</v>
      </c>
      <c r="D89" s="71" t="s">
        <v>28</v>
      </c>
      <c r="E89" s="58" t="s">
        <v>351</v>
      </c>
      <c r="F89" s="71" t="s">
        <v>305</v>
      </c>
      <c r="G89" s="58" t="s">
        <v>429</v>
      </c>
      <c r="H89" s="58" t="s">
        <v>121</v>
      </c>
      <c r="I89" s="128" t="s">
        <v>1886</v>
      </c>
      <c r="J89" s="68">
        <v>3.899999999914344</v>
      </c>
      <c r="K89" s="71" t="s">
        <v>123</v>
      </c>
      <c r="L89" s="72">
        <v>2.4E-2</v>
      </c>
      <c r="M89" s="72">
        <v>2.5599999999657376E-2</v>
      </c>
      <c r="N89" s="68">
        <v>16543.570905</v>
      </c>
      <c r="O89" s="70">
        <v>112.91</v>
      </c>
      <c r="P89" s="128" t="s">
        <v>1886</v>
      </c>
      <c r="Q89" s="68">
        <v>18.679345743999999</v>
      </c>
      <c r="R89" s="69">
        <v>1.535009050070603E-5</v>
      </c>
      <c r="S89" s="69">
        <f t="shared" si="1"/>
        <v>5.5501720220981965E-3</v>
      </c>
      <c r="T89" s="69">
        <f>Q89/'סכום נכסי הקרן'!$C$41</f>
        <v>8.4671674764480117E-4</v>
      </c>
    </row>
    <row r="90" spans="1:20">
      <c r="A90" s="61" t="s">
        <v>465</v>
      </c>
      <c r="B90" s="58" t="s">
        <v>466</v>
      </c>
      <c r="C90" s="71" t="s">
        <v>116</v>
      </c>
      <c r="D90" s="71" t="s">
        <v>28</v>
      </c>
      <c r="E90" s="58" t="s">
        <v>351</v>
      </c>
      <c r="F90" s="71" t="s">
        <v>305</v>
      </c>
      <c r="G90" s="58" t="s">
        <v>429</v>
      </c>
      <c r="H90" s="58" t="s">
        <v>121</v>
      </c>
      <c r="I90" s="128" t="s">
        <v>1886</v>
      </c>
      <c r="J90" s="68">
        <v>6.0599999997445355</v>
      </c>
      <c r="K90" s="71" t="s">
        <v>123</v>
      </c>
      <c r="L90" s="72">
        <v>1.4999999999999999E-2</v>
      </c>
      <c r="M90" s="72">
        <v>3.0799999998978138E-2</v>
      </c>
      <c r="N90" s="68">
        <v>9967.4661059999999</v>
      </c>
      <c r="O90" s="70">
        <v>98.18</v>
      </c>
      <c r="P90" s="128" t="s">
        <v>1886</v>
      </c>
      <c r="Q90" s="68">
        <v>9.786058624999999</v>
      </c>
      <c r="R90" s="69">
        <v>3.8076332106966303E-5</v>
      </c>
      <c r="S90" s="69">
        <f t="shared" si="1"/>
        <v>2.9077200846038234E-3</v>
      </c>
      <c r="T90" s="69">
        <f>Q90/'סכום נכסי הקרן'!$C$41</f>
        <v>4.4359260997580232E-4</v>
      </c>
    </row>
    <row r="91" spans="1:20">
      <c r="A91" s="61" t="s">
        <v>467</v>
      </c>
      <c r="B91" s="58" t="s">
        <v>468</v>
      </c>
      <c r="C91" s="71" t="s">
        <v>116</v>
      </c>
      <c r="D91" s="71" t="s">
        <v>28</v>
      </c>
      <c r="E91" s="58" t="s">
        <v>469</v>
      </c>
      <c r="F91" s="71" t="s">
        <v>348</v>
      </c>
      <c r="G91" s="58" t="s">
        <v>429</v>
      </c>
      <c r="H91" s="58" t="s">
        <v>121</v>
      </c>
      <c r="I91" s="128" t="s">
        <v>1886</v>
      </c>
      <c r="J91" s="68">
        <v>1.5400000000698784</v>
      </c>
      <c r="K91" s="71" t="s">
        <v>123</v>
      </c>
      <c r="L91" s="72">
        <v>2.4799999999999999E-2</v>
      </c>
      <c r="M91" s="72">
        <v>1.8300000000725659E-2</v>
      </c>
      <c r="N91" s="68">
        <v>6532.2127080000009</v>
      </c>
      <c r="O91" s="70">
        <v>113.92</v>
      </c>
      <c r="P91" s="128" t="s">
        <v>1886</v>
      </c>
      <c r="Q91" s="68">
        <v>7.4414968620000002</v>
      </c>
      <c r="R91" s="69">
        <v>1.5424853367893958E-5</v>
      </c>
      <c r="S91" s="69">
        <f t="shared" si="1"/>
        <v>2.2110832066626544E-3</v>
      </c>
      <c r="T91" s="69">
        <f>Q91/'סכום נכסי הקרן'!$C$41</f>
        <v>3.3731588391555574E-4</v>
      </c>
    </row>
    <row r="92" spans="1:20">
      <c r="A92" s="61" t="s">
        <v>470</v>
      </c>
      <c r="B92" s="58" t="s">
        <v>471</v>
      </c>
      <c r="C92" s="71" t="s">
        <v>116</v>
      </c>
      <c r="D92" s="71" t="s">
        <v>28</v>
      </c>
      <c r="E92" s="58" t="s">
        <v>472</v>
      </c>
      <c r="F92" s="71" t="s">
        <v>305</v>
      </c>
      <c r="G92" s="58" t="s">
        <v>425</v>
      </c>
      <c r="H92" s="58" t="s">
        <v>284</v>
      </c>
      <c r="I92" s="128" t="s">
        <v>1886</v>
      </c>
      <c r="J92" s="68">
        <v>1.9900000000255105</v>
      </c>
      <c r="K92" s="71" t="s">
        <v>123</v>
      </c>
      <c r="L92" s="72">
        <v>1.3999999999999999E-2</v>
      </c>
      <c r="M92" s="72">
        <v>2.6100000000500757E-2</v>
      </c>
      <c r="N92" s="68">
        <v>9644.5355830000008</v>
      </c>
      <c r="O92" s="70">
        <v>109.74</v>
      </c>
      <c r="P92" s="128" t="s">
        <v>1886</v>
      </c>
      <c r="Q92" s="68">
        <v>10.583912927</v>
      </c>
      <c r="R92" s="69">
        <v>9.5622998046797554E-6</v>
      </c>
      <c r="S92" s="69">
        <f t="shared" si="1"/>
        <v>3.1447855945718846E-3</v>
      </c>
      <c r="T92" s="69">
        <f>Q92/'סכום נכסי הקרן'!$C$41</f>
        <v>4.7975857686470417E-4</v>
      </c>
    </row>
    <row r="93" spans="1:20">
      <c r="A93" s="61" t="s">
        <v>473</v>
      </c>
      <c r="B93" s="58" t="s">
        <v>474</v>
      </c>
      <c r="C93" s="71" t="s">
        <v>116</v>
      </c>
      <c r="D93" s="71" t="s">
        <v>28</v>
      </c>
      <c r="E93" s="58" t="s">
        <v>275</v>
      </c>
      <c r="F93" s="71" t="s">
        <v>276</v>
      </c>
      <c r="G93" s="58" t="s">
        <v>429</v>
      </c>
      <c r="H93" s="58" t="s">
        <v>121</v>
      </c>
      <c r="I93" s="128" t="s">
        <v>1886</v>
      </c>
      <c r="J93" s="68">
        <v>2.4200000000287152</v>
      </c>
      <c r="K93" s="71" t="s">
        <v>123</v>
      </c>
      <c r="L93" s="72">
        <v>1.89E-2</v>
      </c>
      <c r="M93" s="72">
        <v>2.7600000000143576E-2</v>
      </c>
      <c r="N93" s="68">
        <v>0.25281300000000001</v>
      </c>
      <c r="O93" s="70">
        <v>5510000</v>
      </c>
      <c r="P93" s="128" t="s">
        <v>1886</v>
      </c>
      <c r="Q93" s="68">
        <v>13.929974079999999</v>
      </c>
      <c r="R93" s="69">
        <v>3.1601625000000001E-5</v>
      </c>
      <c r="S93" s="69">
        <f t="shared" si="1"/>
        <v>4.1389968078621303E-3</v>
      </c>
      <c r="T93" s="69">
        <f>Q93/'סכום נכסי הקרן'!$C$41</f>
        <v>6.3143230546940197E-4</v>
      </c>
    </row>
    <row r="94" spans="1:20">
      <c r="A94" s="61" t="s">
        <v>475</v>
      </c>
      <c r="B94" s="58" t="s">
        <v>476</v>
      </c>
      <c r="C94" s="71" t="s">
        <v>116</v>
      </c>
      <c r="D94" s="71" t="s">
        <v>28</v>
      </c>
      <c r="E94" s="58" t="s">
        <v>275</v>
      </c>
      <c r="F94" s="71" t="s">
        <v>276</v>
      </c>
      <c r="G94" s="58" t="s">
        <v>429</v>
      </c>
      <c r="H94" s="58" t="s">
        <v>121</v>
      </c>
      <c r="I94" s="128" t="s">
        <v>1886</v>
      </c>
      <c r="J94" s="68">
        <v>4.130000000047656</v>
      </c>
      <c r="K94" s="71" t="s">
        <v>123</v>
      </c>
      <c r="L94" s="72">
        <v>3.3099999999999997E-2</v>
      </c>
      <c r="M94" s="72">
        <v>3.6000000000000004E-2</v>
      </c>
      <c r="N94" s="68">
        <v>0.38291700000000001</v>
      </c>
      <c r="O94" s="70">
        <v>5205991</v>
      </c>
      <c r="P94" s="128" t="s">
        <v>1886</v>
      </c>
      <c r="Q94" s="68">
        <v>19.934639684999997</v>
      </c>
      <c r="R94" s="69">
        <v>2.7294675315418064E-5</v>
      </c>
      <c r="S94" s="69">
        <f t="shared" si="1"/>
        <v>5.9231560337617466E-3</v>
      </c>
      <c r="T94" s="69">
        <f>Q94/'סכום נכסי הקרן'!$C$41</f>
        <v>9.0361801269061529E-4</v>
      </c>
    </row>
    <row r="95" spans="1:20">
      <c r="A95" s="61" t="s">
        <v>477</v>
      </c>
      <c r="B95" s="58" t="s">
        <v>478</v>
      </c>
      <c r="C95" s="71" t="s">
        <v>116</v>
      </c>
      <c r="D95" s="71" t="s">
        <v>28</v>
      </c>
      <c r="E95" s="58" t="s">
        <v>275</v>
      </c>
      <c r="F95" s="71" t="s">
        <v>276</v>
      </c>
      <c r="G95" s="58" t="s">
        <v>429</v>
      </c>
      <c r="H95" s="58" t="s">
        <v>121</v>
      </c>
      <c r="I95" s="128" t="s">
        <v>1886</v>
      </c>
      <c r="J95" s="68">
        <v>5.0900000001061052</v>
      </c>
      <c r="K95" s="71" t="s">
        <v>123</v>
      </c>
      <c r="L95" s="72">
        <v>3.3599999999999998E-2</v>
      </c>
      <c r="M95" s="72">
        <v>3.3700000000374486E-2</v>
      </c>
      <c r="N95" s="68">
        <v>0.25637900000000002</v>
      </c>
      <c r="O95" s="70">
        <v>4999400</v>
      </c>
      <c r="P95" s="128" t="s">
        <v>1886</v>
      </c>
      <c r="Q95" s="68">
        <v>12.817408396000001</v>
      </c>
      <c r="R95" s="69">
        <v>2.3122204184704185E-5</v>
      </c>
      <c r="S95" s="69">
        <f t="shared" si="1"/>
        <v>3.8084214752615872E-3</v>
      </c>
      <c r="T95" s="69">
        <f>Q95/'סכום נכסי הקרן'!$C$41</f>
        <v>5.8100077481473323E-4</v>
      </c>
    </row>
    <row r="96" spans="1:20">
      <c r="A96" s="61" t="s">
        <v>479</v>
      </c>
      <c r="B96" s="58" t="s">
        <v>480</v>
      </c>
      <c r="C96" s="71" t="s">
        <v>116</v>
      </c>
      <c r="D96" s="71" t="s">
        <v>28</v>
      </c>
      <c r="E96" s="58" t="s">
        <v>275</v>
      </c>
      <c r="F96" s="71" t="s">
        <v>276</v>
      </c>
      <c r="G96" s="58" t="s">
        <v>429</v>
      </c>
      <c r="H96" s="58" t="s">
        <v>121</v>
      </c>
      <c r="I96" s="128" t="s">
        <v>1886</v>
      </c>
      <c r="J96" s="68">
        <v>0.97999999999299137</v>
      </c>
      <c r="K96" s="71" t="s">
        <v>123</v>
      </c>
      <c r="L96" s="72">
        <v>1.89E-2</v>
      </c>
      <c r="M96" s="72">
        <v>2.1799999999629546E-2</v>
      </c>
      <c r="N96" s="68">
        <v>0.36482199999999998</v>
      </c>
      <c r="O96" s="70">
        <v>5475488</v>
      </c>
      <c r="P96" s="128" t="s">
        <v>1886</v>
      </c>
      <c r="Q96" s="68">
        <v>19.975759193000002</v>
      </c>
      <c r="R96" s="69">
        <v>1.6736489586200567E-5</v>
      </c>
      <c r="S96" s="69">
        <f t="shared" si="1"/>
        <v>5.9353738247910374E-3</v>
      </c>
      <c r="T96" s="69">
        <f>Q96/'סכום נכסי הקרן'!$C$41</f>
        <v>9.0548192037537463E-4</v>
      </c>
    </row>
    <row r="97" spans="1:20">
      <c r="A97" s="61" t="s">
        <v>481</v>
      </c>
      <c r="B97" s="58" t="s">
        <v>482</v>
      </c>
      <c r="C97" s="71" t="s">
        <v>116</v>
      </c>
      <c r="D97" s="71" t="s">
        <v>28</v>
      </c>
      <c r="E97" s="58" t="s">
        <v>483</v>
      </c>
      <c r="F97" s="71" t="s">
        <v>305</v>
      </c>
      <c r="G97" s="58" t="s">
        <v>429</v>
      </c>
      <c r="H97" s="58" t="s">
        <v>121</v>
      </c>
      <c r="I97" s="128" t="s">
        <v>1886</v>
      </c>
      <c r="J97" s="68">
        <v>0.52000000034677829</v>
      </c>
      <c r="K97" s="71" t="s">
        <v>123</v>
      </c>
      <c r="L97" s="72">
        <v>2.75E-2</v>
      </c>
      <c r="M97" s="72">
        <v>3.1800000008091495E-2</v>
      </c>
      <c r="N97" s="68">
        <v>1519.3292069999998</v>
      </c>
      <c r="O97" s="70">
        <v>113.88</v>
      </c>
      <c r="P97" s="128" t="s">
        <v>1886</v>
      </c>
      <c r="Q97" s="68">
        <v>1.7302122199999999</v>
      </c>
      <c r="R97" s="69">
        <v>5.4952097832052106E-6</v>
      </c>
      <c r="S97" s="69">
        <f t="shared" si="1"/>
        <v>5.1409592109621851E-4</v>
      </c>
      <c r="T97" s="69">
        <f>Q97/'סכום נכסי הקרן'!$C$41</f>
        <v>7.8428853115707461E-5</v>
      </c>
    </row>
    <row r="98" spans="1:20">
      <c r="A98" s="61" t="s">
        <v>484</v>
      </c>
      <c r="B98" s="58" t="s">
        <v>485</v>
      </c>
      <c r="C98" s="71" t="s">
        <v>116</v>
      </c>
      <c r="D98" s="71" t="s">
        <v>28</v>
      </c>
      <c r="E98" s="58" t="s">
        <v>483</v>
      </c>
      <c r="F98" s="71" t="s">
        <v>305</v>
      </c>
      <c r="G98" s="58" t="s">
        <v>429</v>
      </c>
      <c r="H98" s="58" t="s">
        <v>121</v>
      </c>
      <c r="I98" s="128" t="s">
        <v>1886</v>
      </c>
      <c r="J98" s="68">
        <v>3.6300000000875321</v>
      </c>
      <c r="K98" s="71" t="s">
        <v>123</v>
      </c>
      <c r="L98" s="72">
        <v>1.9599999999999999E-2</v>
      </c>
      <c r="M98" s="72">
        <v>2.6500000000762896E-2</v>
      </c>
      <c r="N98" s="68">
        <v>11336.944276</v>
      </c>
      <c r="O98" s="70">
        <v>109.84</v>
      </c>
      <c r="P98" s="128" t="s">
        <v>1886</v>
      </c>
      <c r="Q98" s="68">
        <v>12.452499357000001</v>
      </c>
      <c r="R98" s="69">
        <v>1.0786390170436963E-5</v>
      </c>
      <c r="S98" s="69">
        <f t="shared" si="1"/>
        <v>3.6999964818691345E-3</v>
      </c>
      <c r="T98" s="69">
        <f>Q98/'סכום נכסי הקרן'!$C$41</f>
        <v>5.6445979961556084E-4</v>
      </c>
    </row>
    <row r="99" spans="1:20">
      <c r="A99" s="61" t="s">
        <v>486</v>
      </c>
      <c r="B99" s="58" t="s">
        <v>487</v>
      </c>
      <c r="C99" s="71" t="s">
        <v>116</v>
      </c>
      <c r="D99" s="71" t="s">
        <v>28</v>
      </c>
      <c r="E99" s="58" t="s">
        <v>483</v>
      </c>
      <c r="F99" s="71" t="s">
        <v>305</v>
      </c>
      <c r="G99" s="58" t="s">
        <v>429</v>
      </c>
      <c r="H99" s="58" t="s">
        <v>121</v>
      </c>
      <c r="I99" s="128" t="s">
        <v>1886</v>
      </c>
      <c r="J99" s="68">
        <v>5.8300000000896581</v>
      </c>
      <c r="K99" s="71" t="s">
        <v>123</v>
      </c>
      <c r="L99" s="72">
        <v>1.5800000000000002E-2</v>
      </c>
      <c r="M99" s="72">
        <v>3.060000000029886E-2</v>
      </c>
      <c r="N99" s="68">
        <v>26024.052021</v>
      </c>
      <c r="O99" s="70">
        <v>102.86</v>
      </c>
      <c r="P99" s="128" t="s">
        <v>1886</v>
      </c>
      <c r="Q99" s="68">
        <v>26.76833882</v>
      </c>
      <c r="R99" s="69">
        <v>2.1917763278907273E-5</v>
      </c>
      <c r="S99" s="69">
        <f t="shared" si="1"/>
        <v>7.9536450169584196E-3</v>
      </c>
      <c r="T99" s="69">
        <f>Q99/'סכום נכסי הקרן'!$C$41</f>
        <v>1.2133830111691558E-3</v>
      </c>
    </row>
    <row r="100" spans="1:20">
      <c r="A100" s="61" t="s">
        <v>488</v>
      </c>
      <c r="B100" s="58" t="s">
        <v>489</v>
      </c>
      <c r="C100" s="71" t="s">
        <v>116</v>
      </c>
      <c r="D100" s="71" t="s">
        <v>28</v>
      </c>
      <c r="E100" s="58" t="s">
        <v>490</v>
      </c>
      <c r="F100" s="71" t="s">
        <v>348</v>
      </c>
      <c r="G100" s="58" t="s">
        <v>429</v>
      </c>
      <c r="H100" s="58" t="s">
        <v>121</v>
      </c>
      <c r="I100" s="128" t="s">
        <v>1886</v>
      </c>
      <c r="J100" s="68">
        <v>2.7500000001977871</v>
      </c>
      <c r="K100" s="71" t="s">
        <v>123</v>
      </c>
      <c r="L100" s="72">
        <v>2.2499999999999999E-2</v>
      </c>
      <c r="M100" s="72">
        <v>2.0600000002900874E-2</v>
      </c>
      <c r="N100" s="68">
        <v>3329.1993339999999</v>
      </c>
      <c r="O100" s="70">
        <v>113.9</v>
      </c>
      <c r="P100" s="128" t="s">
        <v>1886</v>
      </c>
      <c r="Q100" s="68">
        <v>3.7919582150000002</v>
      </c>
      <c r="R100" s="69">
        <v>8.1375410285394878E-6</v>
      </c>
      <c r="S100" s="69">
        <f t="shared" si="1"/>
        <v>1.1267000826631532E-3</v>
      </c>
      <c r="T100" s="69">
        <f>Q100/'סכום נכסי הקרן'!$C$41</f>
        <v>1.7188581286585485E-4</v>
      </c>
    </row>
    <row r="101" spans="1:20">
      <c r="A101" s="61" t="s">
        <v>491</v>
      </c>
      <c r="B101" s="58" t="s">
        <v>492</v>
      </c>
      <c r="C101" s="71" t="s">
        <v>116</v>
      </c>
      <c r="D101" s="71" t="s">
        <v>28</v>
      </c>
      <c r="E101" s="58" t="s">
        <v>406</v>
      </c>
      <c r="F101" s="71" t="s">
        <v>305</v>
      </c>
      <c r="G101" s="58" t="s">
        <v>425</v>
      </c>
      <c r="H101" s="58" t="s">
        <v>284</v>
      </c>
      <c r="I101" s="128" t="s">
        <v>1886</v>
      </c>
      <c r="J101" s="68">
        <v>1.9400000000368476</v>
      </c>
      <c r="K101" s="71" t="s">
        <v>123</v>
      </c>
      <c r="L101" s="72">
        <v>2.1499999999999998E-2</v>
      </c>
      <c r="M101" s="72">
        <v>2.7000000000281039E-2</v>
      </c>
      <c r="N101" s="68">
        <v>28584.907598999998</v>
      </c>
      <c r="O101" s="70">
        <v>112.03</v>
      </c>
      <c r="P101" s="128" t="s">
        <v>1886</v>
      </c>
      <c r="Q101" s="68">
        <v>32.023671253000003</v>
      </c>
      <c r="R101" s="69">
        <v>1.4574475734757858E-5</v>
      </c>
      <c r="S101" s="69">
        <f t="shared" si="1"/>
        <v>9.5151557591551007E-3</v>
      </c>
      <c r="T101" s="69">
        <f>Q101/'סכום נכסי הקרן'!$C$41</f>
        <v>1.4516021675810618E-3</v>
      </c>
    </row>
    <row r="102" spans="1:20">
      <c r="A102" s="61" t="s">
        <v>493</v>
      </c>
      <c r="B102" s="58" t="s">
        <v>494</v>
      </c>
      <c r="C102" s="71" t="s">
        <v>116</v>
      </c>
      <c r="D102" s="71" t="s">
        <v>28</v>
      </c>
      <c r="E102" s="58" t="s">
        <v>406</v>
      </c>
      <c r="F102" s="71" t="s">
        <v>305</v>
      </c>
      <c r="G102" s="58" t="s">
        <v>425</v>
      </c>
      <c r="H102" s="58" t="s">
        <v>284</v>
      </c>
      <c r="I102" s="128" t="s">
        <v>1886</v>
      </c>
      <c r="J102" s="68">
        <v>7.000000000057522</v>
      </c>
      <c r="K102" s="71" t="s">
        <v>123</v>
      </c>
      <c r="L102" s="72">
        <v>1.15E-2</v>
      </c>
      <c r="M102" s="72">
        <v>3.5000000000287607E-2</v>
      </c>
      <c r="N102" s="68">
        <v>18371.133151999999</v>
      </c>
      <c r="O102" s="70">
        <v>94.63</v>
      </c>
      <c r="P102" s="128" t="s">
        <v>1886</v>
      </c>
      <c r="Q102" s="68">
        <v>17.384603281</v>
      </c>
      <c r="R102" s="69">
        <v>3.9957913344635915E-5</v>
      </c>
      <c r="S102" s="69">
        <f t="shared" si="1"/>
        <v>5.1654667175093927E-3</v>
      </c>
      <c r="T102" s="69">
        <f>Q102/'סכום נכסי הקרן'!$C$41</f>
        <v>7.880273190998472E-4</v>
      </c>
    </row>
    <row r="103" spans="1:20">
      <c r="A103" s="61" t="s">
        <v>495</v>
      </c>
      <c r="B103" s="58" t="s">
        <v>496</v>
      </c>
      <c r="C103" s="71" t="s">
        <v>116</v>
      </c>
      <c r="D103" s="71" t="s">
        <v>28</v>
      </c>
      <c r="E103" s="58" t="s">
        <v>497</v>
      </c>
      <c r="F103" s="71" t="s">
        <v>119</v>
      </c>
      <c r="G103" s="58" t="s">
        <v>498</v>
      </c>
      <c r="H103" s="58" t="s">
        <v>284</v>
      </c>
      <c r="I103" s="128" t="s">
        <v>1886</v>
      </c>
      <c r="J103" s="68">
        <v>1.509999999468749</v>
      </c>
      <c r="K103" s="71" t="s">
        <v>123</v>
      </c>
      <c r="L103" s="72">
        <v>1.8500000000000003E-2</v>
      </c>
      <c r="M103" s="72">
        <v>2.9699999992839659E-2</v>
      </c>
      <c r="N103" s="68">
        <v>1598.0081680000001</v>
      </c>
      <c r="O103" s="70">
        <v>108.37</v>
      </c>
      <c r="P103" s="128" t="s">
        <v>1886</v>
      </c>
      <c r="Q103" s="68">
        <v>1.7317614920000002</v>
      </c>
      <c r="R103" s="69">
        <v>2.2209724508746998E-6</v>
      </c>
      <c r="S103" s="69">
        <f t="shared" si="1"/>
        <v>5.1455625446264724E-4</v>
      </c>
      <c r="T103" s="69">
        <f>Q103/'סכום נכסי הקרן'!$C$41</f>
        <v>7.8499080122961117E-5</v>
      </c>
    </row>
    <row r="104" spans="1:20">
      <c r="A104" s="61" t="s">
        <v>499</v>
      </c>
      <c r="B104" s="58" t="s">
        <v>500</v>
      </c>
      <c r="C104" s="71" t="s">
        <v>116</v>
      </c>
      <c r="D104" s="71" t="s">
        <v>28</v>
      </c>
      <c r="E104" s="58" t="s">
        <v>497</v>
      </c>
      <c r="F104" s="71" t="s">
        <v>119</v>
      </c>
      <c r="G104" s="58" t="s">
        <v>498</v>
      </c>
      <c r="H104" s="58" t="s">
        <v>284</v>
      </c>
      <c r="I104" s="128" t="s">
        <v>1886</v>
      </c>
      <c r="J104" s="68">
        <v>2.149999999986393</v>
      </c>
      <c r="K104" s="71" t="s">
        <v>123</v>
      </c>
      <c r="L104" s="72">
        <v>3.2000000000000001E-2</v>
      </c>
      <c r="M104" s="72">
        <v>3.2099999999900215E-2</v>
      </c>
      <c r="N104" s="68">
        <v>21215.739833999996</v>
      </c>
      <c r="O104" s="70">
        <v>103.92</v>
      </c>
      <c r="P104" s="128" t="s">
        <v>1886</v>
      </c>
      <c r="Q104" s="68">
        <v>22.047397382</v>
      </c>
      <c r="R104" s="69">
        <v>3.8765716028877296E-5</v>
      </c>
      <c r="S104" s="69">
        <f t="shared" si="1"/>
        <v>6.5509172423216661E-3</v>
      </c>
      <c r="T104" s="69">
        <f>Q104/'סכום נכסי הקרן'!$C$41</f>
        <v>9.9938728374979993E-4</v>
      </c>
    </row>
    <row r="105" spans="1:20">
      <c r="A105" s="61" t="s">
        <v>501</v>
      </c>
      <c r="B105" s="58" t="s">
        <v>502</v>
      </c>
      <c r="C105" s="71" t="s">
        <v>116</v>
      </c>
      <c r="D105" s="71" t="s">
        <v>28</v>
      </c>
      <c r="E105" s="58" t="s">
        <v>503</v>
      </c>
      <c r="F105" s="71" t="s">
        <v>119</v>
      </c>
      <c r="G105" s="58" t="s">
        <v>498</v>
      </c>
      <c r="H105" s="58" t="s">
        <v>284</v>
      </c>
      <c r="I105" s="128" t="s">
        <v>1886</v>
      </c>
      <c r="J105" s="68">
        <v>0.25000000007870266</v>
      </c>
      <c r="K105" s="71" t="s">
        <v>123</v>
      </c>
      <c r="L105" s="72">
        <v>3.15E-2</v>
      </c>
      <c r="M105" s="72">
        <v>6.4800000003148103E-2</v>
      </c>
      <c r="N105" s="68">
        <v>5712.6344559999998</v>
      </c>
      <c r="O105" s="70">
        <v>111.21</v>
      </c>
      <c r="P105" s="128" t="s">
        <v>1886</v>
      </c>
      <c r="Q105" s="68">
        <v>6.3530205500000001</v>
      </c>
      <c r="R105" s="69">
        <v>4.2130756896909919E-5</v>
      </c>
      <c r="S105" s="69">
        <f t="shared" si="1"/>
        <v>1.8876655208200155E-3</v>
      </c>
      <c r="T105" s="69">
        <f>Q105/'סכום נכסי הקרן'!$C$41</f>
        <v>2.8797630128691443E-4</v>
      </c>
    </row>
    <row r="106" spans="1:20">
      <c r="A106" s="61" t="s">
        <v>504</v>
      </c>
      <c r="B106" s="58" t="s">
        <v>505</v>
      </c>
      <c r="C106" s="71" t="s">
        <v>116</v>
      </c>
      <c r="D106" s="71" t="s">
        <v>28</v>
      </c>
      <c r="E106" s="58" t="s">
        <v>503</v>
      </c>
      <c r="F106" s="71" t="s">
        <v>119</v>
      </c>
      <c r="G106" s="58" t="s">
        <v>498</v>
      </c>
      <c r="H106" s="58" t="s">
        <v>284</v>
      </c>
      <c r="I106" s="128" t="s">
        <v>1886</v>
      </c>
      <c r="J106" s="68">
        <v>2.5800000000122014</v>
      </c>
      <c r="K106" s="71" t="s">
        <v>123</v>
      </c>
      <c r="L106" s="72">
        <v>0.01</v>
      </c>
      <c r="M106" s="72">
        <v>3.6300000000198271E-2</v>
      </c>
      <c r="N106" s="68">
        <v>12952.299308</v>
      </c>
      <c r="O106" s="70">
        <v>101.24</v>
      </c>
      <c r="P106" s="128" t="s">
        <v>1886</v>
      </c>
      <c r="Q106" s="68">
        <v>13.112907498</v>
      </c>
      <c r="R106" s="69">
        <v>3.5075227225459821E-5</v>
      </c>
      <c r="S106" s="69">
        <f t="shared" si="1"/>
        <v>3.8962227757435566E-3</v>
      </c>
      <c r="T106" s="69">
        <f>Q106/'סכום נכסי הקרן'!$C$41</f>
        <v>5.9439546443643837E-4</v>
      </c>
    </row>
    <row r="107" spans="1:20">
      <c r="A107" s="61" t="s">
        <v>506</v>
      </c>
      <c r="B107" s="58" t="s">
        <v>507</v>
      </c>
      <c r="C107" s="71" t="s">
        <v>116</v>
      </c>
      <c r="D107" s="71" t="s">
        <v>28</v>
      </c>
      <c r="E107" s="58" t="s">
        <v>503</v>
      </c>
      <c r="F107" s="71" t="s">
        <v>119</v>
      </c>
      <c r="G107" s="58" t="s">
        <v>498</v>
      </c>
      <c r="H107" s="58" t="s">
        <v>284</v>
      </c>
      <c r="I107" s="128" t="s">
        <v>1886</v>
      </c>
      <c r="J107" s="68">
        <v>3.1700000000068398</v>
      </c>
      <c r="K107" s="71" t="s">
        <v>123</v>
      </c>
      <c r="L107" s="72">
        <v>3.2300000000000002E-2</v>
      </c>
      <c r="M107" s="72">
        <v>3.7500000000341982E-2</v>
      </c>
      <c r="N107" s="68">
        <v>14252.92482</v>
      </c>
      <c r="O107" s="70">
        <v>102.58</v>
      </c>
      <c r="P107" s="128" t="s">
        <v>1886</v>
      </c>
      <c r="Q107" s="68">
        <v>14.62065037</v>
      </c>
      <c r="R107" s="69">
        <v>3.1594306876702417E-5</v>
      </c>
      <c r="S107" s="69">
        <f t="shared" si="1"/>
        <v>4.3442166412342867E-3</v>
      </c>
      <c r="T107" s="69">
        <f>Q107/'סכום נכסי הקרן'!$C$41</f>
        <v>6.6273999632533167E-4</v>
      </c>
    </row>
    <row r="108" spans="1:20">
      <c r="A108" s="61" t="s">
        <v>508</v>
      </c>
      <c r="B108" s="58" t="s">
        <v>509</v>
      </c>
      <c r="C108" s="71" t="s">
        <v>116</v>
      </c>
      <c r="D108" s="71" t="s">
        <v>28</v>
      </c>
      <c r="E108" s="58" t="s">
        <v>510</v>
      </c>
      <c r="F108" s="71" t="s">
        <v>511</v>
      </c>
      <c r="G108" s="58" t="s">
        <v>498</v>
      </c>
      <c r="H108" s="58" t="s">
        <v>284</v>
      </c>
      <c r="I108" s="128" t="s">
        <v>1886</v>
      </c>
      <c r="J108" s="68">
        <v>4.6799999998080937</v>
      </c>
      <c r="K108" s="71" t="s">
        <v>123</v>
      </c>
      <c r="L108" s="72">
        <v>0.03</v>
      </c>
      <c r="M108" s="72">
        <v>3.8399999997841043E-2</v>
      </c>
      <c r="N108" s="68">
        <v>8579.2932600000004</v>
      </c>
      <c r="O108" s="70">
        <v>97.18</v>
      </c>
      <c r="P108" s="128" t="s">
        <v>1886</v>
      </c>
      <c r="Q108" s="68">
        <v>8.3373576699999994</v>
      </c>
      <c r="R108" s="69">
        <v>3.0646462363901354E-5</v>
      </c>
      <c r="S108" s="69">
        <f t="shared" si="1"/>
        <v>2.4772692744403761E-3</v>
      </c>
      <c r="T108" s="69">
        <f>Q108/'סכום נכסי הקרן'!$C$41</f>
        <v>3.7792439130590984E-4</v>
      </c>
    </row>
    <row r="109" spans="1:20">
      <c r="A109" s="61" t="s">
        <v>512</v>
      </c>
      <c r="B109" s="58" t="s">
        <v>513</v>
      </c>
      <c r="C109" s="71" t="s">
        <v>116</v>
      </c>
      <c r="D109" s="71" t="s">
        <v>28</v>
      </c>
      <c r="E109" s="58" t="s">
        <v>514</v>
      </c>
      <c r="F109" s="71" t="s">
        <v>305</v>
      </c>
      <c r="G109" s="58" t="s">
        <v>515</v>
      </c>
      <c r="H109" s="58" t="s">
        <v>121</v>
      </c>
      <c r="I109" s="128" t="s">
        <v>1886</v>
      </c>
      <c r="J109" s="68">
        <v>1.890000000125009</v>
      </c>
      <c r="K109" s="71" t="s">
        <v>123</v>
      </c>
      <c r="L109" s="72">
        <v>2.5000000000000001E-2</v>
      </c>
      <c r="M109" s="72">
        <v>2.6400000001250094E-2</v>
      </c>
      <c r="N109" s="68">
        <v>6257.8857880000005</v>
      </c>
      <c r="O109" s="70">
        <v>112.49</v>
      </c>
      <c r="P109" s="128" t="s">
        <v>1886</v>
      </c>
      <c r="Q109" s="68">
        <v>7.0394957079999996</v>
      </c>
      <c r="R109" s="69">
        <v>1.894786096606424E-5</v>
      </c>
      <c r="S109" s="69">
        <f t="shared" si="1"/>
        <v>2.0916370767842208E-3</v>
      </c>
      <c r="T109" s="69">
        <f>Q109/'סכום נכסי הקרן'!$C$41</f>
        <v>3.1909355887648573E-4</v>
      </c>
    </row>
    <row r="110" spans="1:20">
      <c r="A110" s="61" t="s">
        <v>516</v>
      </c>
      <c r="B110" s="58" t="s">
        <v>517</v>
      </c>
      <c r="C110" s="71" t="s">
        <v>116</v>
      </c>
      <c r="D110" s="71" t="s">
        <v>28</v>
      </c>
      <c r="E110" s="58" t="s">
        <v>514</v>
      </c>
      <c r="F110" s="71" t="s">
        <v>305</v>
      </c>
      <c r="G110" s="58" t="s">
        <v>515</v>
      </c>
      <c r="H110" s="58" t="s">
        <v>121</v>
      </c>
      <c r="I110" s="128" t="s">
        <v>1886</v>
      </c>
      <c r="J110" s="68">
        <v>5.2899999998387557</v>
      </c>
      <c r="K110" s="71" t="s">
        <v>123</v>
      </c>
      <c r="L110" s="72">
        <v>1.9E-2</v>
      </c>
      <c r="M110" s="72">
        <v>3.4499999999933369E-2</v>
      </c>
      <c r="N110" s="68">
        <v>7256.6787470000008</v>
      </c>
      <c r="O110" s="70">
        <v>103.41</v>
      </c>
      <c r="P110" s="128" t="s">
        <v>1886</v>
      </c>
      <c r="Q110" s="68">
        <v>7.5041314490000008</v>
      </c>
      <c r="R110" s="69">
        <v>2.6409175764651999E-5</v>
      </c>
      <c r="S110" s="69">
        <f t="shared" si="1"/>
        <v>2.2296937477997679E-3</v>
      </c>
      <c r="T110" s="69">
        <f>Q110/'סכום נכסי הקרן'!$C$41</f>
        <v>3.4015504940462278E-4</v>
      </c>
    </row>
    <row r="111" spans="1:20">
      <c r="A111" s="61" t="s">
        <v>518</v>
      </c>
      <c r="B111" s="58" t="s">
        <v>519</v>
      </c>
      <c r="C111" s="71" t="s">
        <v>116</v>
      </c>
      <c r="D111" s="71" t="s">
        <v>28</v>
      </c>
      <c r="E111" s="58" t="s">
        <v>514</v>
      </c>
      <c r="F111" s="71" t="s">
        <v>305</v>
      </c>
      <c r="G111" s="58" t="s">
        <v>515</v>
      </c>
      <c r="H111" s="58" t="s">
        <v>121</v>
      </c>
      <c r="I111" s="128" t="s">
        <v>1886</v>
      </c>
      <c r="J111" s="68">
        <v>7.1200000003195338</v>
      </c>
      <c r="K111" s="71" t="s">
        <v>123</v>
      </c>
      <c r="L111" s="72">
        <v>3.9000000000000003E-3</v>
      </c>
      <c r="M111" s="72">
        <v>3.7500000001130428E-2</v>
      </c>
      <c r="N111" s="68">
        <v>7785.3645479999996</v>
      </c>
      <c r="O111" s="70">
        <v>85.22</v>
      </c>
      <c r="P111" s="128" t="s">
        <v>1886</v>
      </c>
      <c r="Q111" s="68">
        <v>6.6346876989999988</v>
      </c>
      <c r="R111" s="69">
        <v>3.538802067272727E-5</v>
      </c>
      <c r="S111" s="69">
        <f t="shared" si="1"/>
        <v>1.9713569493822877E-3</v>
      </c>
      <c r="T111" s="69">
        <f>Q111/'סכום נכסי הקרן'!$C$41</f>
        <v>3.0074400180427698E-4</v>
      </c>
    </row>
    <row r="112" spans="1:20">
      <c r="A112" s="61" t="s">
        <v>520</v>
      </c>
      <c r="B112" s="58" t="s">
        <v>521</v>
      </c>
      <c r="C112" s="71" t="s">
        <v>116</v>
      </c>
      <c r="D112" s="71" t="s">
        <v>28</v>
      </c>
      <c r="E112" s="58" t="s">
        <v>522</v>
      </c>
      <c r="F112" s="71" t="s">
        <v>511</v>
      </c>
      <c r="G112" s="58" t="s">
        <v>498</v>
      </c>
      <c r="H112" s="58" t="s">
        <v>284</v>
      </c>
      <c r="I112" s="128" t="s">
        <v>1886</v>
      </c>
      <c r="J112" s="68">
        <v>4.8399999999038643</v>
      </c>
      <c r="K112" s="71" t="s">
        <v>123</v>
      </c>
      <c r="L112" s="72">
        <v>7.4999999999999997E-3</v>
      </c>
      <c r="M112" s="72">
        <v>4.169999999915517E-2</v>
      </c>
      <c r="N112" s="68">
        <v>14945.739599999999</v>
      </c>
      <c r="O112" s="70">
        <v>91.87</v>
      </c>
      <c r="P112" s="128" t="s">
        <v>1886</v>
      </c>
      <c r="Q112" s="68">
        <v>13.730650248</v>
      </c>
      <c r="R112" s="69">
        <v>1.4264482194855877E-5</v>
      </c>
      <c r="S112" s="69">
        <f t="shared" si="1"/>
        <v>4.079771952191843E-3</v>
      </c>
      <c r="T112" s="69">
        <f>Q112/'סכום נכסי הקרן'!$C$41</f>
        <v>6.2239714818540829E-4</v>
      </c>
    </row>
    <row r="113" spans="1:20">
      <c r="A113" s="61" t="s">
        <v>523</v>
      </c>
      <c r="B113" s="58" t="s">
        <v>524</v>
      </c>
      <c r="C113" s="71" t="s">
        <v>116</v>
      </c>
      <c r="D113" s="71" t="s">
        <v>28</v>
      </c>
      <c r="E113" s="58" t="s">
        <v>472</v>
      </c>
      <c r="F113" s="71" t="s">
        <v>305</v>
      </c>
      <c r="G113" s="58" t="s">
        <v>498</v>
      </c>
      <c r="H113" s="58" t="s">
        <v>284</v>
      </c>
      <c r="I113" s="128" t="s">
        <v>1886</v>
      </c>
      <c r="J113" s="68">
        <v>1.4700000003750309</v>
      </c>
      <c r="K113" s="71" t="s">
        <v>123</v>
      </c>
      <c r="L113" s="72">
        <v>2.0499999999999997E-2</v>
      </c>
      <c r="M113" s="72">
        <v>2.8299999999659063E-2</v>
      </c>
      <c r="N113" s="68">
        <v>1313.756472</v>
      </c>
      <c r="O113" s="70">
        <v>111.63</v>
      </c>
      <c r="P113" s="128" t="s">
        <v>1886</v>
      </c>
      <c r="Q113" s="68">
        <v>1.4665464349999999</v>
      </c>
      <c r="R113" s="69">
        <v>3.5507257958586646E-6</v>
      </c>
      <c r="S113" s="69">
        <f t="shared" si="1"/>
        <v>4.3575321663818822E-4</v>
      </c>
      <c r="T113" s="69">
        <f>Q113/'סכום נכסי הקרן'!$C$41</f>
        <v>6.6477137086674498E-5</v>
      </c>
    </row>
    <row r="114" spans="1:20">
      <c r="A114" s="61" t="s">
        <v>525</v>
      </c>
      <c r="B114" s="58" t="s">
        <v>526</v>
      </c>
      <c r="C114" s="71" t="s">
        <v>116</v>
      </c>
      <c r="D114" s="71" t="s">
        <v>28</v>
      </c>
      <c r="E114" s="58" t="s">
        <v>472</v>
      </c>
      <c r="F114" s="71" t="s">
        <v>305</v>
      </c>
      <c r="G114" s="58" t="s">
        <v>498</v>
      </c>
      <c r="H114" s="58" t="s">
        <v>284</v>
      </c>
      <c r="I114" s="128" t="s">
        <v>1886</v>
      </c>
      <c r="J114" s="68">
        <v>2.2999999998785792</v>
      </c>
      <c r="K114" s="71" t="s">
        <v>123</v>
      </c>
      <c r="L114" s="72">
        <v>2.0499999999999997E-2</v>
      </c>
      <c r="M114" s="72">
        <v>2.9899999998300113E-2</v>
      </c>
      <c r="N114" s="68">
        <v>7399.666878</v>
      </c>
      <c r="O114" s="70">
        <v>111.3</v>
      </c>
      <c r="P114" s="128" t="s">
        <v>1886</v>
      </c>
      <c r="Q114" s="68">
        <v>8.2358297599999997</v>
      </c>
      <c r="R114" s="69">
        <v>8.3974609374434799E-6</v>
      </c>
      <c r="S114" s="69">
        <f t="shared" si="1"/>
        <v>2.4471024060036106E-3</v>
      </c>
      <c r="T114" s="69">
        <f>Q114/'סכום נכסי הקרן'!$C$41</f>
        <v>3.7332222895351661E-4</v>
      </c>
    </row>
    <row r="115" spans="1:20">
      <c r="A115" s="61" t="s">
        <v>527</v>
      </c>
      <c r="B115" s="58" t="s">
        <v>528</v>
      </c>
      <c r="C115" s="71" t="s">
        <v>116</v>
      </c>
      <c r="D115" s="71" t="s">
        <v>28</v>
      </c>
      <c r="E115" s="58" t="s">
        <v>472</v>
      </c>
      <c r="F115" s="71" t="s">
        <v>305</v>
      </c>
      <c r="G115" s="58" t="s">
        <v>498</v>
      </c>
      <c r="H115" s="58" t="s">
        <v>284</v>
      </c>
      <c r="I115" s="128" t="s">
        <v>1886</v>
      </c>
      <c r="J115" s="68">
        <v>5.0199999999083911</v>
      </c>
      <c r="K115" s="71" t="s">
        <v>123</v>
      </c>
      <c r="L115" s="72">
        <v>8.3999999999999995E-3</v>
      </c>
      <c r="M115" s="72">
        <v>3.3999999999601696E-2</v>
      </c>
      <c r="N115" s="68">
        <v>20430.511983</v>
      </c>
      <c r="O115" s="70">
        <v>98.31</v>
      </c>
      <c r="P115" s="128" t="s">
        <v>1886</v>
      </c>
      <c r="Q115" s="68">
        <v>20.085236841999997</v>
      </c>
      <c r="R115" s="69">
        <v>3.0166910800880255E-5</v>
      </c>
      <c r="S115" s="69">
        <f t="shared" si="1"/>
        <v>5.9679027898229117E-3</v>
      </c>
      <c r="T115" s="69">
        <f>Q115/'סכום נכסי הקרן'!$C$41</f>
        <v>9.1044443673817877E-4</v>
      </c>
    </row>
    <row r="116" spans="1:20">
      <c r="A116" s="61" t="s">
        <v>529</v>
      </c>
      <c r="B116" s="58" t="s">
        <v>530</v>
      </c>
      <c r="C116" s="71" t="s">
        <v>116</v>
      </c>
      <c r="D116" s="71" t="s">
        <v>28</v>
      </c>
      <c r="E116" s="58" t="s">
        <v>472</v>
      </c>
      <c r="F116" s="71" t="s">
        <v>305</v>
      </c>
      <c r="G116" s="58" t="s">
        <v>498</v>
      </c>
      <c r="H116" s="58" t="s">
        <v>284</v>
      </c>
      <c r="I116" s="128" t="s">
        <v>1886</v>
      </c>
      <c r="J116" s="68">
        <v>6.0299999993132545</v>
      </c>
      <c r="K116" s="71" t="s">
        <v>123</v>
      </c>
      <c r="L116" s="72">
        <v>5.0000000000000001E-3</v>
      </c>
      <c r="M116" s="72">
        <v>3.4499999996276676E-2</v>
      </c>
      <c r="N116" s="68">
        <v>2623.9637440000001</v>
      </c>
      <c r="O116" s="70">
        <v>92.12</v>
      </c>
      <c r="P116" s="128" t="s">
        <v>1886</v>
      </c>
      <c r="Q116" s="68">
        <v>2.417195322</v>
      </c>
      <c r="R116" s="69">
        <v>1.4971629647887968E-5</v>
      </c>
      <c r="S116" s="69">
        <f t="shared" si="1"/>
        <v>7.1821840186347811E-4</v>
      </c>
      <c r="T116" s="69">
        <f>Q116/'סכום נכסי הקרן'!$C$41</f>
        <v>1.0956913531746597E-4</v>
      </c>
    </row>
    <row r="117" spans="1:20">
      <c r="A117" s="61" t="s">
        <v>531</v>
      </c>
      <c r="B117" s="58" t="s">
        <v>532</v>
      </c>
      <c r="C117" s="71" t="s">
        <v>116</v>
      </c>
      <c r="D117" s="71" t="s">
        <v>28</v>
      </c>
      <c r="E117" s="58" t="s">
        <v>472</v>
      </c>
      <c r="F117" s="71" t="s">
        <v>305</v>
      </c>
      <c r="G117" s="58" t="s">
        <v>498</v>
      </c>
      <c r="H117" s="58" t="s">
        <v>284</v>
      </c>
      <c r="I117" s="128" t="s">
        <v>1886</v>
      </c>
      <c r="J117" s="68">
        <v>5.9300000000391169</v>
      </c>
      <c r="K117" s="71" t="s">
        <v>123</v>
      </c>
      <c r="L117" s="72">
        <v>9.7000000000000003E-3</v>
      </c>
      <c r="M117" s="72">
        <v>3.8399999999751057E-2</v>
      </c>
      <c r="N117" s="68">
        <v>12089.313437000001</v>
      </c>
      <c r="O117" s="70">
        <v>93.04</v>
      </c>
      <c r="P117" s="128" t="s">
        <v>1886</v>
      </c>
      <c r="Q117" s="68">
        <v>11.247897392000002</v>
      </c>
      <c r="R117" s="69">
        <v>2.9792557689701147E-5</v>
      </c>
      <c r="S117" s="69">
        <f t="shared" si="1"/>
        <v>3.3420745173883908E-3</v>
      </c>
      <c r="T117" s="69">
        <f>Q117/'סכום נכסי הקרן'!$C$41</f>
        <v>5.0985635300721509E-4</v>
      </c>
    </row>
    <row r="118" spans="1:20">
      <c r="A118" s="61" t="s">
        <v>533</v>
      </c>
      <c r="B118" s="58" t="s">
        <v>534</v>
      </c>
      <c r="C118" s="71" t="s">
        <v>116</v>
      </c>
      <c r="D118" s="71" t="s">
        <v>28</v>
      </c>
      <c r="E118" s="58" t="s">
        <v>535</v>
      </c>
      <c r="F118" s="71" t="s">
        <v>536</v>
      </c>
      <c r="G118" s="58" t="s">
        <v>515</v>
      </c>
      <c r="H118" s="58" t="s">
        <v>121</v>
      </c>
      <c r="I118" s="128" t="s">
        <v>1886</v>
      </c>
      <c r="J118" s="68">
        <v>1.29000000007536</v>
      </c>
      <c r="K118" s="71" t="s">
        <v>123</v>
      </c>
      <c r="L118" s="72">
        <v>1.8500000000000003E-2</v>
      </c>
      <c r="M118" s="72">
        <v>2.0500000000418662E-2</v>
      </c>
      <c r="N118" s="68">
        <v>8595.7697430000007</v>
      </c>
      <c r="O118" s="70">
        <v>111.15</v>
      </c>
      <c r="P118" s="128" t="s">
        <v>1886</v>
      </c>
      <c r="Q118" s="68">
        <v>9.5541981319999998</v>
      </c>
      <c r="R118" s="69">
        <v>1.7928770530201905E-5</v>
      </c>
      <c r="S118" s="69">
        <f t="shared" si="1"/>
        <v>2.8388276491344575E-3</v>
      </c>
      <c r="T118" s="69">
        <f>Q118/'סכום נכסי הקרן'!$C$41</f>
        <v>4.3308259719318975E-4</v>
      </c>
    </row>
    <row r="119" spans="1:20">
      <c r="A119" s="61" t="s">
        <v>537</v>
      </c>
      <c r="B119" s="58" t="s">
        <v>538</v>
      </c>
      <c r="C119" s="71" t="s">
        <v>116</v>
      </c>
      <c r="D119" s="71" t="s">
        <v>28</v>
      </c>
      <c r="E119" s="58" t="s">
        <v>535</v>
      </c>
      <c r="F119" s="71" t="s">
        <v>536</v>
      </c>
      <c r="G119" s="58" t="s">
        <v>515</v>
      </c>
      <c r="H119" s="58" t="s">
        <v>121</v>
      </c>
      <c r="I119" s="128" t="s">
        <v>1886</v>
      </c>
      <c r="J119" s="68">
        <v>0.89000000001999569</v>
      </c>
      <c r="K119" s="71" t="s">
        <v>123</v>
      </c>
      <c r="L119" s="72">
        <v>0.01</v>
      </c>
      <c r="M119" s="72">
        <v>2.9499999999648724E-2</v>
      </c>
      <c r="N119" s="68">
        <v>16993.234552000002</v>
      </c>
      <c r="O119" s="70">
        <v>108.89</v>
      </c>
      <c r="P119" s="128" t="s">
        <v>1886</v>
      </c>
      <c r="Q119" s="68">
        <v>18.503932567</v>
      </c>
      <c r="R119" s="69">
        <v>2.2066636348369145E-5</v>
      </c>
      <c r="S119" s="69">
        <f t="shared" si="1"/>
        <v>5.4980517112138885E-3</v>
      </c>
      <c r="T119" s="69">
        <f>Q119/'סכום נכסי הקרן'!$C$41</f>
        <v>8.3876543731739377E-4</v>
      </c>
    </row>
    <row r="120" spans="1:20">
      <c r="A120" s="61" t="s">
        <v>539</v>
      </c>
      <c r="B120" s="58" t="s">
        <v>540</v>
      </c>
      <c r="C120" s="71" t="s">
        <v>116</v>
      </c>
      <c r="D120" s="71" t="s">
        <v>28</v>
      </c>
      <c r="E120" s="58" t="s">
        <v>535</v>
      </c>
      <c r="F120" s="71" t="s">
        <v>536</v>
      </c>
      <c r="G120" s="58" t="s">
        <v>515</v>
      </c>
      <c r="H120" s="58" t="s">
        <v>121</v>
      </c>
      <c r="I120" s="128" t="s">
        <v>1886</v>
      </c>
      <c r="J120" s="68">
        <v>3.6799999999883415</v>
      </c>
      <c r="K120" s="71" t="s">
        <v>123</v>
      </c>
      <c r="L120" s="72">
        <v>0.01</v>
      </c>
      <c r="M120" s="72">
        <v>4.1000000000036438E-2</v>
      </c>
      <c r="N120" s="68">
        <v>28160.667084000001</v>
      </c>
      <c r="O120" s="70">
        <v>97.46</v>
      </c>
      <c r="P120" s="128" t="s">
        <v>1886</v>
      </c>
      <c r="Q120" s="68">
        <v>27.445384398999995</v>
      </c>
      <c r="R120" s="69">
        <v>2.3783182144793584E-5</v>
      </c>
      <c r="S120" s="69">
        <f t="shared" si="1"/>
        <v>8.1548147732095483E-3</v>
      </c>
      <c r="T120" s="69">
        <f>Q120/'סכום נכסי הקרן'!$C$41</f>
        <v>1.2440728350267343E-3</v>
      </c>
    </row>
    <row r="121" spans="1:20">
      <c r="A121" s="61" t="s">
        <v>541</v>
      </c>
      <c r="B121" s="58" t="s">
        <v>542</v>
      </c>
      <c r="C121" s="71" t="s">
        <v>116</v>
      </c>
      <c r="D121" s="71" t="s">
        <v>28</v>
      </c>
      <c r="E121" s="58" t="s">
        <v>535</v>
      </c>
      <c r="F121" s="71" t="s">
        <v>536</v>
      </c>
      <c r="G121" s="58" t="s">
        <v>515</v>
      </c>
      <c r="H121" s="58" t="s">
        <v>121</v>
      </c>
      <c r="I121" s="128" t="s">
        <v>1886</v>
      </c>
      <c r="J121" s="68">
        <v>2.3400000000527825</v>
      </c>
      <c r="K121" s="71" t="s">
        <v>123</v>
      </c>
      <c r="L121" s="72">
        <v>3.5400000000000001E-2</v>
      </c>
      <c r="M121" s="72">
        <v>3.7300000000791735E-2</v>
      </c>
      <c r="N121" s="68">
        <v>27328.205000000002</v>
      </c>
      <c r="O121" s="70">
        <v>103.99</v>
      </c>
      <c r="P121" s="128" t="s">
        <v>1886</v>
      </c>
      <c r="Q121" s="68">
        <v>28.418600274999996</v>
      </c>
      <c r="R121" s="69">
        <v>2.4465497175495296E-5</v>
      </c>
      <c r="S121" s="69">
        <f t="shared" si="1"/>
        <v>8.4439852613232454E-3</v>
      </c>
      <c r="T121" s="69">
        <f>Q121/'סכום נכסי הקרן'!$C$41</f>
        <v>1.288187773128766E-3</v>
      </c>
    </row>
    <row r="122" spans="1:20">
      <c r="A122" s="61" t="s">
        <v>543</v>
      </c>
      <c r="B122" s="58" t="s">
        <v>544</v>
      </c>
      <c r="C122" s="71" t="s">
        <v>116</v>
      </c>
      <c r="D122" s="71" t="s">
        <v>28</v>
      </c>
      <c r="E122" s="58" t="s">
        <v>545</v>
      </c>
      <c r="F122" s="71" t="s">
        <v>305</v>
      </c>
      <c r="G122" s="58" t="s">
        <v>515</v>
      </c>
      <c r="H122" s="58" t="s">
        <v>121</v>
      </c>
      <c r="I122" s="128" t="s">
        <v>1886</v>
      </c>
      <c r="J122" s="68">
        <v>3.4899999999897187</v>
      </c>
      <c r="K122" s="71" t="s">
        <v>123</v>
      </c>
      <c r="L122" s="72">
        <v>2.75E-2</v>
      </c>
      <c r="M122" s="72">
        <v>2.55999999999743E-2</v>
      </c>
      <c r="N122" s="68">
        <v>13952.256370999999</v>
      </c>
      <c r="O122" s="70">
        <v>111.53</v>
      </c>
      <c r="P122" s="128" t="s">
        <v>1886</v>
      </c>
      <c r="Q122" s="68">
        <v>15.560951683999997</v>
      </c>
      <c r="R122" s="69">
        <v>2.8922806253696478E-5</v>
      </c>
      <c r="S122" s="69">
        <f t="shared" si="1"/>
        <v>4.6236072642694276E-3</v>
      </c>
      <c r="T122" s="69">
        <f>Q122/'סכום נכסי הקרן'!$C$41</f>
        <v>7.0536294904046889E-4</v>
      </c>
    </row>
    <row r="123" spans="1:20">
      <c r="A123" s="61" t="s">
        <v>546</v>
      </c>
      <c r="B123" s="58" t="s">
        <v>547</v>
      </c>
      <c r="C123" s="71" t="s">
        <v>116</v>
      </c>
      <c r="D123" s="71" t="s">
        <v>28</v>
      </c>
      <c r="E123" s="58" t="s">
        <v>545</v>
      </c>
      <c r="F123" s="71" t="s">
        <v>305</v>
      </c>
      <c r="G123" s="58" t="s">
        <v>515</v>
      </c>
      <c r="H123" s="58" t="s">
        <v>121</v>
      </c>
      <c r="I123" s="128" t="s">
        <v>1886</v>
      </c>
      <c r="J123" s="68">
        <v>4.9499999998221957</v>
      </c>
      <c r="K123" s="71" t="s">
        <v>123</v>
      </c>
      <c r="L123" s="72">
        <v>8.5000000000000006E-3</v>
      </c>
      <c r="M123" s="72">
        <v>2.9899999999110985E-2</v>
      </c>
      <c r="N123" s="68">
        <v>11365.377136999999</v>
      </c>
      <c r="O123" s="70">
        <v>98.97</v>
      </c>
      <c r="P123" s="128" t="s">
        <v>1886</v>
      </c>
      <c r="Q123" s="68">
        <v>11.248313399999999</v>
      </c>
      <c r="R123" s="69">
        <v>1.8088805107351467E-5</v>
      </c>
      <c r="S123" s="69">
        <f t="shared" si="1"/>
        <v>3.342198125355939E-3</v>
      </c>
      <c r="T123" s="69">
        <f>Q123/'סכום נכסי הקרן'!$C$41</f>
        <v>5.0987521024908953E-4</v>
      </c>
    </row>
    <row r="124" spans="1:20">
      <c r="A124" s="61" t="s">
        <v>548</v>
      </c>
      <c r="B124" s="58" t="s">
        <v>549</v>
      </c>
      <c r="C124" s="71" t="s">
        <v>116</v>
      </c>
      <c r="D124" s="71" t="s">
        <v>28</v>
      </c>
      <c r="E124" s="58" t="s">
        <v>545</v>
      </c>
      <c r="F124" s="71" t="s">
        <v>305</v>
      </c>
      <c r="G124" s="58" t="s">
        <v>515</v>
      </c>
      <c r="H124" s="58" t="s">
        <v>121</v>
      </c>
      <c r="I124" s="128" t="s">
        <v>1886</v>
      </c>
      <c r="J124" s="68">
        <v>6.4199999997864818</v>
      </c>
      <c r="K124" s="71" t="s">
        <v>123</v>
      </c>
      <c r="L124" s="72">
        <v>3.1800000000000002E-2</v>
      </c>
      <c r="M124" s="72">
        <v>3.2499999999139044E-2</v>
      </c>
      <c r="N124" s="68">
        <v>11354.957333</v>
      </c>
      <c r="O124" s="70">
        <v>102.29</v>
      </c>
      <c r="P124" s="128" t="s">
        <v>1886</v>
      </c>
      <c r="Q124" s="68">
        <v>11.614985844000001</v>
      </c>
      <c r="R124" s="69">
        <v>3.2945483312491479E-5</v>
      </c>
      <c r="S124" s="69">
        <f t="shared" si="1"/>
        <v>3.4511470772011542E-3</v>
      </c>
      <c r="T124" s="69">
        <f>Q124/'סכום נכסי הקרן'!$C$41</f>
        <v>5.2649611889811856E-4</v>
      </c>
    </row>
    <row r="125" spans="1:20">
      <c r="A125" s="61" t="s">
        <v>550</v>
      </c>
      <c r="B125" s="58" t="s">
        <v>551</v>
      </c>
      <c r="C125" s="71" t="s">
        <v>116</v>
      </c>
      <c r="D125" s="71" t="s">
        <v>28</v>
      </c>
      <c r="E125" s="58" t="s">
        <v>552</v>
      </c>
      <c r="F125" s="71" t="s">
        <v>144</v>
      </c>
      <c r="G125" s="58" t="s">
        <v>498</v>
      </c>
      <c r="H125" s="58" t="s">
        <v>284</v>
      </c>
      <c r="I125" s="128" t="s">
        <v>1886</v>
      </c>
      <c r="J125" s="68">
        <v>0.50999999992078204</v>
      </c>
      <c r="K125" s="71" t="s">
        <v>123</v>
      </c>
      <c r="L125" s="72">
        <v>1.9799999999999998E-2</v>
      </c>
      <c r="M125" s="72">
        <v>3.7499999998476578E-2</v>
      </c>
      <c r="N125" s="68">
        <v>2940.2991630000006</v>
      </c>
      <c r="O125" s="70">
        <v>110.52</v>
      </c>
      <c r="P125" s="68">
        <v>3.2459660999999994E-2</v>
      </c>
      <c r="Q125" s="68">
        <v>3.2820784259999995</v>
      </c>
      <c r="R125" s="69">
        <v>1.9351739021095135E-5</v>
      </c>
      <c r="S125" s="69">
        <f t="shared" si="1"/>
        <v>9.7520010090120456E-4</v>
      </c>
      <c r="T125" s="69">
        <f>Q125/'סכום נכסי הקרן'!$C$41</f>
        <v>1.4877345322817471E-4</v>
      </c>
    </row>
    <row r="126" spans="1:20">
      <c r="A126" s="61" t="s">
        <v>553</v>
      </c>
      <c r="B126" s="58" t="s">
        <v>554</v>
      </c>
      <c r="C126" s="71" t="s">
        <v>116</v>
      </c>
      <c r="D126" s="71" t="s">
        <v>28</v>
      </c>
      <c r="E126" s="58" t="s">
        <v>555</v>
      </c>
      <c r="F126" s="71" t="s">
        <v>288</v>
      </c>
      <c r="G126" s="58" t="s">
        <v>498</v>
      </c>
      <c r="H126" s="58" t="s">
        <v>284</v>
      </c>
      <c r="I126" s="128" t="s">
        <v>1886</v>
      </c>
      <c r="J126" s="68">
        <v>2.8199999965001337</v>
      </c>
      <c r="K126" s="71" t="s">
        <v>123</v>
      </c>
      <c r="L126" s="72">
        <v>1.9400000000000001E-2</v>
      </c>
      <c r="M126" s="72">
        <v>2.1399999991046855E-2</v>
      </c>
      <c r="N126" s="68">
        <v>219.59220300000001</v>
      </c>
      <c r="O126" s="70">
        <v>111.9</v>
      </c>
      <c r="P126" s="128" t="s">
        <v>1886</v>
      </c>
      <c r="Q126" s="68">
        <v>0.245723673</v>
      </c>
      <c r="R126" s="69">
        <v>7.2892804082556245E-7</v>
      </c>
      <c r="S126" s="69">
        <f t="shared" si="1"/>
        <v>7.3011585830830064E-5</v>
      </c>
      <c r="T126" s="69">
        <f>Q126/'סכום נכסי הקרן'!$C$41</f>
        <v>1.113841737678233E-5</v>
      </c>
    </row>
    <row r="127" spans="1:20">
      <c r="A127" s="61" t="s">
        <v>556</v>
      </c>
      <c r="B127" s="58" t="s">
        <v>557</v>
      </c>
      <c r="C127" s="71" t="s">
        <v>116</v>
      </c>
      <c r="D127" s="71" t="s">
        <v>28</v>
      </c>
      <c r="E127" s="58" t="s">
        <v>555</v>
      </c>
      <c r="F127" s="71" t="s">
        <v>288</v>
      </c>
      <c r="G127" s="58" t="s">
        <v>498</v>
      </c>
      <c r="H127" s="58" t="s">
        <v>284</v>
      </c>
      <c r="I127" s="128" t="s">
        <v>1886</v>
      </c>
      <c r="J127" s="68">
        <v>3.8099999999281726</v>
      </c>
      <c r="K127" s="71" t="s">
        <v>123</v>
      </c>
      <c r="L127" s="72">
        <v>1.23E-2</v>
      </c>
      <c r="M127" s="72">
        <v>2.32999999991883E-2</v>
      </c>
      <c r="N127" s="68">
        <v>15906.112255</v>
      </c>
      <c r="O127" s="70">
        <v>107.66</v>
      </c>
      <c r="P127" s="128" t="s">
        <v>1886</v>
      </c>
      <c r="Q127" s="68">
        <v>17.124520483000001</v>
      </c>
      <c r="R127" s="69">
        <v>1.4266967747073206E-5</v>
      </c>
      <c r="S127" s="69">
        <f t="shared" si="1"/>
        <v>5.0881886217627962E-3</v>
      </c>
      <c r="T127" s="69">
        <f>Q127/'סכום נכסי הקרן'!$C$41</f>
        <v>7.7623801641981869E-4</v>
      </c>
    </row>
    <row r="128" spans="1:20">
      <c r="A128" s="61" t="s">
        <v>558</v>
      </c>
      <c r="B128" s="58" t="s">
        <v>559</v>
      </c>
      <c r="C128" s="71" t="s">
        <v>116</v>
      </c>
      <c r="D128" s="71" t="s">
        <v>28</v>
      </c>
      <c r="E128" s="58" t="s">
        <v>560</v>
      </c>
      <c r="F128" s="71" t="s">
        <v>561</v>
      </c>
      <c r="G128" s="58" t="s">
        <v>562</v>
      </c>
      <c r="H128" s="58" t="s">
        <v>121</v>
      </c>
      <c r="I128" s="128" t="s">
        <v>1886</v>
      </c>
      <c r="J128" s="68">
        <v>2.1900000000478013</v>
      </c>
      <c r="K128" s="71" t="s">
        <v>123</v>
      </c>
      <c r="L128" s="72">
        <v>2.5699999999999997E-2</v>
      </c>
      <c r="M128" s="72">
        <v>3.2400000000577599E-2</v>
      </c>
      <c r="N128" s="68">
        <v>18019.788002000001</v>
      </c>
      <c r="O128" s="70">
        <v>111.45</v>
      </c>
      <c r="P128" s="128" t="s">
        <v>1886</v>
      </c>
      <c r="Q128" s="68">
        <v>20.083053316000001</v>
      </c>
      <c r="R128" s="69">
        <v>1.4051460298426273E-5</v>
      </c>
      <c r="S128" s="69">
        <f t="shared" si="1"/>
        <v>5.967254001311751E-3</v>
      </c>
      <c r="T128" s="69">
        <f>Q128/'סכום נכסי הקרן'!$C$41</f>
        <v>9.1034545960812013E-4</v>
      </c>
    </row>
    <row r="129" spans="1:20">
      <c r="A129" s="61" t="s">
        <v>563</v>
      </c>
      <c r="B129" s="58" t="s">
        <v>564</v>
      </c>
      <c r="C129" s="71" t="s">
        <v>116</v>
      </c>
      <c r="D129" s="71" t="s">
        <v>28</v>
      </c>
      <c r="E129" s="58" t="s">
        <v>560</v>
      </c>
      <c r="F129" s="71" t="s">
        <v>561</v>
      </c>
      <c r="G129" s="58" t="s">
        <v>562</v>
      </c>
      <c r="H129" s="58" t="s">
        <v>121</v>
      </c>
      <c r="I129" s="128" t="s">
        <v>1886</v>
      </c>
      <c r="J129" s="68">
        <v>4.0200000000959921</v>
      </c>
      <c r="K129" s="71" t="s">
        <v>123</v>
      </c>
      <c r="L129" s="72">
        <v>0.04</v>
      </c>
      <c r="M129" s="72">
        <v>3.5100000000479963E-2</v>
      </c>
      <c r="N129" s="68">
        <v>10230.009228999999</v>
      </c>
      <c r="O129" s="70">
        <v>103.87</v>
      </c>
      <c r="P129" s="128" t="s">
        <v>1886</v>
      </c>
      <c r="Q129" s="68">
        <v>10.625909998999999</v>
      </c>
      <c r="R129" s="69">
        <v>3.2321384949559097E-5</v>
      </c>
      <c r="S129" s="69">
        <f t="shared" si="1"/>
        <v>3.1572641351599192E-3</v>
      </c>
      <c r="T129" s="69">
        <f>Q129/'סכום נכסי הקרן'!$C$41</f>
        <v>4.816622636801734E-4</v>
      </c>
    </row>
    <row r="130" spans="1:20">
      <c r="A130" s="61" t="s">
        <v>565</v>
      </c>
      <c r="B130" s="58" t="s">
        <v>566</v>
      </c>
      <c r="C130" s="71" t="s">
        <v>116</v>
      </c>
      <c r="D130" s="71" t="s">
        <v>28</v>
      </c>
      <c r="E130" s="58" t="s">
        <v>560</v>
      </c>
      <c r="F130" s="71" t="s">
        <v>561</v>
      </c>
      <c r="G130" s="58" t="s">
        <v>562</v>
      </c>
      <c r="H130" s="58" t="s">
        <v>121</v>
      </c>
      <c r="I130" s="128" t="s">
        <v>1886</v>
      </c>
      <c r="J130" s="68">
        <v>0.9899999999233482</v>
      </c>
      <c r="K130" s="71" t="s">
        <v>123</v>
      </c>
      <c r="L130" s="72">
        <v>1.2199999999999999E-2</v>
      </c>
      <c r="M130" s="72">
        <v>2.829999999393755E-2</v>
      </c>
      <c r="N130" s="68">
        <v>2616.3429299999998</v>
      </c>
      <c r="O130" s="70">
        <v>109.7</v>
      </c>
      <c r="P130" s="128" t="s">
        <v>1886</v>
      </c>
      <c r="Q130" s="68">
        <v>2.870128078</v>
      </c>
      <c r="R130" s="69">
        <v>5.6877020217391296E-6</v>
      </c>
      <c r="S130" s="69">
        <f t="shared" si="1"/>
        <v>8.5279777871614471E-4</v>
      </c>
      <c r="T130" s="69">
        <f>Q130/'סכום נכסי הקרן'!$C$41</f>
        <v>1.3010014080973824E-4</v>
      </c>
    </row>
    <row r="131" spans="1:20">
      <c r="A131" s="61" t="s">
        <v>567</v>
      </c>
      <c r="B131" s="58" t="s">
        <v>568</v>
      </c>
      <c r="C131" s="71" t="s">
        <v>116</v>
      </c>
      <c r="D131" s="71" t="s">
        <v>28</v>
      </c>
      <c r="E131" s="58" t="s">
        <v>560</v>
      </c>
      <c r="F131" s="71" t="s">
        <v>561</v>
      </c>
      <c r="G131" s="58" t="s">
        <v>562</v>
      </c>
      <c r="H131" s="58" t="s">
        <v>121</v>
      </c>
      <c r="I131" s="128" t="s">
        <v>1886</v>
      </c>
      <c r="J131" s="68">
        <v>4.8600000001035575</v>
      </c>
      <c r="K131" s="71" t="s">
        <v>123</v>
      </c>
      <c r="L131" s="72">
        <v>1.09E-2</v>
      </c>
      <c r="M131" s="72">
        <v>3.6500000000823755E-2</v>
      </c>
      <c r="N131" s="68">
        <v>8736.2100499999997</v>
      </c>
      <c r="O131" s="70">
        <v>97.27</v>
      </c>
      <c r="P131" s="128" t="s">
        <v>1886</v>
      </c>
      <c r="Q131" s="68">
        <v>8.4977115419999993</v>
      </c>
      <c r="R131" s="69">
        <v>1.5636786463479245E-5</v>
      </c>
      <c r="S131" s="69">
        <f t="shared" si="1"/>
        <v>2.5249150317493757E-3</v>
      </c>
      <c r="T131" s="69">
        <f>Q131/'סכום נכסי הקרן'!$C$41</f>
        <v>3.8519307784519631E-4</v>
      </c>
    </row>
    <row r="132" spans="1:20">
      <c r="A132" s="61" t="s">
        <v>569</v>
      </c>
      <c r="B132" s="58" t="s">
        <v>570</v>
      </c>
      <c r="C132" s="71" t="s">
        <v>116</v>
      </c>
      <c r="D132" s="71" t="s">
        <v>28</v>
      </c>
      <c r="E132" s="58" t="s">
        <v>560</v>
      </c>
      <c r="F132" s="71" t="s">
        <v>561</v>
      </c>
      <c r="G132" s="58" t="s">
        <v>562</v>
      </c>
      <c r="H132" s="58" t="s">
        <v>121</v>
      </c>
      <c r="I132" s="128" t="s">
        <v>1886</v>
      </c>
      <c r="J132" s="68">
        <v>5.810000000300624</v>
      </c>
      <c r="K132" s="71" t="s">
        <v>123</v>
      </c>
      <c r="L132" s="72">
        <v>1.54E-2</v>
      </c>
      <c r="M132" s="72">
        <v>3.8400000001825217E-2</v>
      </c>
      <c r="N132" s="68">
        <v>7809.6520200000004</v>
      </c>
      <c r="O132" s="70">
        <v>95.41</v>
      </c>
      <c r="P132" s="128" t="s">
        <v>1886</v>
      </c>
      <c r="Q132" s="68">
        <v>7.4511888959999997</v>
      </c>
      <c r="R132" s="69">
        <v>2.2313291485714287E-5</v>
      </c>
      <c r="S132" s="69">
        <f t="shared" si="1"/>
        <v>2.213962989321065E-3</v>
      </c>
      <c r="T132" s="69">
        <f>Q132/'סכום נכסי הקרן'!$C$41</f>
        <v>3.3775521447985984E-4</v>
      </c>
    </row>
    <row r="133" spans="1:20">
      <c r="A133" s="61" t="s">
        <v>571</v>
      </c>
      <c r="B133" s="58" t="s">
        <v>572</v>
      </c>
      <c r="C133" s="71" t="s">
        <v>116</v>
      </c>
      <c r="D133" s="71" t="s">
        <v>28</v>
      </c>
      <c r="E133" s="58" t="s">
        <v>573</v>
      </c>
      <c r="F133" s="71" t="s">
        <v>574</v>
      </c>
      <c r="G133" s="58" t="s">
        <v>575</v>
      </c>
      <c r="H133" s="58" t="s">
        <v>284</v>
      </c>
      <c r="I133" s="128" t="s">
        <v>1886</v>
      </c>
      <c r="J133" s="68">
        <v>4.0000000000260769</v>
      </c>
      <c r="K133" s="71" t="s">
        <v>123</v>
      </c>
      <c r="L133" s="72">
        <v>7.4999999999999997E-3</v>
      </c>
      <c r="M133" s="72">
        <v>3.4100000000354645E-2</v>
      </c>
      <c r="N133" s="68">
        <v>39143.463279000003</v>
      </c>
      <c r="O133" s="70">
        <v>97.97</v>
      </c>
      <c r="P133" s="128" t="s">
        <v>1886</v>
      </c>
      <c r="Q133" s="68">
        <v>38.348851003999997</v>
      </c>
      <c r="R133" s="69">
        <v>2.5435026715461558E-5</v>
      </c>
      <c r="S133" s="69">
        <f t="shared" si="1"/>
        <v>1.1394548976126769E-2</v>
      </c>
      <c r="T133" s="69">
        <f>Q133/'סכום נכסי הקרן'!$C$41</f>
        <v>1.7383164722700123E-3</v>
      </c>
    </row>
    <row r="134" spans="1:20">
      <c r="A134" s="61" t="s">
        <v>576</v>
      </c>
      <c r="B134" s="58" t="s">
        <v>577</v>
      </c>
      <c r="C134" s="71" t="s">
        <v>116</v>
      </c>
      <c r="D134" s="71" t="s">
        <v>28</v>
      </c>
      <c r="E134" s="58" t="s">
        <v>573</v>
      </c>
      <c r="F134" s="71" t="s">
        <v>574</v>
      </c>
      <c r="G134" s="58" t="s">
        <v>575</v>
      </c>
      <c r="H134" s="58" t="s">
        <v>284</v>
      </c>
      <c r="I134" s="128" t="s">
        <v>1886</v>
      </c>
      <c r="J134" s="68">
        <v>6.1100000002389834</v>
      </c>
      <c r="K134" s="71" t="s">
        <v>123</v>
      </c>
      <c r="L134" s="72">
        <v>4.0800000000000003E-2</v>
      </c>
      <c r="M134" s="72">
        <v>3.8900000001660731E-2</v>
      </c>
      <c r="N134" s="68">
        <v>9687.2315839999992</v>
      </c>
      <c r="O134" s="70">
        <v>101.94</v>
      </c>
      <c r="P134" s="128" t="s">
        <v>1886</v>
      </c>
      <c r="Q134" s="68">
        <v>9.8751639240000006</v>
      </c>
      <c r="R134" s="69">
        <v>2.7677804525714284E-5</v>
      </c>
      <c r="S134" s="69">
        <f t="shared" si="1"/>
        <v>2.9341958372510676E-3</v>
      </c>
      <c r="T134" s="69">
        <f>Q134/'סכום נכסי הקרן'!$C$41</f>
        <v>4.4763166733900967E-4</v>
      </c>
    </row>
    <row r="135" spans="1:20">
      <c r="A135" s="61" t="s">
        <v>578</v>
      </c>
      <c r="B135" s="58" t="s">
        <v>579</v>
      </c>
      <c r="C135" s="71" t="s">
        <v>116</v>
      </c>
      <c r="D135" s="71" t="s">
        <v>28</v>
      </c>
      <c r="E135" s="58" t="s">
        <v>580</v>
      </c>
      <c r="F135" s="71" t="s">
        <v>561</v>
      </c>
      <c r="G135" s="58" t="s">
        <v>562</v>
      </c>
      <c r="H135" s="58" t="s">
        <v>121</v>
      </c>
      <c r="I135" s="128" t="s">
        <v>1886</v>
      </c>
      <c r="J135" s="68">
        <v>3.0700000001635632</v>
      </c>
      <c r="K135" s="71" t="s">
        <v>123</v>
      </c>
      <c r="L135" s="72">
        <v>1.3300000000000001E-2</v>
      </c>
      <c r="M135" s="72">
        <v>2.9700000001635637E-2</v>
      </c>
      <c r="N135" s="68">
        <v>9185.0978560000003</v>
      </c>
      <c r="O135" s="70">
        <v>106.5</v>
      </c>
      <c r="P135" s="128" t="s">
        <v>1886</v>
      </c>
      <c r="Q135" s="68">
        <v>9.7821296199999992</v>
      </c>
      <c r="R135" s="69">
        <v>2.2859875201592835E-5</v>
      </c>
      <c r="S135" s="69">
        <f t="shared" si="1"/>
        <v>2.9065526639711877E-3</v>
      </c>
      <c r="T135" s="69">
        <f>Q135/'סכום נכסי הקרן'!$C$41</f>
        <v>4.4341451196419781E-4</v>
      </c>
    </row>
    <row r="136" spans="1:20">
      <c r="A136" s="61" t="s">
        <v>581</v>
      </c>
      <c r="B136" s="58" t="s">
        <v>582</v>
      </c>
      <c r="C136" s="71" t="s">
        <v>116</v>
      </c>
      <c r="D136" s="71" t="s">
        <v>28</v>
      </c>
      <c r="E136" s="58" t="s">
        <v>583</v>
      </c>
      <c r="F136" s="71" t="s">
        <v>305</v>
      </c>
      <c r="G136" s="58" t="s">
        <v>575</v>
      </c>
      <c r="H136" s="58" t="s">
        <v>284</v>
      </c>
      <c r="I136" s="128" t="s">
        <v>1886</v>
      </c>
      <c r="J136" s="68">
        <v>3.4999999985917416</v>
      </c>
      <c r="K136" s="71" t="s">
        <v>123</v>
      </c>
      <c r="L136" s="72">
        <v>1.8000000000000002E-2</v>
      </c>
      <c r="M136" s="72">
        <v>2.799999999248929E-2</v>
      </c>
      <c r="N136" s="68">
        <v>980.16487500000005</v>
      </c>
      <c r="O136" s="70">
        <v>108.67</v>
      </c>
      <c r="P136" s="128" t="s">
        <v>1886</v>
      </c>
      <c r="Q136" s="68">
        <v>1.0651451709999999</v>
      </c>
      <c r="R136" s="69">
        <v>1.2427240697148608E-6</v>
      </c>
      <c r="S136" s="69">
        <f t="shared" si="1"/>
        <v>3.1648533136960171E-4</v>
      </c>
      <c r="T136" s="69">
        <f>Q136/'סכום נכסי הקרן'!$C$41</f>
        <v>4.8282004483394588E-5</v>
      </c>
    </row>
    <row r="137" spans="1:20">
      <c r="A137" s="61" t="s">
        <v>584</v>
      </c>
      <c r="B137" s="58" t="s">
        <v>585</v>
      </c>
      <c r="C137" s="71" t="s">
        <v>116</v>
      </c>
      <c r="D137" s="71" t="s">
        <v>28</v>
      </c>
      <c r="E137" s="58" t="s">
        <v>586</v>
      </c>
      <c r="F137" s="71" t="s">
        <v>305</v>
      </c>
      <c r="G137" s="58" t="s">
        <v>575</v>
      </c>
      <c r="H137" s="58" t="s">
        <v>284</v>
      </c>
      <c r="I137" s="128" t="s">
        <v>1886</v>
      </c>
      <c r="J137" s="68">
        <v>4.659999999941026</v>
      </c>
      <c r="K137" s="71" t="s">
        <v>123</v>
      </c>
      <c r="L137" s="72">
        <v>3.6200000000000003E-2</v>
      </c>
      <c r="M137" s="72">
        <v>3.8099999999574079E-2</v>
      </c>
      <c r="N137" s="68">
        <v>29923.673723</v>
      </c>
      <c r="O137" s="70">
        <v>102</v>
      </c>
      <c r="P137" s="128" t="s">
        <v>1886</v>
      </c>
      <c r="Q137" s="68">
        <v>30.52214713</v>
      </c>
      <c r="R137" s="69">
        <v>1.7097915768825601E-5</v>
      </c>
      <c r="S137" s="69">
        <f t="shared" si="1"/>
        <v>9.0690096632375268E-3</v>
      </c>
      <c r="T137" s="69">
        <f>Q137/'סכום נכסי הקרן'!$C$41</f>
        <v>1.3835395255934455E-3</v>
      </c>
    </row>
    <row r="138" spans="1:20">
      <c r="A138" s="61" t="s">
        <v>587</v>
      </c>
      <c r="B138" s="58" t="s">
        <v>588</v>
      </c>
      <c r="C138" s="71" t="s">
        <v>116</v>
      </c>
      <c r="D138" s="71" t="s">
        <v>28</v>
      </c>
      <c r="E138" s="58" t="s">
        <v>589</v>
      </c>
      <c r="F138" s="71" t="s">
        <v>590</v>
      </c>
      <c r="G138" s="58" t="s">
        <v>562</v>
      </c>
      <c r="H138" s="58" t="s">
        <v>121</v>
      </c>
      <c r="I138" s="128" t="s">
        <v>1886</v>
      </c>
      <c r="J138" s="68">
        <v>3.8999999999323398</v>
      </c>
      <c r="K138" s="71" t="s">
        <v>123</v>
      </c>
      <c r="L138" s="72">
        <v>3.2500000000000001E-2</v>
      </c>
      <c r="M138" s="72">
        <v>3.8899999999458722E-2</v>
      </c>
      <c r="N138" s="68">
        <v>14392.593281999998</v>
      </c>
      <c r="O138" s="70">
        <v>102.69</v>
      </c>
      <c r="P138" s="128" t="s">
        <v>1886</v>
      </c>
      <c r="Q138" s="68">
        <v>14.77975372</v>
      </c>
      <c r="R138" s="69">
        <v>3.1288246265217389E-5</v>
      </c>
      <c r="S138" s="69">
        <f t="shared" ref="S138:S201" si="2">IFERROR(Q138/$Q$9,0)</f>
        <v>4.3914908324128371E-3</v>
      </c>
      <c r="T138" s="69">
        <f>Q138/'סכום נכסי הקרן'!$C$41</f>
        <v>6.6995199790706081E-4</v>
      </c>
    </row>
    <row r="139" spans="1:20">
      <c r="A139" s="61" t="s">
        <v>591</v>
      </c>
      <c r="B139" s="58" t="s">
        <v>592</v>
      </c>
      <c r="C139" s="71" t="s">
        <v>116</v>
      </c>
      <c r="D139" s="71" t="s">
        <v>28</v>
      </c>
      <c r="E139" s="58" t="s">
        <v>593</v>
      </c>
      <c r="F139" s="71" t="s">
        <v>288</v>
      </c>
      <c r="G139" s="58" t="s">
        <v>594</v>
      </c>
      <c r="H139" s="58" t="s">
        <v>284</v>
      </c>
      <c r="I139" s="128" t="s">
        <v>1886</v>
      </c>
      <c r="J139" s="68">
        <v>3.3399999999502805</v>
      </c>
      <c r="K139" s="71" t="s">
        <v>123</v>
      </c>
      <c r="L139" s="72">
        <v>2.75E-2</v>
      </c>
      <c r="M139" s="72">
        <v>3.03999999994072E-2</v>
      </c>
      <c r="N139" s="68">
        <v>18904.130311000001</v>
      </c>
      <c r="O139" s="70">
        <v>110.65</v>
      </c>
      <c r="P139" s="128" t="s">
        <v>1886</v>
      </c>
      <c r="Q139" s="68">
        <v>20.917420906</v>
      </c>
      <c r="R139" s="69">
        <v>2.127247708377325E-5</v>
      </c>
      <c r="S139" s="69">
        <f t="shared" si="2"/>
        <v>6.2151686615803522E-3</v>
      </c>
      <c r="T139" s="69">
        <f>Q139/'סכום נכסי הקרן'!$C$41</f>
        <v>9.4816653866662819E-4</v>
      </c>
    </row>
    <row r="140" spans="1:20">
      <c r="A140" s="61" t="s">
        <v>595</v>
      </c>
      <c r="B140" s="58" t="s">
        <v>596</v>
      </c>
      <c r="C140" s="71" t="s">
        <v>116</v>
      </c>
      <c r="D140" s="71" t="s">
        <v>28</v>
      </c>
      <c r="E140" s="58" t="s">
        <v>580</v>
      </c>
      <c r="F140" s="71" t="s">
        <v>561</v>
      </c>
      <c r="G140" s="58" t="s">
        <v>597</v>
      </c>
      <c r="H140" s="58" t="s">
        <v>121</v>
      </c>
      <c r="I140" s="128" t="s">
        <v>1886</v>
      </c>
      <c r="J140" s="68">
        <v>2.1999999999603421</v>
      </c>
      <c r="K140" s="71" t="s">
        <v>123</v>
      </c>
      <c r="L140" s="72">
        <v>0.04</v>
      </c>
      <c r="M140" s="72">
        <v>6.579999999785846E-2</v>
      </c>
      <c r="N140" s="68">
        <v>9567.5869920000005</v>
      </c>
      <c r="O140" s="70">
        <v>105.42</v>
      </c>
      <c r="P140" s="128" t="s">
        <v>1886</v>
      </c>
      <c r="Q140" s="68">
        <v>10.086150551999999</v>
      </c>
      <c r="R140" s="69">
        <v>3.6862180528008652E-6</v>
      </c>
      <c r="S140" s="69">
        <f t="shared" si="2"/>
        <v>2.9968860457739535E-3</v>
      </c>
      <c r="T140" s="69">
        <f>Q140/'סכום נכסי הקרן'!$C$41</f>
        <v>4.5719548793021455E-4</v>
      </c>
    </row>
    <row r="141" spans="1:20">
      <c r="A141" s="61" t="s">
        <v>598</v>
      </c>
      <c r="B141" s="58" t="s">
        <v>599</v>
      </c>
      <c r="C141" s="71" t="s">
        <v>116</v>
      </c>
      <c r="D141" s="71" t="s">
        <v>28</v>
      </c>
      <c r="E141" s="58" t="s">
        <v>580</v>
      </c>
      <c r="F141" s="71" t="s">
        <v>561</v>
      </c>
      <c r="G141" s="58" t="s">
        <v>597</v>
      </c>
      <c r="H141" s="58" t="s">
        <v>121</v>
      </c>
      <c r="I141" s="128" t="s">
        <v>1886</v>
      </c>
      <c r="J141" s="68">
        <v>2.8899999999999997</v>
      </c>
      <c r="K141" s="71" t="s">
        <v>123</v>
      </c>
      <c r="L141" s="72">
        <v>3.2799999999999996E-2</v>
      </c>
      <c r="M141" s="72">
        <v>6.8799999999999986E-2</v>
      </c>
      <c r="N141" s="68">
        <v>13269.907287999999</v>
      </c>
      <c r="O141" s="70">
        <v>102.18</v>
      </c>
      <c r="P141" s="128" t="s">
        <v>1886</v>
      </c>
      <c r="Q141" s="68">
        <v>13.5591913</v>
      </c>
      <c r="R141" s="69">
        <v>9.4763338730275275E-6</v>
      </c>
      <c r="S141" s="69">
        <f t="shared" si="2"/>
        <v>4.0288265567176114E-3</v>
      </c>
      <c r="T141" s="69">
        <f>Q141/'סכום נכסי הקרן'!$C$41</f>
        <v>6.1462507924922561E-4</v>
      </c>
    </row>
    <row r="142" spans="1:20">
      <c r="A142" s="61" t="s">
        <v>600</v>
      </c>
      <c r="B142" s="58" t="s">
        <v>601</v>
      </c>
      <c r="C142" s="71" t="s">
        <v>116</v>
      </c>
      <c r="D142" s="71" t="s">
        <v>28</v>
      </c>
      <c r="E142" s="58" t="s">
        <v>580</v>
      </c>
      <c r="F142" s="71" t="s">
        <v>561</v>
      </c>
      <c r="G142" s="58" t="s">
        <v>597</v>
      </c>
      <c r="H142" s="58" t="s">
        <v>121</v>
      </c>
      <c r="I142" s="128" t="s">
        <v>1886</v>
      </c>
      <c r="J142" s="68">
        <v>4.7300000001390767</v>
      </c>
      <c r="K142" s="71" t="s">
        <v>123</v>
      </c>
      <c r="L142" s="72">
        <v>1.7899999999999999E-2</v>
      </c>
      <c r="M142" s="72">
        <v>6.5000000002483516E-2</v>
      </c>
      <c r="N142" s="68">
        <v>4516.6049499999999</v>
      </c>
      <c r="O142" s="70">
        <v>89.15</v>
      </c>
      <c r="P142" s="128" t="s">
        <v>1886</v>
      </c>
      <c r="Q142" s="68">
        <v>4.0265533280000003</v>
      </c>
      <c r="R142" s="69">
        <v>5.7849017081967591E-6</v>
      </c>
      <c r="S142" s="69">
        <f t="shared" si="2"/>
        <v>1.1964050525554632E-3</v>
      </c>
      <c r="T142" s="69">
        <f>Q142/'סכום נכסי הקרן'!$C$41</f>
        <v>1.8251978333864448E-4</v>
      </c>
    </row>
    <row r="143" spans="1:20">
      <c r="A143" s="61" t="s">
        <v>602</v>
      </c>
      <c r="B143" s="58" t="s">
        <v>603</v>
      </c>
      <c r="C143" s="71" t="s">
        <v>116</v>
      </c>
      <c r="D143" s="71" t="s">
        <v>28</v>
      </c>
      <c r="E143" s="58" t="s">
        <v>583</v>
      </c>
      <c r="F143" s="71" t="s">
        <v>305</v>
      </c>
      <c r="G143" s="58" t="s">
        <v>594</v>
      </c>
      <c r="H143" s="58" t="s">
        <v>284</v>
      </c>
      <c r="I143" s="128" t="s">
        <v>1886</v>
      </c>
      <c r="J143" s="68">
        <v>2.7099999999829003</v>
      </c>
      <c r="K143" s="71" t="s">
        <v>123</v>
      </c>
      <c r="L143" s="72">
        <v>3.3000000000000002E-2</v>
      </c>
      <c r="M143" s="72">
        <v>4.2000000000100589E-2</v>
      </c>
      <c r="N143" s="68">
        <v>18293.563952</v>
      </c>
      <c r="O143" s="70">
        <v>108.69</v>
      </c>
      <c r="P143" s="128" t="s">
        <v>1886</v>
      </c>
      <c r="Q143" s="68">
        <v>19.883274654000001</v>
      </c>
      <c r="R143" s="69">
        <v>3.0498204144113535E-5</v>
      </c>
      <c r="S143" s="69">
        <f t="shared" si="2"/>
        <v>5.9078940025387335E-3</v>
      </c>
      <c r="T143" s="69">
        <f>Q143/'סכום נכסי הקרן'!$C$41</f>
        <v>9.0128968531839133E-4</v>
      </c>
    </row>
    <row r="144" spans="1:20">
      <c r="A144" s="61" t="s">
        <v>604</v>
      </c>
      <c r="B144" s="58" t="s">
        <v>605</v>
      </c>
      <c r="C144" s="71" t="s">
        <v>116</v>
      </c>
      <c r="D144" s="71" t="s">
        <v>28</v>
      </c>
      <c r="E144" s="58" t="s">
        <v>583</v>
      </c>
      <c r="F144" s="71" t="s">
        <v>305</v>
      </c>
      <c r="G144" s="58" t="s">
        <v>594</v>
      </c>
      <c r="H144" s="58" t="s">
        <v>284</v>
      </c>
      <c r="I144" s="128" t="s">
        <v>1886</v>
      </c>
      <c r="J144" s="68">
        <v>2.8200000002120316</v>
      </c>
      <c r="K144" s="71" t="s">
        <v>123</v>
      </c>
      <c r="L144" s="72">
        <v>3.6499999999999998E-2</v>
      </c>
      <c r="M144" s="72">
        <v>4.3300000002583203E-2</v>
      </c>
      <c r="N144" s="68">
        <v>6589.0456780000004</v>
      </c>
      <c r="O144" s="70">
        <v>101.64</v>
      </c>
      <c r="P144" s="128" t="s">
        <v>1886</v>
      </c>
      <c r="Q144" s="68">
        <v>6.6971060189999996</v>
      </c>
      <c r="R144" s="69">
        <v>2.020807728025517E-5</v>
      </c>
      <c r="S144" s="69">
        <f t="shared" si="2"/>
        <v>1.9899032313601592E-3</v>
      </c>
      <c r="T144" s="69">
        <f>Q144/'סכום נכסי הקרן'!$C$41</f>
        <v>3.0357336411857694E-4</v>
      </c>
    </row>
    <row r="145" spans="1:20">
      <c r="A145" s="61" t="s">
        <v>606</v>
      </c>
      <c r="B145" s="58" t="s">
        <v>607</v>
      </c>
      <c r="C145" s="71" t="s">
        <v>116</v>
      </c>
      <c r="D145" s="71" t="s">
        <v>28</v>
      </c>
      <c r="E145" s="58" t="s">
        <v>608</v>
      </c>
      <c r="F145" s="71" t="s">
        <v>305</v>
      </c>
      <c r="G145" s="58" t="s">
        <v>594</v>
      </c>
      <c r="H145" s="58" t="s">
        <v>284</v>
      </c>
      <c r="I145" s="128" t="s">
        <v>1886</v>
      </c>
      <c r="J145" s="68">
        <v>2</v>
      </c>
      <c r="K145" s="71" t="s">
        <v>123</v>
      </c>
      <c r="L145" s="72">
        <v>1E-3</v>
      </c>
      <c r="M145" s="72">
        <v>2.5999999999780279E-2</v>
      </c>
      <c r="N145" s="68">
        <v>17166.344204000001</v>
      </c>
      <c r="O145" s="70">
        <v>106.05</v>
      </c>
      <c r="P145" s="128" t="s">
        <v>1886</v>
      </c>
      <c r="Q145" s="68">
        <v>18.204908158999999</v>
      </c>
      <c r="R145" s="69">
        <v>3.031262771980011E-5</v>
      </c>
      <c r="S145" s="69">
        <f t="shared" si="2"/>
        <v>5.409202940708146E-3</v>
      </c>
      <c r="T145" s="69">
        <f>Q145/'סכום נכסי הקרן'!$C$41</f>
        <v>8.2521094897084661E-4</v>
      </c>
    </row>
    <row r="146" spans="1:20">
      <c r="A146" s="61" t="s">
        <v>609</v>
      </c>
      <c r="B146" s="58" t="s">
        <v>610</v>
      </c>
      <c r="C146" s="71" t="s">
        <v>116</v>
      </c>
      <c r="D146" s="71" t="s">
        <v>28</v>
      </c>
      <c r="E146" s="58" t="s">
        <v>608</v>
      </c>
      <c r="F146" s="71" t="s">
        <v>305</v>
      </c>
      <c r="G146" s="58" t="s">
        <v>594</v>
      </c>
      <c r="H146" s="58" t="s">
        <v>284</v>
      </c>
      <c r="I146" s="128" t="s">
        <v>1886</v>
      </c>
      <c r="J146" s="68">
        <v>4.7199999997339859</v>
      </c>
      <c r="K146" s="71" t="s">
        <v>123</v>
      </c>
      <c r="L146" s="72">
        <v>3.0000000000000001E-3</v>
      </c>
      <c r="M146" s="72">
        <v>3.599999999760152E-2</v>
      </c>
      <c r="N146" s="68">
        <v>9680.7089589999996</v>
      </c>
      <c r="O146" s="70">
        <v>94.75</v>
      </c>
      <c r="P146" s="128" t="s">
        <v>1886</v>
      </c>
      <c r="Q146" s="68">
        <v>9.172471852000001</v>
      </c>
      <c r="R146" s="69">
        <v>2.3768356418213868E-5</v>
      </c>
      <c r="S146" s="69">
        <f t="shared" si="2"/>
        <v>2.7254057687114697E-3</v>
      </c>
      <c r="T146" s="69">
        <f>Q146/'סכום נכסי הקרן'!$C$41</f>
        <v>4.157793126605413E-4</v>
      </c>
    </row>
    <row r="147" spans="1:20">
      <c r="A147" s="61" t="s">
        <v>611</v>
      </c>
      <c r="B147" s="58" t="s">
        <v>612</v>
      </c>
      <c r="C147" s="71" t="s">
        <v>116</v>
      </c>
      <c r="D147" s="71" t="s">
        <v>28</v>
      </c>
      <c r="E147" s="58" t="s">
        <v>608</v>
      </c>
      <c r="F147" s="71" t="s">
        <v>305</v>
      </c>
      <c r="G147" s="58" t="s">
        <v>594</v>
      </c>
      <c r="H147" s="58" t="s">
        <v>284</v>
      </c>
      <c r="I147" s="128" t="s">
        <v>1886</v>
      </c>
      <c r="J147" s="68">
        <v>3.2299999999978142</v>
      </c>
      <c r="K147" s="71" t="s">
        <v>123</v>
      </c>
      <c r="L147" s="72">
        <v>3.0000000000000001E-3</v>
      </c>
      <c r="M147" s="72">
        <v>3.3799999999868845E-2</v>
      </c>
      <c r="N147" s="68">
        <v>14060.449628</v>
      </c>
      <c r="O147" s="70">
        <v>97.61</v>
      </c>
      <c r="P147" s="128" t="s">
        <v>1886</v>
      </c>
      <c r="Q147" s="68">
        <v>13.724405260999999</v>
      </c>
      <c r="R147" s="69">
        <v>2.7645398403460481E-5</v>
      </c>
      <c r="S147" s="69">
        <f t="shared" si="2"/>
        <v>4.077916386552618E-3</v>
      </c>
      <c r="T147" s="69">
        <f>Q147/'סכום נכסי הקרן'!$C$41</f>
        <v>6.2211406894086766E-4</v>
      </c>
    </row>
    <row r="148" spans="1:20">
      <c r="A148" s="61" t="s">
        <v>613</v>
      </c>
      <c r="B148" s="58" t="s">
        <v>614</v>
      </c>
      <c r="C148" s="71" t="s">
        <v>116</v>
      </c>
      <c r="D148" s="71" t="s">
        <v>28</v>
      </c>
      <c r="E148" s="58" t="s">
        <v>608</v>
      </c>
      <c r="F148" s="71" t="s">
        <v>305</v>
      </c>
      <c r="G148" s="58" t="s">
        <v>594</v>
      </c>
      <c r="H148" s="58" t="s">
        <v>284</v>
      </c>
      <c r="I148" s="128" t="s">
        <v>1886</v>
      </c>
      <c r="J148" s="68">
        <v>2.7399999997098115</v>
      </c>
      <c r="K148" s="71" t="s">
        <v>123</v>
      </c>
      <c r="L148" s="72">
        <v>3.0000000000000001E-3</v>
      </c>
      <c r="M148" s="72">
        <v>3.259999999709811E-2</v>
      </c>
      <c r="N148" s="68">
        <v>5412.0424560000001</v>
      </c>
      <c r="O148" s="70">
        <v>95.51</v>
      </c>
      <c r="P148" s="128" t="s">
        <v>1886</v>
      </c>
      <c r="Q148" s="68">
        <v>5.1690416250000002</v>
      </c>
      <c r="R148" s="69">
        <v>1.5171256849718275E-5</v>
      </c>
      <c r="S148" s="69">
        <f t="shared" si="2"/>
        <v>1.5358712559486313E-3</v>
      </c>
      <c r="T148" s="69">
        <f>Q148/'סכום נכסי הקרן'!$C$41</f>
        <v>2.3430767721436093E-4</v>
      </c>
    </row>
    <row r="149" spans="1:20">
      <c r="A149" s="61" t="s">
        <v>615</v>
      </c>
      <c r="B149" s="58" t="s">
        <v>616</v>
      </c>
      <c r="C149" s="71" t="s">
        <v>116</v>
      </c>
      <c r="D149" s="71" t="s">
        <v>28</v>
      </c>
      <c r="E149" s="58" t="s">
        <v>617</v>
      </c>
      <c r="F149" s="71" t="s">
        <v>305</v>
      </c>
      <c r="G149" s="58" t="s">
        <v>618</v>
      </c>
      <c r="H149" s="128" t="s">
        <v>1886</v>
      </c>
      <c r="I149" s="128" t="s">
        <v>1886</v>
      </c>
      <c r="J149" s="68">
        <v>2.9899999999303675</v>
      </c>
      <c r="K149" s="71" t="s">
        <v>123</v>
      </c>
      <c r="L149" s="72">
        <v>1.9E-2</v>
      </c>
      <c r="M149" s="72">
        <v>3.3499999998759418E-2</v>
      </c>
      <c r="N149" s="68">
        <v>12130.1968</v>
      </c>
      <c r="O149" s="70">
        <v>103</v>
      </c>
      <c r="P149" s="128" t="s">
        <v>1886</v>
      </c>
      <c r="Q149" s="68">
        <v>12.494102312999999</v>
      </c>
      <c r="R149" s="69">
        <v>2.2645589385167008E-5</v>
      </c>
      <c r="S149" s="69">
        <f t="shared" si="2"/>
        <v>3.7123579192338209E-3</v>
      </c>
      <c r="T149" s="69">
        <f>Q149/'סכום נכסי הקרן'!$C$41</f>
        <v>5.6634562153242557E-4</v>
      </c>
    </row>
    <row r="150" spans="1:20">
      <c r="A150" s="61" t="s">
        <v>619</v>
      </c>
      <c r="B150" s="58" t="s">
        <v>620</v>
      </c>
      <c r="C150" s="71" t="s">
        <v>116</v>
      </c>
      <c r="D150" s="71" t="s">
        <v>28</v>
      </c>
      <c r="E150" s="58" t="s">
        <v>621</v>
      </c>
      <c r="F150" s="71" t="s">
        <v>288</v>
      </c>
      <c r="G150" s="58" t="s">
        <v>618</v>
      </c>
      <c r="H150" s="128" t="s">
        <v>1886</v>
      </c>
      <c r="I150" s="128" t="s">
        <v>1886</v>
      </c>
      <c r="J150" s="68">
        <v>2.0999999999287491</v>
      </c>
      <c r="K150" s="71" t="s">
        <v>123</v>
      </c>
      <c r="L150" s="72">
        <v>1.6399999999999998E-2</v>
      </c>
      <c r="M150" s="72">
        <v>3.0300000002636284E-2</v>
      </c>
      <c r="N150" s="68">
        <v>2578.7567730000001</v>
      </c>
      <c r="O150" s="70">
        <v>108.85</v>
      </c>
      <c r="P150" s="128" t="s">
        <v>1886</v>
      </c>
      <c r="Q150" s="68">
        <v>2.806976642</v>
      </c>
      <c r="R150" s="69">
        <v>1.0206765279968392E-5</v>
      </c>
      <c r="S150" s="69">
        <f t="shared" si="2"/>
        <v>8.3403366684380519E-4</v>
      </c>
      <c r="T150" s="69">
        <f>Q150/'סכום נכסי הקרן'!$C$41</f>
        <v>1.2723754705341278E-4</v>
      </c>
    </row>
    <row r="151" spans="1:20">
      <c r="A151" s="61" t="s">
        <v>622</v>
      </c>
      <c r="B151" s="58" t="s">
        <v>623</v>
      </c>
      <c r="C151" s="71" t="s">
        <v>116</v>
      </c>
      <c r="D151" s="71" t="s">
        <v>28</v>
      </c>
      <c r="E151" s="58" t="s">
        <v>624</v>
      </c>
      <c r="F151" s="71" t="s">
        <v>625</v>
      </c>
      <c r="G151" s="58" t="s">
        <v>618</v>
      </c>
      <c r="H151" s="128" t="s">
        <v>1886</v>
      </c>
      <c r="I151" s="128" t="s">
        <v>1886</v>
      </c>
      <c r="J151" s="68">
        <v>3.0200000000196341</v>
      </c>
      <c r="K151" s="71" t="s">
        <v>123</v>
      </c>
      <c r="L151" s="72">
        <v>1.4800000000000001E-2</v>
      </c>
      <c r="M151" s="72">
        <v>3.5099999999875051E-2</v>
      </c>
      <c r="N151" s="68">
        <v>21758.688627</v>
      </c>
      <c r="O151" s="70">
        <v>102.99</v>
      </c>
      <c r="P151" s="128" t="s">
        <v>1886</v>
      </c>
      <c r="Q151" s="68">
        <v>22.409274528000001</v>
      </c>
      <c r="R151" s="69">
        <v>2.6787039101585379E-5</v>
      </c>
      <c r="S151" s="69">
        <f t="shared" si="2"/>
        <v>6.6584413729144677E-3</v>
      </c>
      <c r="T151" s="69">
        <f>Q151/'סכום נכסי הקרן'!$C$41</f>
        <v>1.0157908261600862E-3</v>
      </c>
    </row>
    <row r="152" spans="1:20">
      <c r="A152" s="61" t="s">
        <v>626</v>
      </c>
      <c r="B152" s="58" t="s">
        <v>627</v>
      </c>
      <c r="C152" s="71" t="s">
        <v>116</v>
      </c>
      <c r="D152" s="71" t="s">
        <v>28</v>
      </c>
      <c r="E152" s="58">
        <v>1154</v>
      </c>
      <c r="F152" s="71" t="s">
        <v>511</v>
      </c>
      <c r="G152" s="58" t="s">
        <v>618</v>
      </c>
      <c r="H152" s="128" t="s">
        <v>1886</v>
      </c>
      <c r="I152" s="128" t="s">
        <v>1886</v>
      </c>
      <c r="J152" s="68">
        <v>1</v>
      </c>
      <c r="K152" s="71" t="s">
        <v>123</v>
      </c>
      <c r="L152" s="72">
        <v>6.8000000000000005E-2</v>
      </c>
      <c r="M152" s="72">
        <v>0</v>
      </c>
      <c r="N152" s="68">
        <v>4736.4718970000004</v>
      </c>
      <c r="O152" s="70">
        <v>22.77</v>
      </c>
      <c r="P152" s="128" t="s">
        <v>1886</v>
      </c>
      <c r="Q152" s="68">
        <v>1.078494683</v>
      </c>
      <c r="R152" s="69">
        <v>1.042942006795711E-5</v>
      </c>
      <c r="S152" s="69">
        <f t="shared" si="2"/>
        <v>3.2045185616262682E-4</v>
      </c>
      <c r="T152" s="69">
        <f>Q152/'סכום נכסי הקרן'!$C$41</f>
        <v>4.8887125001971422E-5</v>
      </c>
    </row>
    <row r="153" spans="1:20">
      <c r="A153" s="127" t="s">
        <v>1886</v>
      </c>
      <c r="B153" s="128" t="s">
        <v>1886</v>
      </c>
      <c r="C153" s="128" t="s">
        <v>1886</v>
      </c>
      <c r="D153" s="128" t="s">
        <v>1886</v>
      </c>
      <c r="E153" s="128" t="s">
        <v>1886</v>
      </c>
      <c r="F153" s="128" t="s">
        <v>1886</v>
      </c>
      <c r="G153" s="128" t="s">
        <v>1886</v>
      </c>
      <c r="H153" s="128" t="s">
        <v>1886</v>
      </c>
      <c r="I153" s="128" t="s">
        <v>1886</v>
      </c>
      <c r="J153" s="128" t="s">
        <v>1886</v>
      </c>
      <c r="K153" s="128" t="s">
        <v>1886</v>
      </c>
      <c r="L153" s="128" t="s">
        <v>1886</v>
      </c>
      <c r="M153" s="128" t="s">
        <v>1886</v>
      </c>
      <c r="N153" s="128" t="s">
        <v>1886</v>
      </c>
      <c r="O153" s="128" t="s">
        <v>1886</v>
      </c>
      <c r="P153" s="128" t="s">
        <v>1886</v>
      </c>
      <c r="Q153" s="128" t="s">
        <v>1886</v>
      </c>
      <c r="R153" s="128" t="s">
        <v>1886</v>
      </c>
      <c r="S153" s="128" t="s">
        <v>1886</v>
      </c>
      <c r="T153" s="128" t="s">
        <v>1886</v>
      </c>
    </row>
    <row r="154" spans="1:20">
      <c r="A154" s="74" t="s">
        <v>46</v>
      </c>
      <c r="B154" s="125" t="s">
        <v>1886</v>
      </c>
      <c r="C154" s="125" t="s">
        <v>1886</v>
      </c>
      <c r="D154" s="125" t="s">
        <v>1886</v>
      </c>
      <c r="E154" s="125" t="s">
        <v>1886</v>
      </c>
      <c r="F154" s="125" t="s">
        <v>1886</v>
      </c>
      <c r="G154" s="125" t="s">
        <v>1886</v>
      </c>
      <c r="H154" s="125" t="s">
        <v>1886</v>
      </c>
      <c r="I154" s="125" t="s">
        <v>1886</v>
      </c>
      <c r="J154" s="65">
        <v>3.9783301734620289</v>
      </c>
      <c r="K154" s="125" t="s">
        <v>1886</v>
      </c>
      <c r="L154" s="125" t="s">
        <v>1886</v>
      </c>
      <c r="M154" s="76">
        <v>5.3107023698985525E-2</v>
      </c>
      <c r="N154" s="125" t="s">
        <v>1886</v>
      </c>
      <c r="O154" s="125" t="s">
        <v>1886</v>
      </c>
      <c r="P154" s="65">
        <f>SUM(P155:P213)</f>
        <v>4.2538850060000009</v>
      </c>
      <c r="Q154" s="65">
        <v>438.36630008799989</v>
      </c>
      <c r="R154" s="125" t="s">
        <v>1886</v>
      </c>
      <c r="S154" s="66">
        <f t="shared" si="2"/>
        <v>0.13025126294697056</v>
      </c>
      <c r="T154" s="66">
        <f>Q154/'סכום נכסי הקרן'!$C$41</f>
        <v>1.9870722078519296E-2</v>
      </c>
    </row>
    <row r="155" spans="1:20">
      <c r="A155" s="61" t="s">
        <v>628</v>
      </c>
      <c r="B155" s="58" t="s">
        <v>629</v>
      </c>
      <c r="C155" s="71" t="s">
        <v>116</v>
      </c>
      <c r="D155" s="71" t="s">
        <v>28</v>
      </c>
      <c r="E155" s="58" t="s">
        <v>630</v>
      </c>
      <c r="F155" s="71" t="s">
        <v>631</v>
      </c>
      <c r="G155" s="58" t="s">
        <v>283</v>
      </c>
      <c r="H155" s="58" t="s">
        <v>284</v>
      </c>
      <c r="I155" s="128" t="s">
        <v>1886</v>
      </c>
      <c r="J155" s="68">
        <v>0.8999996494887792</v>
      </c>
      <c r="K155" s="71" t="s">
        <v>123</v>
      </c>
      <c r="L155" s="72">
        <v>5.7000000000000002E-2</v>
      </c>
      <c r="M155" s="72">
        <v>4.6094249201277956E-2</v>
      </c>
      <c r="N155" s="68">
        <v>1.2340000000000001E-3</v>
      </c>
      <c r="O155" s="70">
        <v>101.48</v>
      </c>
      <c r="P155" s="128" t="s">
        <v>1886</v>
      </c>
      <c r="Q155" s="68">
        <v>1.252E-6</v>
      </c>
      <c r="R155" s="69">
        <v>7.9896188305655783E-12</v>
      </c>
      <c r="S155" s="69">
        <f t="shared" si="2"/>
        <v>3.7200528684999443E-10</v>
      </c>
      <c r="T155" s="69">
        <f>Q155/'סכום נכסי הקרן'!$C$41</f>
        <v>5.675195387353451E-11</v>
      </c>
    </row>
    <row r="156" spans="1:20">
      <c r="A156" s="61" t="s">
        <v>632</v>
      </c>
      <c r="B156" s="58" t="s">
        <v>633</v>
      </c>
      <c r="C156" s="71" t="s">
        <v>116</v>
      </c>
      <c r="D156" s="71" t="s">
        <v>28</v>
      </c>
      <c r="E156" s="58" t="s">
        <v>340</v>
      </c>
      <c r="F156" s="71" t="s">
        <v>305</v>
      </c>
      <c r="G156" s="58" t="s">
        <v>326</v>
      </c>
      <c r="H156" s="58" t="s">
        <v>284</v>
      </c>
      <c r="I156" s="128" t="s">
        <v>1886</v>
      </c>
      <c r="J156" s="68">
        <v>5.6499999999266928</v>
      </c>
      <c r="K156" s="71" t="s">
        <v>123</v>
      </c>
      <c r="L156" s="72">
        <v>2.5499999999999998E-2</v>
      </c>
      <c r="M156" s="72">
        <v>5.0299999999098094E-2</v>
      </c>
      <c r="N156" s="68">
        <v>25803.851097999999</v>
      </c>
      <c r="O156" s="70">
        <v>87.22</v>
      </c>
      <c r="P156" s="128" t="s">
        <v>1886</v>
      </c>
      <c r="Q156" s="68">
        <v>22.507946701000002</v>
      </c>
      <c r="R156" s="69">
        <v>1.8933405967377191E-5</v>
      </c>
      <c r="S156" s="69">
        <f t="shared" si="2"/>
        <v>6.6877597195765907E-3</v>
      </c>
      <c r="T156" s="69">
        <f>Q156/'סכום נכסי הקרן'!$C$41</f>
        <v>1.0202635407053717E-3</v>
      </c>
    </row>
    <row r="157" spans="1:20">
      <c r="A157" s="61" t="s">
        <v>634</v>
      </c>
      <c r="B157" s="58" t="s">
        <v>635</v>
      </c>
      <c r="C157" s="71" t="s">
        <v>116</v>
      </c>
      <c r="D157" s="71" t="s">
        <v>28</v>
      </c>
      <c r="E157" s="58" t="s">
        <v>347</v>
      </c>
      <c r="F157" s="71" t="s">
        <v>348</v>
      </c>
      <c r="G157" s="58" t="s">
        <v>318</v>
      </c>
      <c r="H157" s="58" t="s">
        <v>121</v>
      </c>
      <c r="I157" s="128" t="s">
        <v>1886</v>
      </c>
      <c r="J157" s="68">
        <v>4.9899999998050344</v>
      </c>
      <c r="K157" s="71" t="s">
        <v>123</v>
      </c>
      <c r="L157" s="72">
        <v>1.9400000000000001E-2</v>
      </c>
      <c r="M157" s="72">
        <v>4.7099999999700055E-2</v>
      </c>
      <c r="N157" s="68">
        <v>3055.1170079999997</v>
      </c>
      <c r="O157" s="70">
        <v>87.3</v>
      </c>
      <c r="P157" s="128" t="s">
        <v>1886</v>
      </c>
      <c r="Q157" s="68">
        <v>2.6671171479999995</v>
      </c>
      <c r="R157" s="69">
        <v>4.9804149755945777E-6</v>
      </c>
      <c r="S157" s="69">
        <f t="shared" si="2"/>
        <v>7.9247737995549435E-4</v>
      </c>
      <c r="T157" s="69">
        <f>Q157/'סכום נכסי הקרן'!$C$41</f>
        <v>1.2089785092540646E-4</v>
      </c>
    </row>
    <row r="158" spans="1:20">
      <c r="A158" s="61" t="s">
        <v>636</v>
      </c>
      <c r="B158" s="58" t="s">
        <v>637</v>
      </c>
      <c r="C158" s="71" t="s">
        <v>116</v>
      </c>
      <c r="D158" s="71" t="s">
        <v>28</v>
      </c>
      <c r="E158" s="58" t="s">
        <v>638</v>
      </c>
      <c r="F158" s="71" t="s">
        <v>348</v>
      </c>
      <c r="G158" s="58" t="s">
        <v>318</v>
      </c>
      <c r="H158" s="58" t="s">
        <v>121</v>
      </c>
      <c r="I158" s="128" t="s">
        <v>1886</v>
      </c>
      <c r="J158" s="68">
        <v>5.4800000019937638</v>
      </c>
      <c r="K158" s="71" t="s">
        <v>123</v>
      </c>
      <c r="L158" s="72">
        <v>1.95E-2</v>
      </c>
      <c r="M158" s="72">
        <v>4.8600000001107653E-2</v>
      </c>
      <c r="N158" s="68">
        <v>211.58079499999999</v>
      </c>
      <c r="O158" s="70">
        <v>85.34</v>
      </c>
      <c r="P158" s="128" t="s">
        <v>1886</v>
      </c>
      <c r="Q158" s="68">
        <v>0.18056304300000001</v>
      </c>
      <c r="R158" s="69">
        <v>1.9331270353376595E-7</v>
      </c>
      <c r="S158" s="69">
        <f t="shared" si="2"/>
        <v>5.3650484509363324E-5</v>
      </c>
      <c r="T158" s="69">
        <f>Q158/'סכום נכסי הקרן'!$C$41</f>
        <v>8.1847487920136014E-6</v>
      </c>
    </row>
    <row r="159" spans="1:20">
      <c r="A159" s="61" t="s">
        <v>639</v>
      </c>
      <c r="B159" s="58" t="s">
        <v>640</v>
      </c>
      <c r="C159" s="71" t="s">
        <v>116</v>
      </c>
      <c r="D159" s="71" t="s">
        <v>28</v>
      </c>
      <c r="E159" s="58" t="s">
        <v>641</v>
      </c>
      <c r="F159" s="71" t="s">
        <v>305</v>
      </c>
      <c r="G159" s="58" t="s">
        <v>326</v>
      </c>
      <c r="H159" s="58" t="s">
        <v>284</v>
      </c>
      <c r="I159" s="128" t="s">
        <v>1886</v>
      </c>
      <c r="J159" s="68">
        <v>0.8099999998816696</v>
      </c>
      <c r="K159" s="71" t="s">
        <v>123</v>
      </c>
      <c r="L159" s="72">
        <v>2.5499999999999998E-2</v>
      </c>
      <c r="M159" s="72">
        <v>4.4299999999648197E-2</v>
      </c>
      <c r="N159" s="68">
        <v>3171.8770300000006</v>
      </c>
      <c r="O159" s="70">
        <v>98.58</v>
      </c>
      <c r="P159" s="128" t="s">
        <v>1886</v>
      </c>
      <c r="Q159" s="68">
        <v>3.1268363770000001</v>
      </c>
      <c r="R159" s="69">
        <v>1.5755086477518828E-5</v>
      </c>
      <c r="S159" s="69">
        <f t="shared" si="2"/>
        <v>9.2907321354543317E-4</v>
      </c>
      <c r="T159" s="69">
        <f>Q159/'סכום נכסי הקרן'!$C$41</f>
        <v>1.4173648070095349E-4</v>
      </c>
    </row>
    <row r="160" spans="1:20">
      <c r="A160" s="61" t="s">
        <v>642</v>
      </c>
      <c r="B160" s="58" t="s">
        <v>643</v>
      </c>
      <c r="C160" s="71" t="s">
        <v>116</v>
      </c>
      <c r="D160" s="71" t="s">
        <v>28</v>
      </c>
      <c r="E160" s="58" t="s">
        <v>418</v>
      </c>
      <c r="F160" s="71" t="s">
        <v>119</v>
      </c>
      <c r="G160" s="58" t="s">
        <v>326</v>
      </c>
      <c r="H160" s="58" t="s">
        <v>284</v>
      </c>
      <c r="I160" s="128" t="s">
        <v>1886</v>
      </c>
      <c r="J160" s="68">
        <v>3.6300000002679313</v>
      </c>
      <c r="K160" s="71" t="s">
        <v>123</v>
      </c>
      <c r="L160" s="72">
        <v>4.5599999999999995E-2</v>
      </c>
      <c r="M160" s="72">
        <v>5.0900000002745464E-2</v>
      </c>
      <c r="N160" s="68">
        <v>6133.4308490000003</v>
      </c>
      <c r="O160" s="70">
        <v>98.58</v>
      </c>
      <c r="P160" s="128" t="s">
        <v>1886</v>
      </c>
      <c r="Q160" s="68">
        <v>6.0463359259999994</v>
      </c>
      <c r="R160" s="69">
        <v>1.1882553629416056E-5</v>
      </c>
      <c r="S160" s="69">
        <f t="shared" si="2"/>
        <v>1.7965406793474892E-3</v>
      </c>
      <c r="T160" s="69">
        <f>Q160/'סכום נכסי הקרן'!$C$41</f>
        <v>2.7407458272863143E-4</v>
      </c>
    </row>
    <row r="161" spans="1:20">
      <c r="A161" s="61" t="s">
        <v>644</v>
      </c>
      <c r="B161" s="58" t="s">
        <v>645</v>
      </c>
      <c r="C161" s="71" t="s">
        <v>116</v>
      </c>
      <c r="D161" s="71" t="s">
        <v>28</v>
      </c>
      <c r="E161" s="58" t="s">
        <v>428</v>
      </c>
      <c r="F161" s="71" t="s">
        <v>144</v>
      </c>
      <c r="G161" s="58" t="s">
        <v>429</v>
      </c>
      <c r="H161" s="58" t="s">
        <v>121</v>
      </c>
      <c r="I161" s="128" t="s">
        <v>1886</v>
      </c>
      <c r="J161" s="68">
        <v>8.5199999991694639</v>
      </c>
      <c r="K161" s="71" t="s">
        <v>123</v>
      </c>
      <c r="L161" s="72">
        <v>2.7900000000000001E-2</v>
      </c>
      <c r="M161" s="72">
        <v>5.0099999994877076E-2</v>
      </c>
      <c r="N161" s="68">
        <v>6170.8850000000002</v>
      </c>
      <c r="O161" s="70">
        <v>83.51</v>
      </c>
      <c r="P161" s="128" t="s">
        <v>1886</v>
      </c>
      <c r="Q161" s="68">
        <v>5.1533060640000006</v>
      </c>
      <c r="R161" s="69">
        <v>1.4349560505999442E-5</v>
      </c>
      <c r="S161" s="69">
        <f t="shared" si="2"/>
        <v>1.5311957672237508E-3</v>
      </c>
      <c r="T161" s="69">
        <f>Q161/'סכום נכסי הקרן'!$C$41</f>
        <v>2.335943993932378E-4</v>
      </c>
    </row>
    <row r="162" spans="1:20">
      <c r="A162" s="61" t="s">
        <v>646</v>
      </c>
      <c r="B162" s="58" t="s">
        <v>647</v>
      </c>
      <c r="C162" s="71" t="s">
        <v>116</v>
      </c>
      <c r="D162" s="71" t="s">
        <v>28</v>
      </c>
      <c r="E162" s="58" t="s">
        <v>648</v>
      </c>
      <c r="F162" s="71" t="s">
        <v>120</v>
      </c>
      <c r="G162" s="58" t="s">
        <v>429</v>
      </c>
      <c r="H162" s="58" t="s">
        <v>121</v>
      </c>
      <c r="I162" s="128" t="s">
        <v>1886</v>
      </c>
      <c r="J162" s="68">
        <v>1.2999999999850944</v>
      </c>
      <c r="K162" s="71" t="s">
        <v>123</v>
      </c>
      <c r="L162" s="72">
        <v>6.0999999999999999E-2</v>
      </c>
      <c r="M162" s="72">
        <v>5.9899999999433587E-2</v>
      </c>
      <c r="N162" s="68">
        <v>13223.325000000001</v>
      </c>
      <c r="O162" s="70">
        <v>101.47</v>
      </c>
      <c r="P162" s="128" t="s">
        <v>1886</v>
      </c>
      <c r="Q162" s="68">
        <v>13.417708024</v>
      </c>
      <c r="R162" s="69">
        <v>3.4327574569715223E-5</v>
      </c>
      <c r="S162" s="69">
        <f t="shared" si="2"/>
        <v>3.986787797394243E-3</v>
      </c>
      <c r="T162" s="69">
        <f>Q162/'סכום נכסי הקרן'!$C$41</f>
        <v>6.0821177864744556E-4</v>
      </c>
    </row>
    <row r="163" spans="1:20">
      <c r="A163" s="61" t="s">
        <v>649</v>
      </c>
      <c r="B163" s="58" t="s">
        <v>650</v>
      </c>
      <c r="C163" s="71" t="s">
        <v>116</v>
      </c>
      <c r="D163" s="71" t="s">
        <v>28</v>
      </c>
      <c r="E163" s="58" t="s">
        <v>462</v>
      </c>
      <c r="F163" s="71" t="s">
        <v>348</v>
      </c>
      <c r="G163" s="58" t="s">
        <v>429</v>
      </c>
      <c r="H163" s="58" t="s">
        <v>121</v>
      </c>
      <c r="I163" s="128" t="s">
        <v>1886</v>
      </c>
      <c r="J163" s="68">
        <v>7.079999999928198</v>
      </c>
      <c r="K163" s="71" t="s">
        <v>123</v>
      </c>
      <c r="L163" s="72">
        <v>3.0499999999999999E-2</v>
      </c>
      <c r="M163" s="72">
        <v>5.1699999999115301E-2</v>
      </c>
      <c r="N163" s="68">
        <v>9002.9534299999996</v>
      </c>
      <c r="O163" s="70">
        <v>86.63</v>
      </c>
      <c r="P163" s="128" t="s">
        <v>1886</v>
      </c>
      <c r="Q163" s="68">
        <v>7.799258556999999</v>
      </c>
      <c r="R163" s="69">
        <v>1.3187981238194219E-5</v>
      </c>
      <c r="S163" s="69">
        <f t="shared" si="2"/>
        <v>2.3173845181422193E-3</v>
      </c>
      <c r="T163" s="69">
        <f>Q163/'סכום נכסי הקרן'!$C$41</f>
        <v>3.5353287689667196E-4</v>
      </c>
    </row>
    <row r="164" spans="1:20">
      <c r="A164" s="61" t="s">
        <v>651</v>
      </c>
      <c r="B164" s="58" t="s">
        <v>652</v>
      </c>
      <c r="C164" s="71" t="s">
        <v>116</v>
      </c>
      <c r="D164" s="71" t="s">
        <v>28</v>
      </c>
      <c r="E164" s="58" t="s">
        <v>462</v>
      </c>
      <c r="F164" s="71" t="s">
        <v>348</v>
      </c>
      <c r="G164" s="58" t="s">
        <v>429</v>
      </c>
      <c r="H164" s="58" t="s">
        <v>121</v>
      </c>
      <c r="I164" s="128" t="s">
        <v>1886</v>
      </c>
      <c r="J164" s="68">
        <v>2.4200000003432871</v>
      </c>
      <c r="K164" s="71" t="s">
        <v>123</v>
      </c>
      <c r="L164" s="72">
        <v>2.9100000000000001E-2</v>
      </c>
      <c r="M164" s="72">
        <v>4.2700000003909659E-2</v>
      </c>
      <c r="N164" s="68">
        <v>4327.597925</v>
      </c>
      <c r="O164" s="70">
        <v>96.93</v>
      </c>
      <c r="P164" s="128" t="s">
        <v>1886</v>
      </c>
      <c r="Q164" s="68">
        <v>4.1947406680000006</v>
      </c>
      <c r="R164" s="69">
        <v>7.2126632083333337E-6</v>
      </c>
      <c r="S164" s="69">
        <f t="shared" si="2"/>
        <v>1.2463783589941513E-3</v>
      </c>
      <c r="T164" s="69">
        <f>Q164/'סכום נכסי הקרן'!$C$41</f>
        <v>1.9014355343592283E-4</v>
      </c>
    </row>
    <row r="165" spans="1:20">
      <c r="A165" s="61" t="s">
        <v>653</v>
      </c>
      <c r="B165" s="58" t="s">
        <v>654</v>
      </c>
      <c r="C165" s="71" t="s">
        <v>116</v>
      </c>
      <c r="D165" s="71" t="s">
        <v>28</v>
      </c>
      <c r="E165" s="58" t="s">
        <v>462</v>
      </c>
      <c r="F165" s="71" t="s">
        <v>348</v>
      </c>
      <c r="G165" s="58" t="s">
        <v>429</v>
      </c>
      <c r="H165" s="58" t="s">
        <v>121</v>
      </c>
      <c r="I165" s="128" t="s">
        <v>1886</v>
      </c>
      <c r="J165" s="68">
        <v>6.3099999998983893</v>
      </c>
      <c r="K165" s="71" t="s">
        <v>123</v>
      </c>
      <c r="L165" s="72">
        <v>3.0499999999999999E-2</v>
      </c>
      <c r="M165" s="72">
        <v>5.0599999999556881E-2</v>
      </c>
      <c r="N165" s="68">
        <v>14768.283813</v>
      </c>
      <c r="O165" s="70">
        <v>88.63</v>
      </c>
      <c r="P165" s="128" t="s">
        <v>1886</v>
      </c>
      <c r="Q165" s="68">
        <v>13.089129943</v>
      </c>
      <c r="R165" s="69">
        <v>2.0261848368333786E-5</v>
      </c>
      <c r="S165" s="69">
        <f t="shared" si="2"/>
        <v>3.8891577788039665E-3</v>
      </c>
      <c r="T165" s="69">
        <f>Q165/'סכום נכסי הקרן'!$C$41</f>
        <v>5.9331765077462884E-4</v>
      </c>
    </row>
    <row r="166" spans="1:20">
      <c r="A166" s="61" t="s">
        <v>655</v>
      </c>
      <c r="B166" s="58" t="s">
        <v>656</v>
      </c>
      <c r="C166" s="71" t="s">
        <v>116</v>
      </c>
      <c r="D166" s="71" t="s">
        <v>28</v>
      </c>
      <c r="E166" s="58" t="s">
        <v>462</v>
      </c>
      <c r="F166" s="71" t="s">
        <v>348</v>
      </c>
      <c r="G166" s="58" t="s">
        <v>429</v>
      </c>
      <c r="H166" s="58" t="s">
        <v>121</v>
      </c>
      <c r="I166" s="128" t="s">
        <v>1886</v>
      </c>
      <c r="J166" s="68">
        <v>7.9499999999769031</v>
      </c>
      <c r="K166" s="71" t="s">
        <v>123</v>
      </c>
      <c r="L166" s="72">
        <v>2.63E-2</v>
      </c>
      <c r="M166" s="72">
        <v>5.2399999999722849E-2</v>
      </c>
      <c r="N166" s="68">
        <v>15867.99</v>
      </c>
      <c r="O166" s="70">
        <v>81.86</v>
      </c>
      <c r="P166" s="128" t="s">
        <v>1886</v>
      </c>
      <c r="Q166" s="68">
        <v>12.989536614</v>
      </c>
      <c r="R166" s="69">
        <v>2.2874690784959319E-5</v>
      </c>
      <c r="S166" s="69">
        <f t="shared" si="2"/>
        <v>3.8595657301434311E-3</v>
      </c>
      <c r="T166" s="69">
        <f>Q166/'סכום נכסי הקרן'!$C$41</f>
        <v>5.8880318111526812E-4</v>
      </c>
    </row>
    <row r="167" spans="1:20">
      <c r="A167" s="61" t="s">
        <v>657</v>
      </c>
      <c r="B167" s="58" t="s">
        <v>658</v>
      </c>
      <c r="C167" s="71" t="s">
        <v>116</v>
      </c>
      <c r="D167" s="71" t="s">
        <v>28</v>
      </c>
      <c r="E167" s="58" t="s">
        <v>659</v>
      </c>
      <c r="F167" s="71" t="s">
        <v>348</v>
      </c>
      <c r="G167" s="58" t="s">
        <v>425</v>
      </c>
      <c r="H167" s="58" t="s">
        <v>284</v>
      </c>
      <c r="I167" s="128" t="s">
        <v>1886</v>
      </c>
      <c r="J167" s="68">
        <v>3.7299999999941131</v>
      </c>
      <c r="K167" s="71" t="s">
        <v>123</v>
      </c>
      <c r="L167" s="72">
        <v>4.7E-2</v>
      </c>
      <c r="M167" s="72">
        <v>4.5399999998940413E-2</v>
      </c>
      <c r="N167" s="68">
        <v>8110.3059999999996</v>
      </c>
      <c r="O167" s="70">
        <v>104.73</v>
      </c>
      <c r="P167" s="128" t="s">
        <v>1886</v>
      </c>
      <c r="Q167" s="68">
        <v>8.493923585000001</v>
      </c>
      <c r="R167" s="69">
        <v>9.0204715826938037E-6</v>
      </c>
      <c r="S167" s="69">
        <f t="shared" si="2"/>
        <v>2.5237895205430178E-3</v>
      </c>
      <c r="T167" s="69">
        <f>Q167/'סכום נכסי הקרן'!$C$41</f>
        <v>3.8502137340355188E-4</v>
      </c>
    </row>
    <row r="168" spans="1:20">
      <c r="A168" s="61" t="s">
        <v>660</v>
      </c>
      <c r="B168" s="58" t="s">
        <v>661</v>
      </c>
      <c r="C168" s="71" t="s">
        <v>116</v>
      </c>
      <c r="D168" s="71" t="s">
        <v>28</v>
      </c>
      <c r="E168" s="58" t="s">
        <v>469</v>
      </c>
      <c r="F168" s="71" t="s">
        <v>348</v>
      </c>
      <c r="G168" s="58" t="s">
        <v>429</v>
      </c>
      <c r="H168" s="58" t="s">
        <v>121</v>
      </c>
      <c r="I168" s="128" t="s">
        <v>1886</v>
      </c>
      <c r="J168" s="68">
        <v>5.7199999999334894</v>
      </c>
      <c r="K168" s="71" t="s">
        <v>123</v>
      </c>
      <c r="L168" s="72">
        <v>2.64E-2</v>
      </c>
      <c r="M168" s="72">
        <v>4.9499999999584307E-2</v>
      </c>
      <c r="N168" s="68">
        <v>24423.063058000003</v>
      </c>
      <c r="O168" s="70">
        <v>88.65</v>
      </c>
      <c r="P168" s="128" t="s">
        <v>1886</v>
      </c>
      <c r="Q168" s="68">
        <v>21.651045402000005</v>
      </c>
      <c r="R168" s="69">
        <v>1.4926950978687176E-5</v>
      </c>
      <c r="S168" s="69">
        <f t="shared" si="2"/>
        <v>6.4331496448668249E-3</v>
      </c>
      <c r="T168" s="69">
        <f>Q168/'סכום נכסי הקרן'!$C$41</f>
        <v>9.8142103032596299E-4</v>
      </c>
    </row>
    <row r="169" spans="1:20">
      <c r="A169" s="61" t="s">
        <v>662</v>
      </c>
      <c r="B169" s="58" t="s">
        <v>663</v>
      </c>
      <c r="C169" s="71" t="s">
        <v>116</v>
      </c>
      <c r="D169" s="71" t="s">
        <v>28</v>
      </c>
      <c r="E169" s="58" t="s">
        <v>469</v>
      </c>
      <c r="F169" s="71" t="s">
        <v>348</v>
      </c>
      <c r="G169" s="58" t="s">
        <v>429</v>
      </c>
      <c r="H169" s="58" t="s">
        <v>121</v>
      </c>
      <c r="I169" s="128" t="s">
        <v>1886</v>
      </c>
      <c r="J169" s="68">
        <v>7.3499999996646359</v>
      </c>
      <c r="K169" s="71" t="s">
        <v>123</v>
      </c>
      <c r="L169" s="72">
        <v>2.5000000000000001E-2</v>
      </c>
      <c r="M169" s="72">
        <v>5.2799999997482708E-2</v>
      </c>
      <c r="N169" s="68">
        <v>14613.349640000002</v>
      </c>
      <c r="O169" s="70">
        <v>82.64</v>
      </c>
      <c r="P169" s="128" t="s">
        <v>1886</v>
      </c>
      <c r="Q169" s="68">
        <v>12.076472143</v>
      </c>
      <c r="R169" s="69">
        <v>1.0957432127286718E-5</v>
      </c>
      <c r="S169" s="69">
        <f t="shared" si="2"/>
        <v>3.5882679582209922E-3</v>
      </c>
      <c r="T169" s="69">
        <f>Q169/'סכום נכסי הקרן'!$C$41</f>
        <v>5.4741484825444127E-4</v>
      </c>
    </row>
    <row r="170" spans="1:20">
      <c r="A170" s="61" t="s">
        <v>664</v>
      </c>
      <c r="B170" s="58" t="s">
        <v>665</v>
      </c>
      <c r="C170" s="71" t="s">
        <v>116</v>
      </c>
      <c r="D170" s="71" t="s">
        <v>28</v>
      </c>
      <c r="E170" s="58" t="s">
        <v>666</v>
      </c>
      <c r="F170" s="71" t="s">
        <v>348</v>
      </c>
      <c r="G170" s="58" t="s">
        <v>429</v>
      </c>
      <c r="H170" s="58" t="s">
        <v>121</v>
      </c>
      <c r="I170" s="128" t="s">
        <v>1886</v>
      </c>
      <c r="J170" s="68">
        <v>5.0399999998016272</v>
      </c>
      <c r="K170" s="71" t="s">
        <v>123</v>
      </c>
      <c r="L170" s="72">
        <v>3.4300000000000004E-2</v>
      </c>
      <c r="M170" s="72">
        <v>4.669999999763056E-2</v>
      </c>
      <c r="N170" s="68">
        <v>9622.3161660000005</v>
      </c>
      <c r="O170" s="70">
        <v>94.3</v>
      </c>
      <c r="P170" s="128" t="s">
        <v>1886</v>
      </c>
      <c r="Q170" s="68">
        <v>9.0738441449999989</v>
      </c>
      <c r="R170" s="69">
        <v>3.16648550941161E-5</v>
      </c>
      <c r="S170" s="69">
        <f t="shared" si="2"/>
        <v>2.6961006341796063E-3</v>
      </c>
      <c r="T170" s="69">
        <f>Q170/'סכום נכסי הקרן'!$C$41</f>
        <v>4.1130861371619899E-4</v>
      </c>
    </row>
    <row r="171" spans="1:20">
      <c r="A171" s="61" t="s">
        <v>667</v>
      </c>
      <c r="B171" s="58" t="s">
        <v>668</v>
      </c>
      <c r="C171" s="71" t="s">
        <v>116</v>
      </c>
      <c r="D171" s="71" t="s">
        <v>28</v>
      </c>
      <c r="E171" s="58" t="s">
        <v>666</v>
      </c>
      <c r="F171" s="71" t="s">
        <v>348</v>
      </c>
      <c r="G171" s="58" t="s">
        <v>429</v>
      </c>
      <c r="H171" s="58" t="s">
        <v>121</v>
      </c>
      <c r="I171" s="128" t="s">
        <v>1886</v>
      </c>
      <c r="J171" s="68">
        <v>6.3199999996025191</v>
      </c>
      <c r="K171" s="71" t="s">
        <v>123</v>
      </c>
      <c r="L171" s="72">
        <v>2.98E-2</v>
      </c>
      <c r="M171" s="72">
        <v>4.9399999996495893E-2</v>
      </c>
      <c r="N171" s="68">
        <v>8610.8529290000006</v>
      </c>
      <c r="O171" s="70">
        <v>88.82</v>
      </c>
      <c r="P171" s="128" t="s">
        <v>1886</v>
      </c>
      <c r="Q171" s="68">
        <v>7.648159572</v>
      </c>
      <c r="R171" s="69">
        <v>2.1936121882466174E-5</v>
      </c>
      <c r="S171" s="69">
        <f t="shared" si="2"/>
        <v>2.2724886545178839E-3</v>
      </c>
      <c r="T171" s="69">
        <f>Q171/'סכום נכסי הקרן'!$C$41</f>
        <v>3.4668370546930946E-4</v>
      </c>
    </row>
    <row r="172" spans="1:20">
      <c r="A172" s="61" t="s">
        <v>669</v>
      </c>
      <c r="B172" s="58" t="s">
        <v>670</v>
      </c>
      <c r="C172" s="71" t="s">
        <v>116</v>
      </c>
      <c r="D172" s="71" t="s">
        <v>28</v>
      </c>
      <c r="E172" s="58" t="s">
        <v>490</v>
      </c>
      <c r="F172" s="71" t="s">
        <v>348</v>
      </c>
      <c r="G172" s="58" t="s">
        <v>429</v>
      </c>
      <c r="H172" s="58" t="s">
        <v>121</v>
      </c>
      <c r="I172" s="128" t="s">
        <v>1886</v>
      </c>
      <c r="J172" s="68">
        <v>2.5400000000827827</v>
      </c>
      <c r="K172" s="71" t="s">
        <v>123</v>
      </c>
      <c r="L172" s="72">
        <v>3.3000000000000002E-2</v>
      </c>
      <c r="M172" s="72">
        <v>4.2600000002883123E-2</v>
      </c>
      <c r="N172" s="68">
        <v>7089.9513989999996</v>
      </c>
      <c r="O172" s="70">
        <v>98.82</v>
      </c>
      <c r="P172" s="128" t="s">
        <v>1886</v>
      </c>
      <c r="Q172" s="68">
        <v>7.0062899730000012</v>
      </c>
      <c r="R172" s="69">
        <v>2.2993566942872431E-5</v>
      </c>
      <c r="S172" s="69">
        <f t="shared" si="2"/>
        <v>2.0817706958147805E-3</v>
      </c>
      <c r="T172" s="69">
        <f>Q172/'סכום נכסי הקרן'!$C$41</f>
        <v>3.1758837489800592E-4</v>
      </c>
    </row>
    <row r="173" spans="1:20">
      <c r="A173" s="61" t="s">
        <v>671</v>
      </c>
      <c r="B173" s="58" t="s">
        <v>672</v>
      </c>
      <c r="C173" s="71" t="s">
        <v>116</v>
      </c>
      <c r="D173" s="71" t="s">
        <v>28</v>
      </c>
      <c r="E173" s="58" t="s">
        <v>490</v>
      </c>
      <c r="F173" s="71" t="s">
        <v>348</v>
      </c>
      <c r="G173" s="58" t="s">
        <v>429</v>
      </c>
      <c r="H173" s="58" t="s">
        <v>121</v>
      </c>
      <c r="I173" s="128" t="s">
        <v>1886</v>
      </c>
      <c r="J173" s="68">
        <v>4.9699999999362614</v>
      </c>
      <c r="K173" s="71" t="s">
        <v>123</v>
      </c>
      <c r="L173" s="72">
        <v>2.6200000000000001E-2</v>
      </c>
      <c r="M173" s="72">
        <v>4.7099999998998401E-2</v>
      </c>
      <c r="N173" s="68">
        <v>12079.200959000002</v>
      </c>
      <c r="O173" s="70">
        <v>90.92</v>
      </c>
      <c r="P173" s="128" t="s">
        <v>1886</v>
      </c>
      <c r="Q173" s="68">
        <v>10.982409110000001</v>
      </c>
      <c r="R173" s="69">
        <v>9.3393885844710037E-6</v>
      </c>
      <c r="S173" s="69">
        <f t="shared" si="2"/>
        <v>3.2631902965411679E-3</v>
      </c>
      <c r="T173" s="69">
        <f>Q173/'סכום נכסי הקרן'!$C$41</f>
        <v>4.9782202494489238E-4</v>
      </c>
    </row>
    <row r="174" spans="1:20">
      <c r="A174" s="61" t="s">
        <v>673</v>
      </c>
      <c r="B174" s="58" t="s">
        <v>674</v>
      </c>
      <c r="C174" s="71" t="s">
        <v>116</v>
      </c>
      <c r="D174" s="71" t="s">
        <v>28</v>
      </c>
      <c r="E174" s="58" t="s">
        <v>675</v>
      </c>
      <c r="F174" s="71" t="s">
        <v>118</v>
      </c>
      <c r="G174" s="58" t="s">
        <v>425</v>
      </c>
      <c r="H174" s="58" t="s">
        <v>284</v>
      </c>
      <c r="I174" s="128" t="s">
        <v>1886</v>
      </c>
      <c r="J174" s="68">
        <v>1.3700000001868682</v>
      </c>
      <c r="K174" s="71" t="s">
        <v>123</v>
      </c>
      <c r="L174" s="72">
        <v>2.75E-2</v>
      </c>
      <c r="M174" s="72">
        <v>4.9400000003737364E-2</v>
      </c>
      <c r="N174" s="68">
        <v>4093.3488650000004</v>
      </c>
      <c r="O174" s="70">
        <v>98.05</v>
      </c>
      <c r="P174" s="128" t="s">
        <v>1886</v>
      </c>
      <c r="Q174" s="68">
        <v>4.0135284249999996</v>
      </c>
      <c r="R174" s="69">
        <v>1.5161242536053247E-5</v>
      </c>
      <c r="S174" s="69">
        <f t="shared" si="2"/>
        <v>1.1925349784526608E-3</v>
      </c>
      <c r="T174" s="69">
        <f>Q174/'סכום נכסי הקרן'!$C$41</f>
        <v>1.8192937703332237E-4</v>
      </c>
    </row>
    <row r="175" spans="1:20">
      <c r="A175" s="61" t="s">
        <v>676</v>
      </c>
      <c r="B175" s="58" t="s">
        <v>677</v>
      </c>
      <c r="C175" s="71" t="s">
        <v>116</v>
      </c>
      <c r="D175" s="71" t="s">
        <v>28</v>
      </c>
      <c r="E175" s="58" t="s">
        <v>675</v>
      </c>
      <c r="F175" s="71" t="s">
        <v>118</v>
      </c>
      <c r="G175" s="58" t="s">
        <v>425</v>
      </c>
      <c r="H175" s="58" t="s">
        <v>284</v>
      </c>
      <c r="I175" s="128" t="s">
        <v>1886</v>
      </c>
      <c r="J175" s="68">
        <v>0.28999999940113019</v>
      </c>
      <c r="K175" s="71" t="s">
        <v>123</v>
      </c>
      <c r="L175" s="72">
        <v>2.4E-2</v>
      </c>
      <c r="M175" s="72">
        <v>5.6600000011977389E-2</v>
      </c>
      <c r="N175" s="68">
        <v>420.43813599999999</v>
      </c>
      <c r="O175" s="70">
        <v>99.29</v>
      </c>
      <c r="P175" s="128" t="s">
        <v>1886</v>
      </c>
      <c r="Q175" s="68">
        <v>0.41745302500000003</v>
      </c>
      <c r="R175" s="69">
        <v>8.9502800838695449E-6</v>
      </c>
      <c r="S175" s="69">
        <f t="shared" si="2"/>
        <v>1.2403732612741445E-4</v>
      </c>
      <c r="T175" s="69">
        <f>Q175/'סכום נכסי הקרן'!$C$41</f>
        <v>1.8922743465788698E-5</v>
      </c>
    </row>
    <row r="176" spans="1:20">
      <c r="A176" s="61" t="s">
        <v>678</v>
      </c>
      <c r="B176" s="58" t="s">
        <v>679</v>
      </c>
      <c r="C176" s="71" t="s">
        <v>116</v>
      </c>
      <c r="D176" s="71" t="s">
        <v>28</v>
      </c>
      <c r="E176" s="58" t="s">
        <v>675</v>
      </c>
      <c r="F176" s="71" t="s">
        <v>118</v>
      </c>
      <c r="G176" s="58" t="s">
        <v>425</v>
      </c>
      <c r="H176" s="58" t="s">
        <v>284</v>
      </c>
      <c r="I176" s="128" t="s">
        <v>1886</v>
      </c>
      <c r="J176" s="68">
        <v>2.2899999998617533</v>
      </c>
      <c r="K176" s="71" t="s">
        <v>123</v>
      </c>
      <c r="L176" s="72">
        <v>2.3E-2</v>
      </c>
      <c r="M176" s="72">
        <v>4.9499999997822147E-2</v>
      </c>
      <c r="N176" s="68">
        <v>5556.5747240000001</v>
      </c>
      <c r="O176" s="70">
        <v>95.03</v>
      </c>
      <c r="P176" s="128" t="s">
        <v>1886</v>
      </c>
      <c r="Q176" s="68">
        <v>5.2804128370000001</v>
      </c>
      <c r="R176" s="69">
        <v>6.6180276746676375E-6</v>
      </c>
      <c r="S176" s="69">
        <f t="shared" si="2"/>
        <v>1.5689628531266597E-3</v>
      </c>
      <c r="T176" s="69">
        <f>Q176/'סכום נכסי הקרן'!$C$41</f>
        <v>2.3935602696377277E-4</v>
      </c>
    </row>
    <row r="177" spans="1:20">
      <c r="A177" s="61" t="s">
        <v>680</v>
      </c>
      <c r="B177" s="58" t="s">
        <v>681</v>
      </c>
      <c r="C177" s="71" t="s">
        <v>116</v>
      </c>
      <c r="D177" s="71" t="s">
        <v>28</v>
      </c>
      <c r="E177" s="58" t="s">
        <v>675</v>
      </c>
      <c r="F177" s="71" t="s">
        <v>118</v>
      </c>
      <c r="G177" s="58" t="s">
        <v>425</v>
      </c>
      <c r="H177" s="58" t="s">
        <v>284</v>
      </c>
      <c r="I177" s="128" t="s">
        <v>1886</v>
      </c>
      <c r="J177" s="68">
        <v>2.3699999998510295</v>
      </c>
      <c r="K177" s="71" t="s">
        <v>123</v>
      </c>
      <c r="L177" s="72">
        <v>2.1499999999999998E-2</v>
      </c>
      <c r="M177" s="72">
        <v>5.1799999998681255E-2</v>
      </c>
      <c r="N177" s="68">
        <v>4132.7609549999997</v>
      </c>
      <c r="O177" s="70">
        <v>93.26</v>
      </c>
      <c r="P177" s="68">
        <v>0.24055138299999998</v>
      </c>
      <c r="Q177" s="68">
        <v>4.0947642530000001</v>
      </c>
      <c r="R177" s="69">
        <v>4.2211891935065939E-6</v>
      </c>
      <c r="S177" s="69">
        <f t="shared" si="2"/>
        <v>1.2166724844411886E-3</v>
      </c>
      <c r="T177" s="69">
        <f>Q177/'סכום נכסי הקרן'!$C$41</f>
        <v>1.8561171885723163E-4</v>
      </c>
    </row>
    <row r="178" spans="1:20">
      <c r="A178" s="61" t="s">
        <v>682</v>
      </c>
      <c r="B178" s="58" t="s">
        <v>683</v>
      </c>
      <c r="C178" s="71" t="s">
        <v>116</v>
      </c>
      <c r="D178" s="71" t="s">
        <v>28</v>
      </c>
      <c r="E178" s="58" t="s">
        <v>497</v>
      </c>
      <c r="F178" s="71" t="s">
        <v>119</v>
      </c>
      <c r="G178" s="58" t="s">
        <v>498</v>
      </c>
      <c r="H178" s="58" t="s">
        <v>284</v>
      </c>
      <c r="I178" s="128" t="s">
        <v>1886</v>
      </c>
      <c r="J178" s="68">
        <v>1.4600000054914071</v>
      </c>
      <c r="K178" s="71" t="s">
        <v>123</v>
      </c>
      <c r="L178" s="72">
        <v>3.2500000000000001E-2</v>
      </c>
      <c r="M178" s="72">
        <v>5.74000001697344E-2</v>
      </c>
      <c r="N178" s="68">
        <v>82.357065000000006</v>
      </c>
      <c r="O178" s="70">
        <v>97.29</v>
      </c>
      <c r="P178" s="128" t="s">
        <v>1886</v>
      </c>
      <c r="Q178" s="68">
        <v>8.0125186000000001E-2</v>
      </c>
      <c r="R178" s="69">
        <v>1.5556831452609535E-7</v>
      </c>
      <c r="S178" s="69">
        <f t="shared" si="2"/>
        <v>2.3807502237890702E-5</v>
      </c>
      <c r="T178" s="69">
        <f>Q178/'סכום נכסי הקרן'!$C$41</f>
        <v>3.6319974919971031E-6</v>
      </c>
    </row>
    <row r="179" spans="1:20">
      <c r="A179" s="61" t="s">
        <v>684</v>
      </c>
      <c r="B179" s="58" t="s">
        <v>685</v>
      </c>
      <c r="C179" s="71" t="s">
        <v>116</v>
      </c>
      <c r="D179" s="71" t="s">
        <v>28</v>
      </c>
      <c r="E179" s="58" t="s">
        <v>497</v>
      </c>
      <c r="F179" s="71" t="s">
        <v>119</v>
      </c>
      <c r="G179" s="58" t="s">
        <v>498</v>
      </c>
      <c r="H179" s="58" t="s">
        <v>284</v>
      </c>
      <c r="I179" s="128" t="s">
        <v>1886</v>
      </c>
      <c r="J179" s="68">
        <v>2.1700000000283364</v>
      </c>
      <c r="K179" s="71" t="s">
        <v>123</v>
      </c>
      <c r="L179" s="72">
        <v>5.7000000000000002E-2</v>
      </c>
      <c r="M179" s="72">
        <v>5.640000000030912E-2</v>
      </c>
      <c r="N179" s="68">
        <v>23166.783145000005</v>
      </c>
      <c r="O179" s="70">
        <v>100.54</v>
      </c>
      <c r="P179" s="128" t="s">
        <v>1886</v>
      </c>
      <c r="Q179" s="68">
        <v>23.291883001999999</v>
      </c>
      <c r="R179" s="69">
        <v>4.1414863734759341E-5</v>
      </c>
      <c r="S179" s="69">
        <f t="shared" si="2"/>
        <v>6.9206897902839605E-3</v>
      </c>
      <c r="T179" s="69">
        <f>Q179/'סכום נכסי הקרן'!$C$41</f>
        <v>1.055798618016986E-3</v>
      </c>
    </row>
    <row r="180" spans="1:20">
      <c r="A180" s="61" t="s">
        <v>686</v>
      </c>
      <c r="B180" s="58" t="s">
        <v>687</v>
      </c>
      <c r="C180" s="71" t="s">
        <v>116</v>
      </c>
      <c r="D180" s="71" t="s">
        <v>28</v>
      </c>
      <c r="E180" s="58" t="s">
        <v>503</v>
      </c>
      <c r="F180" s="71" t="s">
        <v>119</v>
      </c>
      <c r="G180" s="58" t="s">
        <v>498</v>
      </c>
      <c r="H180" s="58" t="s">
        <v>284</v>
      </c>
      <c r="I180" s="128" t="s">
        <v>1886</v>
      </c>
      <c r="J180" s="68">
        <v>1.9299999998726129</v>
      </c>
      <c r="K180" s="71" t="s">
        <v>123</v>
      </c>
      <c r="L180" s="72">
        <v>2.7999999999999997E-2</v>
      </c>
      <c r="M180" s="72">
        <v>5.4300000000081304E-2</v>
      </c>
      <c r="N180" s="68">
        <v>3873.1288730000001</v>
      </c>
      <c r="O180" s="70">
        <v>95.26</v>
      </c>
      <c r="P180" s="128" t="s">
        <v>1886</v>
      </c>
      <c r="Q180" s="68">
        <v>3.689542479</v>
      </c>
      <c r="R180" s="69">
        <v>1.4861546139438558E-5</v>
      </c>
      <c r="S180" s="69">
        <f t="shared" si="2"/>
        <v>1.096269415531657E-3</v>
      </c>
      <c r="T180" s="69">
        <f>Q180/'סכום נכסי הקרן'!$C$41</f>
        <v>1.6724340621617745E-4</v>
      </c>
    </row>
    <row r="181" spans="1:20">
      <c r="A181" s="61" t="s">
        <v>688</v>
      </c>
      <c r="B181" s="58" t="s">
        <v>689</v>
      </c>
      <c r="C181" s="71" t="s">
        <v>116</v>
      </c>
      <c r="D181" s="71" t="s">
        <v>28</v>
      </c>
      <c r="E181" s="58" t="s">
        <v>503</v>
      </c>
      <c r="F181" s="71" t="s">
        <v>119</v>
      </c>
      <c r="G181" s="58" t="s">
        <v>498</v>
      </c>
      <c r="H181" s="58" t="s">
        <v>284</v>
      </c>
      <c r="I181" s="128" t="s">
        <v>1886</v>
      </c>
      <c r="J181" s="68">
        <v>3.1899999999743742</v>
      </c>
      <c r="K181" s="71" t="s">
        <v>123</v>
      </c>
      <c r="L181" s="72">
        <v>5.6500000000000002E-2</v>
      </c>
      <c r="M181" s="72">
        <v>6.009999999977577E-2</v>
      </c>
      <c r="N181" s="68">
        <v>12421.474163000001</v>
      </c>
      <c r="O181" s="70">
        <v>100.53</v>
      </c>
      <c r="P181" s="128" t="s">
        <v>1886</v>
      </c>
      <c r="Q181" s="68">
        <v>12.487308528</v>
      </c>
      <c r="R181" s="69">
        <v>2.9416481701899107E-5</v>
      </c>
      <c r="S181" s="69">
        <f t="shared" si="2"/>
        <v>3.7103392898905924E-3</v>
      </c>
      <c r="T181" s="69">
        <f>Q181/'סכום נכסי הקרן'!$C$41</f>
        <v>5.6603766580323495E-4</v>
      </c>
    </row>
    <row r="182" spans="1:20">
      <c r="A182" s="61" t="s">
        <v>690</v>
      </c>
      <c r="B182" s="58" t="s">
        <v>691</v>
      </c>
      <c r="C182" s="71" t="s">
        <v>116</v>
      </c>
      <c r="D182" s="71" t="s">
        <v>28</v>
      </c>
      <c r="E182" s="58" t="s">
        <v>510</v>
      </c>
      <c r="F182" s="71" t="s">
        <v>511</v>
      </c>
      <c r="G182" s="58" t="s">
        <v>498</v>
      </c>
      <c r="H182" s="58" t="s">
        <v>284</v>
      </c>
      <c r="I182" s="128" t="s">
        <v>1886</v>
      </c>
      <c r="J182" s="68">
        <v>4.4300000001603257</v>
      </c>
      <c r="K182" s="71" t="s">
        <v>123</v>
      </c>
      <c r="L182" s="72">
        <v>5.5E-2</v>
      </c>
      <c r="M182" s="72">
        <v>5.7600000001791871E-2</v>
      </c>
      <c r="N182" s="68">
        <v>8547.2656619999998</v>
      </c>
      <c r="O182" s="70">
        <v>99.23</v>
      </c>
      <c r="P182" s="128" t="s">
        <v>1886</v>
      </c>
      <c r="Q182" s="68">
        <v>8.4827575480000004</v>
      </c>
      <c r="R182" s="69">
        <v>3.5114830026827275E-5</v>
      </c>
      <c r="S182" s="69">
        <f t="shared" si="2"/>
        <v>2.5204717691075843E-3</v>
      </c>
      <c r="T182" s="69">
        <f>Q182/'סכום נכסי הקרן'!$C$41</f>
        <v>3.84515227703253E-4</v>
      </c>
    </row>
    <row r="183" spans="1:20">
      <c r="A183" s="61" t="s">
        <v>692</v>
      </c>
      <c r="B183" s="58" t="s">
        <v>693</v>
      </c>
      <c r="C183" s="71" t="s">
        <v>116</v>
      </c>
      <c r="D183" s="71" t="s">
        <v>28</v>
      </c>
      <c r="E183" s="58" t="s">
        <v>694</v>
      </c>
      <c r="F183" s="71" t="s">
        <v>574</v>
      </c>
      <c r="G183" s="58" t="s">
        <v>515</v>
      </c>
      <c r="H183" s="58" t="s">
        <v>121</v>
      </c>
      <c r="I183" s="128" t="s">
        <v>1886</v>
      </c>
      <c r="J183" s="68">
        <v>0.82000000125593975</v>
      </c>
      <c r="K183" s="71" t="s">
        <v>123</v>
      </c>
      <c r="L183" s="72">
        <v>3.0499999999999999E-2</v>
      </c>
      <c r="M183" s="72">
        <v>4.83999999937203E-2</v>
      </c>
      <c r="N183" s="68">
        <v>322.910504</v>
      </c>
      <c r="O183" s="70">
        <v>98.63</v>
      </c>
      <c r="P183" s="128" t="s">
        <v>1886</v>
      </c>
      <c r="Q183" s="68">
        <v>0.31848662999999999</v>
      </c>
      <c r="R183" s="69">
        <v>4.8106922910754059E-6</v>
      </c>
      <c r="S183" s="69">
        <f t="shared" si="2"/>
        <v>9.4631557628624627E-5</v>
      </c>
      <c r="T183" s="69">
        <f>Q183/'סכום נכסי הקרן'!$C$41</f>
        <v>1.4436692120684866E-5</v>
      </c>
    </row>
    <row r="184" spans="1:20">
      <c r="A184" s="61" t="s">
        <v>695</v>
      </c>
      <c r="B184" s="58" t="s">
        <v>696</v>
      </c>
      <c r="C184" s="71" t="s">
        <v>116</v>
      </c>
      <c r="D184" s="71" t="s">
        <v>28</v>
      </c>
      <c r="E184" s="58" t="s">
        <v>694</v>
      </c>
      <c r="F184" s="71" t="s">
        <v>574</v>
      </c>
      <c r="G184" s="58" t="s">
        <v>515</v>
      </c>
      <c r="H184" s="58" t="s">
        <v>121</v>
      </c>
      <c r="I184" s="128" t="s">
        <v>1886</v>
      </c>
      <c r="J184" s="68">
        <v>2.7999999999176044</v>
      </c>
      <c r="K184" s="71" t="s">
        <v>123</v>
      </c>
      <c r="L184" s="72">
        <v>2.58E-2</v>
      </c>
      <c r="M184" s="72">
        <v>5.0699999998022501E-2</v>
      </c>
      <c r="N184" s="68">
        <v>2595.7711089999998</v>
      </c>
      <c r="O184" s="70">
        <v>93.51</v>
      </c>
      <c r="P184" s="128" t="s">
        <v>1886</v>
      </c>
      <c r="Q184" s="68">
        <v>2.4273055639999996</v>
      </c>
      <c r="R184" s="69">
        <v>9.6854764134886861E-6</v>
      </c>
      <c r="S184" s="69">
        <f t="shared" si="2"/>
        <v>7.212224461728493E-4</v>
      </c>
      <c r="T184" s="69">
        <f>Q184/'סכום נכסי הקרן'!$C$41</f>
        <v>1.1002742284752527E-4</v>
      </c>
    </row>
    <row r="185" spans="1:20">
      <c r="A185" s="61" t="s">
        <v>697</v>
      </c>
      <c r="B185" s="58" t="s">
        <v>698</v>
      </c>
      <c r="C185" s="71" t="s">
        <v>116</v>
      </c>
      <c r="D185" s="71" t="s">
        <v>28</v>
      </c>
      <c r="E185" s="58" t="s">
        <v>694</v>
      </c>
      <c r="F185" s="71" t="s">
        <v>574</v>
      </c>
      <c r="G185" s="58" t="s">
        <v>515</v>
      </c>
      <c r="H185" s="58" t="s">
        <v>121</v>
      </c>
      <c r="I185" s="128" t="s">
        <v>1886</v>
      </c>
      <c r="J185" s="68">
        <v>3.9800000000148938</v>
      </c>
      <c r="K185" s="71" t="s">
        <v>123</v>
      </c>
      <c r="L185" s="72">
        <v>0.04</v>
      </c>
      <c r="M185" s="72">
        <v>5.330000000014893E-2</v>
      </c>
      <c r="N185" s="68">
        <v>14104.88</v>
      </c>
      <c r="O185" s="70">
        <v>95.2</v>
      </c>
      <c r="P185" s="128" t="s">
        <v>1886</v>
      </c>
      <c r="Q185" s="68">
        <v>13.427845760000002</v>
      </c>
      <c r="R185" s="69">
        <v>3.2223153806613739E-5</v>
      </c>
      <c r="S185" s="69">
        <f t="shared" si="2"/>
        <v>3.9898000109634844E-3</v>
      </c>
      <c r="T185" s="69">
        <f>Q185/'סכום נכסי הקרן'!$C$41</f>
        <v>6.0867131245403842E-4</v>
      </c>
    </row>
    <row r="186" spans="1:20">
      <c r="A186" s="61" t="s">
        <v>699</v>
      </c>
      <c r="B186" s="58" t="s">
        <v>700</v>
      </c>
      <c r="C186" s="71" t="s">
        <v>116</v>
      </c>
      <c r="D186" s="71" t="s">
        <v>28</v>
      </c>
      <c r="E186" s="58" t="s">
        <v>701</v>
      </c>
      <c r="F186" s="71" t="s">
        <v>119</v>
      </c>
      <c r="G186" s="58" t="s">
        <v>498</v>
      </c>
      <c r="H186" s="58" t="s">
        <v>284</v>
      </c>
      <c r="I186" s="128" t="s">
        <v>1886</v>
      </c>
      <c r="J186" s="68">
        <v>0.73999999998324417</v>
      </c>
      <c r="K186" s="71" t="s">
        <v>123</v>
      </c>
      <c r="L186" s="72">
        <v>2.9500000000000002E-2</v>
      </c>
      <c r="M186" s="72">
        <v>5.4500000001256696E-2</v>
      </c>
      <c r="N186" s="68">
        <v>1214.869999</v>
      </c>
      <c r="O186" s="70">
        <v>98.25</v>
      </c>
      <c r="P186" s="128" t="s">
        <v>1886</v>
      </c>
      <c r="Q186" s="68">
        <v>1.1936097729999999</v>
      </c>
      <c r="R186" s="69">
        <v>3.3973027647020444E-5</v>
      </c>
      <c r="S186" s="69">
        <f t="shared" si="2"/>
        <v>3.5465586740560838E-4</v>
      </c>
      <c r="T186" s="69">
        <f>Q186/'סכום נכסי הקרן'!$C$41</f>
        <v>5.4105181134421723E-5</v>
      </c>
    </row>
    <row r="187" spans="1:20">
      <c r="A187" s="61" t="s">
        <v>702</v>
      </c>
      <c r="B187" s="58" t="s">
        <v>703</v>
      </c>
      <c r="C187" s="71" t="s">
        <v>116</v>
      </c>
      <c r="D187" s="71" t="s">
        <v>28</v>
      </c>
      <c r="E187" s="58" t="s">
        <v>552</v>
      </c>
      <c r="F187" s="71" t="s">
        <v>144</v>
      </c>
      <c r="G187" s="58" t="s">
        <v>498</v>
      </c>
      <c r="H187" s="58" t="s">
        <v>284</v>
      </c>
      <c r="I187" s="128" t="s">
        <v>1886</v>
      </c>
      <c r="J187" s="68">
        <v>1.5500000000683385</v>
      </c>
      <c r="K187" s="71" t="s">
        <v>123</v>
      </c>
      <c r="L187" s="72">
        <v>3.5499999999999997E-2</v>
      </c>
      <c r="M187" s="72">
        <v>4.889999999940773E-2</v>
      </c>
      <c r="N187" s="68">
        <v>4398.4957979999999</v>
      </c>
      <c r="O187" s="70">
        <v>98.03</v>
      </c>
      <c r="P187" s="68">
        <v>7.8073299999999998E-2</v>
      </c>
      <c r="Q187" s="68">
        <v>4.3899185340000004</v>
      </c>
      <c r="R187" s="69">
        <v>1.1253704561381424E-5</v>
      </c>
      <c r="S187" s="69">
        <f t="shared" si="2"/>
        <v>1.3043713286651575E-3</v>
      </c>
      <c r="T187" s="69">
        <f>Q187/'סכום נכסי הקרן'!$C$41</f>
        <v>1.9899077807519351E-4</v>
      </c>
    </row>
    <row r="188" spans="1:20">
      <c r="A188" s="61" t="s">
        <v>704</v>
      </c>
      <c r="B188" s="58" t="s">
        <v>705</v>
      </c>
      <c r="C188" s="71" t="s">
        <v>116</v>
      </c>
      <c r="D188" s="71" t="s">
        <v>28</v>
      </c>
      <c r="E188" s="58" t="s">
        <v>552</v>
      </c>
      <c r="F188" s="71" t="s">
        <v>144</v>
      </c>
      <c r="G188" s="58" t="s">
        <v>498</v>
      </c>
      <c r="H188" s="58" t="s">
        <v>284</v>
      </c>
      <c r="I188" s="128" t="s">
        <v>1886</v>
      </c>
      <c r="J188" s="68">
        <v>2.5599999999103882</v>
      </c>
      <c r="K188" s="71" t="s">
        <v>123</v>
      </c>
      <c r="L188" s="72">
        <v>2.5000000000000001E-2</v>
      </c>
      <c r="M188" s="72">
        <v>4.8999999998579326E-2</v>
      </c>
      <c r="N188" s="68">
        <v>15425.202604000002</v>
      </c>
      <c r="O188" s="70">
        <v>94.18</v>
      </c>
      <c r="P188" s="68">
        <v>3.7736656320000002</v>
      </c>
      <c r="Q188" s="68">
        <v>18.301121444</v>
      </c>
      <c r="R188" s="69">
        <v>2.011912393074489E-5</v>
      </c>
      <c r="S188" s="69">
        <f t="shared" si="2"/>
        <v>5.4377906808720476E-3</v>
      </c>
      <c r="T188" s="69">
        <f>Q188/'סכום נכסי הקרן'!$C$41</f>
        <v>8.2957220449188598E-4</v>
      </c>
    </row>
    <row r="189" spans="1:20">
      <c r="A189" s="61" t="s">
        <v>706</v>
      </c>
      <c r="B189" s="58" t="s">
        <v>707</v>
      </c>
      <c r="C189" s="71" t="s">
        <v>116</v>
      </c>
      <c r="D189" s="71" t="s">
        <v>28</v>
      </c>
      <c r="E189" s="58" t="s">
        <v>552</v>
      </c>
      <c r="F189" s="71" t="s">
        <v>144</v>
      </c>
      <c r="G189" s="58" t="s">
        <v>498</v>
      </c>
      <c r="H189" s="58" t="s">
        <v>284</v>
      </c>
      <c r="I189" s="128" t="s">
        <v>1886</v>
      </c>
      <c r="J189" s="68">
        <v>3.9300000002324569</v>
      </c>
      <c r="K189" s="71" t="s">
        <v>123</v>
      </c>
      <c r="L189" s="72">
        <v>4.7300000000000002E-2</v>
      </c>
      <c r="M189" s="72">
        <v>5.0400000003003174E-2</v>
      </c>
      <c r="N189" s="68">
        <v>6832.7564940000002</v>
      </c>
      <c r="O189" s="70">
        <v>99</v>
      </c>
      <c r="P189" s="68">
        <v>0.16159469100000001</v>
      </c>
      <c r="Q189" s="68">
        <v>6.9260239229999998</v>
      </c>
      <c r="R189" s="69">
        <v>1.7301840887279542E-5</v>
      </c>
      <c r="S189" s="69">
        <f t="shared" si="2"/>
        <v>2.0579213388223151E-3</v>
      </c>
      <c r="T189" s="69">
        <f>Q189/'סכום נכסי הקרן'!$C$41</f>
        <v>3.1394999217659148E-4</v>
      </c>
    </row>
    <row r="190" spans="1:20">
      <c r="A190" s="61" t="s">
        <v>708</v>
      </c>
      <c r="B190" s="58" t="s">
        <v>709</v>
      </c>
      <c r="C190" s="71" t="s">
        <v>116</v>
      </c>
      <c r="D190" s="71" t="s">
        <v>28</v>
      </c>
      <c r="E190" s="58" t="s">
        <v>555</v>
      </c>
      <c r="F190" s="71" t="s">
        <v>288</v>
      </c>
      <c r="G190" s="58" t="s">
        <v>498</v>
      </c>
      <c r="H190" s="58" t="s">
        <v>284</v>
      </c>
      <c r="I190" s="128" t="s">
        <v>1886</v>
      </c>
      <c r="J190" s="68">
        <v>4.5099999999311127</v>
      </c>
      <c r="K190" s="71" t="s">
        <v>123</v>
      </c>
      <c r="L190" s="72">
        <v>2.4300000000000002E-2</v>
      </c>
      <c r="M190" s="72">
        <v>4.9099999999311118E-2</v>
      </c>
      <c r="N190" s="68">
        <v>14532.426240999999</v>
      </c>
      <c r="O190" s="70">
        <v>89.9</v>
      </c>
      <c r="P190" s="128" t="s">
        <v>1886</v>
      </c>
      <c r="Q190" s="68">
        <v>13.064651189999999</v>
      </c>
      <c r="R190" s="69">
        <v>9.9223524550820513E-6</v>
      </c>
      <c r="S190" s="69">
        <f t="shared" si="2"/>
        <v>3.8818844357276922E-3</v>
      </c>
      <c r="T190" s="69">
        <f>Q190/'סכום נכסי הקרן'!$C$41</f>
        <v>5.922080524829854E-4</v>
      </c>
    </row>
    <row r="191" spans="1:20">
      <c r="A191" s="61" t="s">
        <v>710</v>
      </c>
      <c r="B191" s="58" t="s">
        <v>711</v>
      </c>
      <c r="C191" s="71" t="s">
        <v>116</v>
      </c>
      <c r="D191" s="71" t="s">
        <v>28</v>
      </c>
      <c r="E191" s="58" t="s">
        <v>712</v>
      </c>
      <c r="F191" s="71" t="s">
        <v>144</v>
      </c>
      <c r="G191" s="58" t="s">
        <v>498</v>
      </c>
      <c r="H191" s="58" t="s">
        <v>284</v>
      </c>
      <c r="I191" s="128" t="s">
        <v>1886</v>
      </c>
      <c r="J191" s="68">
        <v>0.48</v>
      </c>
      <c r="K191" s="71" t="s">
        <v>123</v>
      </c>
      <c r="L191" s="72">
        <v>2.1600000000000001E-2</v>
      </c>
      <c r="M191" s="72">
        <v>5.0649819494584837E-2</v>
      </c>
      <c r="N191" s="68">
        <v>2.7999999999999998E-4</v>
      </c>
      <c r="O191" s="70">
        <v>98.7</v>
      </c>
      <c r="P191" s="128" t="s">
        <v>1886</v>
      </c>
      <c r="Q191" s="68">
        <v>2.7700000000000001E-7</v>
      </c>
      <c r="R191" s="69">
        <v>2.189183653259329E-12</v>
      </c>
      <c r="S191" s="69">
        <f t="shared" si="2"/>
        <v>8.2304684071444461E-11</v>
      </c>
      <c r="T191" s="69">
        <f>Q191/'סכום נכסי הקרן'!$C$41</f>
        <v>1.255614314933631E-11</v>
      </c>
    </row>
    <row r="192" spans="1:20">
      <c r="A192" s="61" t="s">
        <v>713</v>
      </c>
      <c r="B192" s="58" t="s">
        <v>714</v>
      </c>
      <c r="C192" s="71" t="s">
        <v>116</v>
      </c>
      <c r="D192" s="71" t="s">
        <v>28</v>
      </c>
      <c r="E192" s="58" t="s">
        <v>715</v>
      </c>
      <c r="F192" s="71" t="s">
        <v>716</v>
      </c>
      <c r="G192" s="58" t="s">
        <v>498</v>
      </c>
      <c r="H192" s="58" t="s">
        <v>284</v>
      </c>
      <c r="I192" s="128" t="s">
        <v>1886</v>
      </c>
      <c r="J192" s="68">
        <v>6.2400000000044376</v>
      </c>
      <c r="K192" s="71" t="s">
        <v>123</v>
      </c>
      <c r="L192" s="72">
        <v>2.3399999999999997E-2</v>
      </c>
      <c r="M192" s="72">
        <v>5.2500000000277304E-2</v>
      </c>
      <c r="N192" s="68">
        <v>10771.986711</v>
      </c>
      <c r="O192" s="70">
        <v>83.69</v>
      </c>
      <c r="P192" s="128" t="s">
        <v>1886</v>
      </c>
      <c r="Q192" s="68">
        <v>9.0150756789999988</v>
      </c>
      <c r="R192" s="69">
        <v>1.0926782793287044E-5</v>
      </c>
      <c r="S192" s="69">
        <f t="shared" si="2"/>
        <v>2.6786388290262002E-3</v>
      </c>
      <c r="T192" s="69">
        <f>Q192/'סכום נכסי הקרן'!$C$41</f>
        <v>4.0864469576759642E-4</v>
      </c>
    </row>
    <row r="193" spans="1:20">
      <c r="A193" s="61" t="s">
        <v>717</v>
      </c>
      <c r="B193" s="58" t="s">
        <v>718</v>
      </c>
      <c r="C193" s="71" t="s">
        <v>116</v>
      </c>
      <c r="D193" s="71" t="s">
        <v>28</v>
      </c>
      <c r="E193" s="58" t="s">
        <v>719</v>
      </c>
      <c r="F193" s="71" t="s">
        <v>574</v>
      </c>
      <c r="G193" s="58" t="s">
        <v>562</v>
      </c>
      <c r="H193" s="58" t="s">
        <v>121</v>
      </c>
      <c r="I193" s="128" t="s">
        <v>1886</v>
      </c>
      <c r="J193" s="68">
        <v>2.0899999998894403</v>
      </c>
      <c r="K193" s="71" t="s">
        <v>123</v>
      </c>
      <c r="L193" s="72">
        <v>2.9500000000000002E-2</v>
      </c>
      <c r="M193" s="72">
        <v>5.3499999997530044E-2</v>
      </c>
      <c r="N193" s="68">
        <v>8920.5765040000006</v>
      </c>
      <c r="O193" s="70">
        <v>95.31</v>
      </c>
      <c r="P193" s="128" t="s">
        <v>1886</v>
      </c>
      <c r="Q193" s="68">
        <v>8.5022014660000007</v>
      </c>
      <c r="R193" s="69">
        <v>2.8822242742203592E-5</v>
      </c>
      <c r="S193" s="69">
        <f t="shared" si="2"/>
        <v>2.5262491175844838E-3</v>
      </c>
      <c r="T193" s="69">
        <f>Q193/'סכום נכסי הקרן'!$C$41</f>
        <v>3.853966017747041E-4</v>
      </c>
    </row>
    <row r="194" spans="1:20">
      <c r="A194" s="61" t="s">
        <v>720</v>
      </c>
      <c r="B194" s="58" t="s">
        <v>721</v>
      </c>
      <c r="C194" s="71" t="s">
        <v>116</v>
      </c>
      <c r="D194" s="71" t="s">
        <v>28</v>
      </c>
      <c r="E194" s="58" t="s">
        <v>719</v>
      </c>
      <c r="F194" s="71" t="s">
        <v>574</v>
      </c>
      <c r="G194" s="58" t="s">
        <v>562</v>
      </c>
      <c r="H194" s="58" t="s">
        <v>121</v>
      </c>
      <c r="I194" s="128" t="s">
        <v>1886</v>
      </c>
      <c r="J194" s="68">
        <v>2.9699999997569995</v>
      </c>
      <c r="K194" s="71" t="s">
        <v>123</v>
      </c>
      <c r="L194" s="72">
        <v>2.5499999999999998E-2</v>
      </c>
      <c r="M194" s="72">
        <v>5.5300000007712631E-2</v>
      </c>
      <c r="N194" s="68">
        <v>1030.8211269999999</v>
      </c>
      <c r="O194" s="70">
        <v>91.82</v>
      </c>
      <c r="P194" s="128" t="s">
        <v>1886</v>
      </c>
      <c r="Q194" s="68">
        <v>0.94649995899999995</v>
      </c>
      <c r="R194" s="69">
        <v>1.7702882189287124E-6</v>
      </c>
      <c r="S194" s="69">
        <f t="shared" si="2"/>
        <v>2.8123241913043367E-4</v>
      </c>
      <c r="T194" s="69">
        <f>Q194/'סכום נכסי הקרן'!$C$41</f>
        <v>4.2903931321461905E-5</v>
      </c>
    </row>
    <row r="195" spans="1:20">
      <c r="A195" s="61" t="s">
        <v>722</v>
      </c>
      <c r="B195" s="58" t="s">
        <v>723</v>
      </c>
      <c r="C195" s="71" t="s">
        <v>116</v>
      </c>
      <c r="D195" s="71" t="s">
        <v>28</v>
      </c>
      <c r="E195" s="58" t="s">
        <v>724</v>
      </c>
      <c r="F195" s="71" t="s">
        <v>348</v>
      </c>
      <c r="G195" s="58" t="s">
        <v>562</v>
      </c>
      <c r="H195" s="58" t="s">
        <v>121</v>
      </c>
      <c r="I195" s="128" t="s">
        <v>1886</v>
      </c>
      <c r="J195" s="68">
        <v>1.8299999998668073</v>
      </c>
      <c r="K195" s="71" t="s">
        <v>123</v>
      </c>
      <c r="L195" s="72">
        <v>3.27E-2</v>
      </c>
      <c r="M195" s="72">
        <v>4.5199999998910237E-2</v>
      </c>
      <c r="N195" s="68">
        <v>3361.6261</v>
      </c>
      <c r="O195" s="70">
        <v>98.27</v>
      </c>
      <c r="P195" s="128" t="s">
        <v>1886</v>
      </c>
      <c r="Q195" s="68">
        <v>3.3034699679999995</v>
      </c>
      <c r="R195" s="69">
        <v>1.0651776496943848E-5</v>
      </c>
      <c r="S195" s="69">
        <f t="shared" si="2"/>
        <v>9.8155614460557639E-4</v>
      </c>
      <c r="T195" s="69">
        <f>Q195/'סכום נכסי הקרן'!$C$41</f>
        <v>1.4974311121928314E-4</v>
      </c>
    </row>
    <row r="196" spans="1:20">
      <c r="A196" s="61" t="s">
        <v>725</v>
      </c>
      <c r="B196" s="58" t="s">
        <v>726</v>
      </c>
      <c r="C196" s="71" t="s">
        <v>116</v>
      </c>
      <c r="D196" s="71" t="s">
        <v>28</v>
      </c>
      <c r="E196" s="58" t="s">
        <v>727</v>
      </c>
      <c r="F196" s="71" t="s">
        <v>625</v>
      </c>
      <c r="G196" s="58" t="s">
        <v>562</v>
      </c>
      <c r="H196" s="58" t="s">
        <v>121</v>
      </c>
      <c r="I196" s="128" t="s">
        <v>1886</v>
      </c>
      <c r="J196" s="68">
        <v>2.2000000029535891</v>
      </c>
      <c r="K196" s="71" t="s">
        <v>123</v>
      </c>
      <c r="L196" s="72">
        <v>3.4500000000000003E-2</v>
      </c>
      <c r="M196" s="72">
        <v>5.0400000064978967E-2</v>
      </c>
      <c r="N196" s="68">
        <v>276.80829499999999</v>
      </c>
      <c r="O196" s="70">
        <v>97.85</v>
      </c>
      <c r="P196" s="128" t="s">
        <v>1886</v>
      </c>
      <c r="Q196" s="68">
        <v>0.27085690600000001</v>
      </c>
      <c r="R196" s="69">
        <v>3.8001139371260966E-7</v>
      </c>
      <c r="S196" s="69">
        <f t="shared" si="2"/>
        <v>8.047939377941851E-5</v>
      </c>
      <c r="T196" s="69">
        <f>Q196/'סכום נכסי הקרן'!$C$41</f>
        <v>1.2277682616326097E-5</v>
      </c>
    </row>
    <row r="197" spans="1:20">
      <c r="A197" s="61" t="s">
        <v>728</v>
      </c>
      <c r="B197" s="58" t="s">
        <v>729</v>
      </c>
      <c r="C197" s="71" t="s">
        <v>116</v>
      </c>
      <c r="D197" s="71" t="s">
        <v>28</v>
      </c>
      <c r="E197" s="58" t="s">
        <v>730</v>
      </c>
      <c r="F197" s="71" t="s">
        <v>625</v>
      </c>
      <c r="G197" s="58" t="s">
        <v>562</v>
      </c>
      <c r="H197" s="58" t="s">
        <v>121</v>
      </c>
      <c r="I197" s="128" t="s">
        <v>1886</v>
      </c>
      <c r="J197" s="68">
        <v>3.5600000001906169</v>
      </c>
      <c r="K197" s="71" t="s">
        <v>123</v>
      </c>
      <c r="L197" s="72">
        <v>2.5000000000000001E-3</v>
      </c>
      <c r="M197" s="72">
        <v>5.1700000002966859E-2</v>
      </c>
      <c r="N197" s="68">
        <v>7707.5638959999997</v>
      </c>
      <c r="O197" s="70">
        <v>84.4</v>
      </c>
      <c r="P197" s="128" t="s">
        <v>1886</v>
      </c>
      <c r="Q197" s="68">
        <v>6.5051836710000011</v>
      </c>
      <c r="R197" s="69">
        <v>1.3603135703721482E-5</v>
      </c>
      <c r="S197" s="69">
        <f t="shared" si="2"/>
        <v>1.932877569921929E-3</v>
      </c>
      <c r="T197" s="69">
        <f>Q197/'סכום נכסי הקרן'!$C$41</f>
        <v>2.9487370897401114E-4</v>
      </c>
    </row>
    <row r="198" spans="1:20">
      <c r="A198" s="61" t="s">
        <v>731</v>
      </c>
      <c r="B198" s="58" t="s">
        <v>732</v>
      </c>
      <c r="C198" s="71" t="s">
        <v>116</v>
      </c>
      <c r="D198" s="71" t="s">
        <v>28</v>
      </c>
      <c r="E198" s="58" t="s">
        <v>573</v>
      </c>
      <c r="F198" s="71" t="s">
        <v>574</v>
      </c>
      <c r="G198" s="58" t="s">
        <v>575</v>
      </c>
      <c r="H198" s="58" t="s">
        <v>284</v>
      </c>
      <c r="I198" s="128" t="s">
        <v>1886</v>
      </c>
      <c r="J198" s="68">
        <v>2.3200000000098577</v>
      </c>
      <c r="K198" s="71" t="s">
        <v>123</v>
      </c>
      <c r="L198" s="72">
        <v>4.2999999999999997E-2</v>
      </c>
      <c r="M198" s="72">
        <v>5.2300000001072065E-2</v>
      </c>
      <c r="N198" s="68">
        <v>8115.9920600000005</v>
      </c>
      <c r="O198" s="70">
        <v>99.99</v>
      </c>
      <c r="P198" s="128" t="s">
        <v>1886</v>
      </c>
      <c r="Q198" s="68">
        <v>8.1151807310000006</v>
      </c>
      <c r="R198" s="69">
        <v>7.3108135613886627E-6</v>
      </c>
      <c r="S198" s="69">
        <f t="shared" si="2"/>
        <v>2.4112541019769992E-3</v>
      </c>
      <c r="T198" s="69">
        <f>Q198/'סכום נכסי הקרן'!$C$41</f>
        <v>3.6785332469737068E-4</v>
      </c>
    </row>
    <row r="199" spans="1:20">
      <c r="A199" s="61" t="s">
        <v>733</v>
      </c>
      <c r="B199" s="58" t="s">
        <v>734</v>
      </c>
      <c r="C199" s="71" t="s">
        <v>116</v>
      </c>
      <c r="D199" s="71" t="s">
        <v>28</v>
      </c>
      <c r="E199" s="58" t="s">
        <v>735</v>
      </c>
      <c r="F199" s="71" t="s">
        <v>561</v>
      </c>
      <c r="G199" s="58" t="s">
        <v>562</v>
      </c>
      <c r="H199" s="58" t="s">
        <v>121</v>
      </c>
      <c r="I199" s="128" t="s">
        <v>1886</v>
      </c>
      <c r="J199" s="68">
        <v>0.85000000006085441</v>
      </c>
      <c r="K199" s="71" t="s">
        <v>123</v>
      </c>
      <c r="L199" s="72">
        <v>3.5000000000000003E-2</v>
      </c>
      <c r="M199" s="72">
        <v>5.3100000003286144E-2</v>
      </c>
      <c r="N199" s="68">
        <v>4113.9233169999998</v>
      </c>
      <c r="O199" s="70">
        <v>99.86</v>
      </c>
      <c r="P199" s="128" t="s">
        <v>1886</v>
      </c>
      <c r="Q199" s="68">
        <v>4.1081639150000004</v>
      </c>
      <c r="R199" s="69">
        <v>2.1457976825578969E-5</v>
      </c>
      <c r="S199" s="69">
        <f t="shared" si="2"/>
        <v>1.2206539102447055E-3</v>
      </c>
      <c r="T199" s="69">
        <f>Q199/'סכום נכסי הקרן'!$C$41</f>
        <v>1.86219112626996E-4</v>
      </c>
    </row>
    <row r="200" spans="1:20">
      <c r="A200" s="61" t="s">
        <v>736</v>
      </c>
      <c r="B200" s="58" t="s">
        <v>737</v>
      </c>
      <c r="C200" s="71" t="s">
        <v>116</v>
      </c>
      <c r="D200" s="71" t="s">
        <v>28</v>
      </c>
      <c r="E200" s="58" t="s">
        <v>735</v>
      </c>
      <c r="F200" s="71" t="s">
        <v>561</v>
      </c>
      <c r="G200" s="58" t="s">
        <v>562</v>
      </c>
      <c r="H200" s="58" t="s">
        <v>121</v>
      </c>
      <c r="I200" s="128" t="s">
        <v>1886</v>
      </c>
      <c r="J200" s="68">
        <v>2.3700000000592647</v>
      </c>
      <c r="K200" s="71" t="s">
        <v>123</v>
      </c>
      <c r="L200" s="72">
        <v>2.6499999999999999E-2</v>
      </c>
      <c r="M200" s="72">
        <v>5.2800000001122907E-2</v>
      </c>
      <c r="N200" s="68">
        <v>3373.6091780000002</v>
      </c>
      <c r="O200" s="70">
        <v>95.03</v>
      </c>
      <c r="P200" s="128" t="s">
        <v>1886</v>
      </c>
      <c r="Q200" s="68">
        <v>3.2059409130000001</v>
      </c>
      <c r="R200" s="69">
        <v>5.4895503042790102E-6</v>
      </c>
      <c r="S200" s="69">
        <f t="shared" si="2"/>
        <v>9.5257745124975883E-4</v>
      </c>
      <c r="T200" s="69">
        <f>Q200/'סכום נכסי הקרן'!$C$41</f>
        <v>1.4532221311170377E-4</v>
      </c>
    </row>
    <row r="201" spans="1:20">
      <c r="A201" s="61" t="s">
        <v>738</v>
      </c>
      <c r="B201" s="58" t="s">
        <v>739</v>
      </c>
      <c r="C201" s="71" t="s">
        <v>116</v>
      </c>
      <c r="D201" s="71" t="s">
        <v>28</v>
      </c>
      <c r="E201" s="58" t="s">
        <v>735</v>
      </c>
      <c r="F201" s="71" t="s">
        <v>561</v>
      </c>
      <c r="G201" s="58" t="s">
        <v>562</v>
      </c>
      <c r="H201" s="58" t="s">
        <v>121</v>
      </c>
      <c r="I201" s="128" t="s">
        <v>1886</v>
      </c>
      <c r="J201" s="68">
        <v>1.9099999998903665</v>
      </c>
      <c r="K201" s="71" t="s">
        <v>123</v>
      </c>
      <c r="L201" s="72">
        <v>4.99E-2</v>
      </c>
      <c r="M201" s="72">
        <v>4.6799999998368244E-2</v>
      </c>
      <c r="N201" s="68">
        <v>11542.584061</v>
      </c>
      <c r="O201" s="70">
        <v>101.94</v>
      </c>
      <c r="P201" s="128" t="s">
        <v>1886</v>
      </c>
      <c r="Q201" s="68">
        <v>11.766510319000002</v>
      </c>
      <c r="R201" s="69">
        <v>3.3097015228673837E-5</v>
      </c>
      <c r="S201" s="69">
        <f t="shared" si="2"/>
        <v>3.4961693661685425E-3</v>
      </c>
      <c r="T201" s="69">
        <f>Q201/'סכום נכסי הקרן'!$C$41</f>
        <v>5.3336457737728112E-4</v>
      </c>
    </row>
    <row r="202" spans="1:20">
      <c r="A202" s="61" t="s">
        <v>740</v>
      </c>
      <c r="B202" s="58" t="s">
        <v>741</v>
      </c>
      <c r="C202" s="71" t="s">
        <v>116</v>
      </c>
      <c r="D202" s="71" t="s">
        <v>28</v>
      </c>
      <c r="E202" s="58" t="s">
        <v>589</v>
      </c>
      <c r="F202" s="71" t="s">
        <v>590</v>
      </c>
      <c r="G202" s="58" t="s">
        <v>562</v>
      </c>
      <c r="H202" s="58" t="s">
        <v>121</v>
      </c>
      <c r="I202" s="128" t="s">
        <v>1886</v>
      </c>
      <c r="J202" s="68">
        <v>1.6899999996532691</v>
      </c>
      <c r="K202" s="71" t="s">
        <v>123</v>
      </c>
      <c r="L202" s="72">
        <v>3.2500000000000001E-2</v>
      </c>
      <c r="M202" s="72">
        <v>5.3599999989282859E-2</v>
      </c>
      <c r="N202" s="68">
        <v>1968.8600670000001</v>
      </c>
      <c r="O202" s="70">
        <v>96.68</v>
      </c>
      <c r="P202" s="128" t="s">
        <v>1886</v>
      </c>
      <c r="Q202" s="68">
        <v>1.903493914</v>
      </c>
      <c r="R202" s="69">
        <v>6.2144983528925401E-6</v>
      </c>
      <c r="S202" s="69">
        <f t="shared" ref="S202:S265" si="3">IFERROR(Q202/$Q$9,0)</f>
        <v>5.6558290694471932E-4</v>
      </c>
      <c r="T202" s="69">
        <f>Q202/'סכום נכסי הקרן'!$C$41</f>
        <v>8.6283545372109954E-5</v>
      </c>
    </row>
    <row r="203" spans="1:20">
      <c r="A203" s="61" t="s">
        <v>742</v>
      </c>
      <c r="B203" s="58" t="s">
        <v>743</v>
      </c>
      <c r="C203" s="71" t="s">
        <v>116</v>
      </c>
      <c r="D203" s="71" t="s">
        <v>28</v>
      </c>
      <c r="E203" s="58" t="s">
        <v>589</v>
      </c>
      <c r="F203" s="71" t="s">
        <v>590</v>
      </c>
      <c r="G203" s="58" t="s">
        <v>562</v>
      </c>
      <c r="H203" s="58" t="s">
        <v>121</v>
      </c>
      <c r="I203" s="128" t="s">
        <v>1886</v>
      </c>
      <c r="J203" s="68">
        <v>3.5400000000525007</v>
      </c>
      <c r="K203" s="71" t="s">
        <v>123</v>
      </c>
      <c r="L203" s="72">
        <v>2.1600000000000001E-2</v>
      </c>
      <c r="M203" s="72">
        <v>6.0500000000861344E-2</v>
      </c>
      <c r="N203" s="68">
        <v>27711.604844000001</v>
      </c>
      <c r="O203" s="70">
        <v>87.98</v>
      </c>
      <c r="P203" s="128" t="s">
        <v>1886</v>
      </c>
      <c r="Q203" s="68">
        <v>24.380669017999999</v>
      </c>
      <c r="R203" s="69">
        <v>3.5747233922231061E-5</v>
      </c>
      <c r="S203" s="69">
        <f t="shared" si="3"/>
        <v>7.2441994981117105E-3</v>
      </c>
      <c r="T203" s="69">
        <f>Q203/'סכום נכסי הקרן'!$C$41</f>
        <v>1.1051522392295909E-3</v>
      </c>
    </row>
    <row r="204" spans="1:20">
      <c r="A204" s="61" t="s">
        <v>744</v>
      </c>
      <c r="B204" s="58" t="s">
        <v>745</v>
      </c>
      <c r="C204" s="71" t="s">
        <v>116</v>
      </c>
      <c r="D204" s="71" t="s">
        <v>28</v>
      </c>
      <c r="E204" s="58" t="s">
        <v>746</v>
      </c>
      <c r="F204" s="71" t="s">
        <v>574</v>
      </c>
      <c r="G204" s="58" t="s">
        <v>575</v>
      </c>
      <c r="H204" s="58" t="s">
        <v>284</v>
      </c>
      <c r="I204" s="128" t="s">
        <v>1886</v>
      </c>
      <c r="J204" s="68">
        <v>3.5200000000883058</v>
      </c>
      <c r="K204" s="71" t="s">
        <v>123</v>
      </c>
      <c r="L204" s="72">
        <v>5.3399999999999996E-2</v>
      </c>
      <c r="M204" s="72">
        <v>5.6900000001884381E-2</v>
      </c>
      <c r="N204" s="68">
        <v>12744.341082999999</v>
      </c>
      <c r="O204" s="70">
        <v>99.52</v>
      </c>
      <c r="P204" s="128" t="s">
        <v>1886</v>
      </c>
      <c r="Q204" s="68">
        <v>12.683168669000001</v>
      </c>
      <c r="R204" s="69">
        <v>3.1860852707499997E-5</v>
      </c>
      <c r="S204" s="69">
        <f t="shared" si="3"/>
        <v>3.7685349831295587E-3</v>
      </c>
      <c r="T204" s="69">
        <f>Q204/'סכום נכסי הקרן'!$C$41</f>
        <v>5.7491581731097937E-4</v>
      </c>
    </row>
    <row r="205" spans="1:20">
      <c r="A205" s="61" t="s">
        <v>747</v>
      </c>
      <c r="B205" s="58" t="s">
        <v>748</v>
      </c>
      <c r="C205" s="71" t="s">
        <v>116</v>
      </c>
      <c r="D205" s="71" t="s">
        <v>28</v>
      </c>
      <c r="E205" s="58" t="s">
        <v>593</v>
      </c>
      <c r="F205" s="71" t="s">
        <v>288</v>
      </c>
      <c r="G205" s="58" t="s">
        <v>594</v>
      </c>
      <c r="H205" s="58" t="s">
        <v>284</v>
      </c>
      <c r="I205" s="128" t="s">
        <v>1886</v>
      </c>
      <c r="J205" s="68">
        <v>3.5399999998816494</v>
      </c>
      <c r="K205" s="71" t="s">
        <v>123</v>
      </c>
      <c r="L205" s="72">
        <v>2.5000000000000001E-2</v>
      </c>
      <c r="M205" s="72">
        <v>5.3899999992898982E-2</v>
      </c>
      <c r="N205" s="68">
        <v>1851.5379</v>
      </c>
      <c r="O205" s="70">
        <v>91.27</v>
      </c>
      <c r="P205" s="128" t="s">
        <v>1886</v>
      </c>
      <c r="Q205" s="68">
        <v>1.6898985799999999</v>
      </c>
      <c r="R205" s="69">
        <v>2.1763160771398045E-6</v>
      </c>
      <c r="S205" s="69">
        <f t="shared" si="3"/>
        <v>5.0211757667755451E-4</v>
      </c>
      <c r="T205" s="69">
        <f>Q205/'סכום נכסי הקרן'!$C$41</f>
        <v>7.6601474651047491E-5</v>
      </c>
    </row>
    <row r="206" spans="1:20">
      <c r="A206" s="61" t="s">
        <v>749</v>
      </c>
      <c r="B206" s="58" t="s">
        <v>750</v>
      </c>
      <c r="C206" s="71" t="s">
        <v>116</v>
      </c>
      <c r="D206" s="71" t="s">
        <v>28</v>
      </c>
      <c r="E206" s="58" t="s">
        <v>751</v>
      </c>
      <c r="F206" s="71" t="s">
        <v>574</v>
      </c>
      <c r="G206" s="58" t="s">
        <v>597</v>
      </c>
      <c r="H206" s="58" t="s">
        <v>121</v>
      </c>
      <c r="I206" s="128" t="s">
        <v>1886</v>
      </c>
      <c r="J206" s="68">
        <v>2.9399999999931943</v>
      </c>
      <c r="K206" s="71" t="s">
        <v>123</v>
      </c>
      <c r="L206" s="72">
        <v>4.53E-2</v>
      </c>
      <c r="M206" s="72">
        <v>5.5899999998967859E-2</v>
      </c>
      <c r="N206" s="68">
        <v>9070.6113659999992</v>
      </c>
      <c r="O206" s="70">
        <v>97.2</v>
      </c>
      <c r="P206" s="128" t="s">
        <v>1886</v>
      </c>
      <c r="Q206" s="68">
        <v>8.8166345489999998</v>
      </c>
      <c r="R206" s="69">
        <v>1.2958016237142856E-5</v>
      </c>
      <c r="S206" s="69">
        <f t="shared" si="3"/>
        <v>2.619676249562553E-3</v>
      </c>
      <c r="T206" s="69">
        <f>Q206/'סכום נכסי הקרן'!$C$41</f>
        <v>3.9964955051490316E-4</v>
      </c>
    </row>
    <row r="207" spans="1:20">
      <c r="A207" s="61" t="s">
        <v>752</v>
      </c>
      <c r="B207" s="58" t="s">
        <v>753</v>
      </c>
      <c r="C207" s="71" t="s">
        <v>116</v>
      </c>
      <c r="D207" s="71" t="s">
        <v>28</v>
      </c>
      <c r="E207" s="58" t="s">
        <v>580</v>
      </c>
      <c r="F207" s="71" t="s">
        <v>561</v>
      </c>
      <c r="G207" s="58" t="s">
        <v>597</v>
      </c>
      <c r="H207" s="58" t="s">
        <v>121</v>
      </c>
      <c r="I207" s="128" t="s">
        <v>1886</v>
      </c>
      <c r="J207" s="68">
        <v>4.4299999999666371</v>
      </c>
      <c r="K207" s="71" t="s">
        <v>123</v>
      </c>
      <c r="L207" s="72">
        <v>5.5E-2</v>
      </c>
      <c r="M207" s="72">
        <v>6.3899999999804433E-2</v>
      </c>
      <c r="N207" s="68">
        <v>8815.5499999999993</v>
      </c>
      <c r="O207" s="70">
        <v>98.6</v>
      </c>
      <c r="P207" s="128" t="s">
        <v>1886</v>
      </c>
      <c r="Q207" s="68">
        <v>8.6921322029999999</v>
      </c>
      <c r="R207" s="69">
        <v>1.535440956703789E-5</v>
      </c>
      <c r="S207" s="69">
        <f t="shared" si="3"/>
        <v>2.5826830139896876E-3</v>
      </c>
      <c r="T207" s="69">
        <f>Q207/'סכום נכסי הקרן'!$C$41</f>
        <v>3.940059791112779E-4</v>
      </c>
    </row>
    <row r="208" spans="1:20">
      <c r="A208" s="61" t="s">
        <v>754</v>
      </c>
      <c r="B208" s="58" t="s">
        <v>755</v>
      </c>
      <c r="C208" s="71" t="s">
        <v>116</v>
      </c>
      <c r="D208" s="71" t="s">
        <v>28</v>
      </c>
      <c r="E208" s="58" t="s">
        <v>756</v>
      </c>
      <c r="F208" s="71" t="s">
        <v>574</v>
      </c>
      <c r="G208" s="58" t="s">
        <v>597</v>
      </c>
      <c r="H208" s="58" t="s">
        <v>121</v>
      </c>
      <c r="I208" s="128" t="s">
        <v>1886</v>
      </c>
      <c r="J208" s="68">
        <v>3.150000000120595</v>
      </c>
      <c r="K208" s="71" t="s">
        <v>123</v>
      </c>
      <c r="L208" s="72">
        <v>2.5000000000000001E-2</v>
      </c>
      <c r="M208" s="72">
        <v>6.1000000003483858E-2</v>
      </c>
      <c r="N208" s="68">
        <v>8325.7972269999991</v>
      </c>
      <c r="O208" s="70">
        <v>89.63</v>
      </c>
      <c r="P208" s="128" t="s">
        <v>1886</v>
      </c>
      <c r="Q208" s="68">
        <v>7.4629902340000003</v>
      </c>
      <c r="R208" s="69">
        <v>4.1800520422627105E-5</v>
      </c>
      <c r="S208" s="69">
        <f t="shared" si="3"/>
        <v>2.2174695069951096E-3</v>
      </c>
      <c r="T208" s="69">
        <f>Q208/'סכום נכסי הקרן'!$C$41</f>
        <v>3.382901577624653E-4</v>
      </c>
    </row>
    <row r="209" spans="1:20">
      <c r="A209" s="61" t="s">
        <v>757</v>
      </c>
      <c r="B209" s="58" t="s">
        <v>758</v>
      </c>
      <c r="C209" s="71" t="s">
        <v>116</v>
      </c>
      <c r="D209" s="71" t="s">
        <v>28</v>
      </c>
      <c r="E209" s="58" t="s">
        <v>759</v>
      </c>
      <c r="F209" s="71" t="s">
        <v>288</v>
      </c>
      <c r="G209" s="58" t="s">
        <v>597</v>
      </c>
      <c r="H209" s="58" t="s">
        <v>121</v>
      </c>
      <c r="I209" s="128" t="s">
        <v>1886</v>
      </c>
      <c r="J209" s="68">
        <v>4.7999999999153546</v>
      </c>
      <c r="K209" s="71" t="s">
        <v>123</v>
      </c>
      <c r="L209" s="72">
        <v>6.7699999999999996E-2</v>
      </c>
      <c r="M209" s="72">
        <v>5.9599999999407481E-2</v>
      </c>
      <c r="N209" s="68">
        <v>13246.825141000001</v>
      </c>
      <c r="O209" s="70">
        <v>107.02</v>
      </c>
      <c r="P209" s="128" t="s">
        <v>1886</v>
      </c>
      <c r="Q209" s="68">
        <v>14.176752229</v>
      </c>
      <c r="R209" s="69">
        <v>1.7662433521333335E-5</v>
      </c>
      <c r="S209" s="69">
        <f t="shared" si="3"/>
        <v>4.2123217089061046E-3</v>
      </c>
      <c r="T209" s="69">
        <f>Q209/'סכום נכסי הקרן'!$C$41</f>
        <v>6.4261852122742458E-4</v>
      </c>
    </row>
    <row r="210" spans="1:20">
      <c r="A210" s="61" t="s">
        <v>760</v>
      </c>
      <c r="B210" s="58" t="s">
        <v>761</v>
      </c>
      <c r="C210" s="71" t="s">
        <v>116</v>
      </c>
      <c r="D210" s="71" t="s">
        <v>28</v>
      </c>
      <c r="E210" s="58" t="s">
        <v>762</v>
      </c>
      <c r="F210" s="71" t="s">
        <v>625</v>
      </c>
      <c r="G210" s="58" t="s">
        <v>618</v>
      </c>
      <c r="H210" s="128" t="s">
        <v>1886</v>
      </c>
      <c r="I210" s="128" t="s">
        <v>1886</v>
      </c>
      <c r="J210" s="68">
        <v>2.9500000009554266</v>
      </c>
      <c r="K210" s="71" t="s">
        <v>123</v>
      </c>
      <c r="L210" s="72">
        <v>1.2E-2</v>
      </c>
      <c r="M210" s="72">
        <v>8.4200000032006811E-2</v>
      </c>
      <c r="N210" s="68">
        <v>1026.1300200000001</v>
      </c>
      <c r="O210" s="70">
        <v>81.599999999999994</v>
      </c>
      <c r="P210" s="128" t="s">
        <v>1886</v>
      </c>
      <c r="Q210" s="68">
        <v>0.83732209599999996</v>
      </c>
      <c r="R210" s="69">
        <v>1.6550484193548387E-5</v>
      </c>
      <c r="S210" s="69">
        <f t="shared" si="3"/>
        <v>2.4879252915999887E-4</v>
      </c>
      <c r="T210" s="69">
        <f>Q210/'סכום נכסי הקרן'!$C$41</f>
        <v>3.7955003969235807E-5</v>
      </c>
    </row>
    <row r="211" spans="1:20">
      <c r="A211" s="61" t="s">
        <v>763</v>
      </c>
      <c r="B211" s="58" t="s">
        <v>764</v>
      </c>
      <c r="C211" s="71" t="s">
        <v>116</v>
      </c>
      <c r="D211" s="71" t="s">
        <v>28</v>
      </c>
      <c r="E211" s="58" t="s">
        <v>762</v>
      </c>
      <c r="F211" s="71" t="s">
        <v>625</v>
      </c>
      <c r="G211" s="58" t="s">
        <v>618</v>
      </c>
      <c r="H211" s="128" t="s">
        <v>1886</v>
      </c>
      <c r="I211" s="128" t="s">
        <v>1886</v>
      </c>
      <c r="J211" s="68">
        <v>0.96999999991596197</v>
      </c>
      <c r="K211" s="71" t="s">
        <v>123</v>
      </c>
      <c r="L211" s="72">
        <v>3.5499999999999997E-2</v>
      </c>
      <c r="M211" s="72">
        <v>7.2899999984420635E-2</v>
      </c>
      <c r="N211" s="68">
        <v>1600.866925</v>
      </c>
      <c r="O211" s="70">
        <v>96.63</v>
      </c>
      <c r="P211" s="128" t="s">
        <v>1886</v>
      </c>
      <c r="Q211" s="68">
        <v>1.546917729</v>
      </c>
      <c r="R211" s="69">
        <v>5.5895723115448758E-6</v>
      </c>
      <c r="S211" s="69">
        <f t="shared" si="3"/>
        <v>4.5963384465653908E-4</v>
      </c>
      <c r="T211" s="69">
        <f>Q211/'סכום נכסי הקרן'!$C$41</f>
        <v>7.012029041722106E-5</v>
      </c>
    </row>
    <row r="212" spans="1:20">
      <c r="A212" s="61" t="s">
        <v>765</v>
      </c>
      <c r="B212" s="58" t="s">
        <v>766</v>
      </c>
      <c r="C212" s="71" t="s">
        <v>116</v>
      </c>
      <c r="D212" s="71" t="s">
        <v>28</v>
      </c>
      <c r="E212" s="58" t="s">
        <v>762</v>
      </c>
      <c r="F212" s="71" t="s">
        <v>625</v>
      </c>
      <c r="G212" s="58" t="s">
        <v>618</v>
      </c>
      <c r="H212" s="128" t="s">
        <v>1886</v>
      </c>
      <c r="I212" s="128" t="s">
        <v>1886</v>
      </c>
      <c r="J212" s="68">
        <v>3.33000000012043</v>
      </c>
      <c r="K212" s="71" t="s">
        <v>123</v>
      </c>
      <c r="L212" s="72">
        <v>6.0499999999999998E-2</v>
      </c>
      <c r="M212" s="72">
        <v>5.9000000002067995E-2</v>
      </c>
      <c r="N212" s="68">
        <v>8035.7264469999991</v>
      </c>
      <c r="O212" s="70">
        <v>102.3</v>
      </c>
      <c r="P212" s="128" t="s">
        <v>1886</v>
      </c>
      <c r="Q212" s="68">
        <v>8.220547797</v>
      </c>
      <c r="R212" s="69">
        <v>3.6526029304545453E-5</v>
      </c>
      <c r="S212" s="69">
        <f t="shared" si="3"/>
        <v>2.4425616943187498E-3</v>
      </c>
      <c r="T212" s="69">
        <f>Q212/'סכום נכסי הקרן'!$C$41</f>
        <v>3.7262951229275539E-4</v>
      </c>
    </row>
    <row r="213" spans="1:20">
      <c r="A213" s="61" t="s">
        <v>767</v>
      </c>
      <c r="B213" s="58" t="s">
        <v>768</v>
      </c>
      <c r="C213" s="71" t="s">
        <v>116</v>
      </c>
      <c r="D213" s="71" t="s">
        <v>28</v>
      </c>
      <c r="E213" s="58" t="s">
        <v>769</v>
      </c>
      <c r="F213" s="71" t="s">
        <v>305</v>
      </c>
      <c r="G213" s="58" t="s">
        <v>618</v>
      </c>
      <c r="H213" s="128" t="s">
        <v>1886</v>
      </c>
      <c r="I213" s="128" t="s">
        <v>1886</v>
      </c>
      <c r="J213" s="68">
        <v>1.9799999997124018</v>
      </c>
      <c r="K213" s="71" t="s">
        <v>123</v>
      </c>
      <c r="L213" s="72">
        <v>0.01</v>
      </c>
      <c r="M213" s="72">
        <v>6.5099999990203675E-2</v>
      </c>
      <c r="N213" s="68">
        <v>2472.5854639999998</v>
      </c>
      <c r="O213" s="70">
        <v>90</v>
      </c>
      <c r="P213" s="128" t="s">
        <v>1886</v>
      </c>
      <c r="Q213" s="68">
        <v>2.2253269180000004</v>
      </c>
      <c r="R213" s="69">
        <v>1.0302439433333333E-5</v>
      </c>
      <c r="S213" s="69">
        <f t="shared" si="3"/>
        <v>6.6120876874249538E-4</v>
      </c>
      <c r="T213" s="69">
        <f>Q213/'סכום נכסי הקרן'!$C$41</f>
        <v>1.0087192540245267E-4</v>
      </c>
    </row>
    <row r="214" spans="1:20">
      <c r="A214" s="127" t="s">
        <v>1886</v>
      </c>
      <c r="B214" s="128" t="s">
        <v>1886</v>
      </c>
      <c r="C214" s="128" t="s">
        <v>1886</v>
      </c>
      <c r="D214" s="128" t="s">
        <v>1886</v>
      </c>
      <c r="E214" s="128" t="s">
        <v>1886</v>
      </c>
      <c r="F214" s="128" t="s">
        <v>1886</v>
      </c>
      <c r="G214" s="128" t="s">
        <v>1886</v>
      </c>
      <c r="H214" s="128" t="s">
        <v>1886</v>
      </c>
      <c r="I214" s="128" t="s">
        <v>1886</v>
      </c>
      <c r="J214" s="128" t="s">
        <v>1886</v>
      </c>
      <c r="K214" s="128" t="s">
        <v>1886</v>
      </c>
      <c r="L214" s="128" t="s">
        <v>1886</v>
      </c>
      <c r="M214" s="128" t="s">
        <v>1886</v>
      </c>
      <c r="N214" s="128" t="s">
        <v>1886</v>
      </c>
      <c r="O214" s="128" t="s">
        <v>1886</v>
      </c>
      <c r="P214" s="128" t="s">
        <v>1886</v>
      </c>
      <c r="Q214" s="128" t="s">
        <v>1886</v>
      </c>
      <c r="R214" s="128" t="s">
        <v>1886</v>
      </c>
      <c r="S214" s="128" t="s">
        <v>1886</v>
      </c>
      <c r="T214" s="128" t="s">
        <v>1886</v>
      </c>
    </row>
    <row r="215" spans="1:20">
      <c r="A215" s="74" t="s">
        <v>47</v>
      </c>
      <c r="B215" s="125" t="s">
        <v>1886</v>
      </c>
      <c r="C215" s="125" t="s">
        <v>1886</v>
      </c>
      <c r="D215" s="125" t="s">
        <v>1886</v>
      </c>
      <c r="E215" s="125" t="s">
        <v>1886</v>
      </c>
      <c r="F215" s="125" t="s">
        <v>1886</v>
      </c>
      <c r="G215" s="125" t="s">
        <v>1886</v>
      </c>
      <c r="H215" s="125" t="s">
        <v>1886</v>
      </c>
      <c r="I215" s="125" t="s">
        <v>1886</v>
      </c>
      <c r="J215" s="65">
        <v>2.8199999999708063</v>
      </c>
      <c r="K215" s="125" t="s">
        <v>1886</v>
      </c>
      <c r="L215" s="125" t="s">
        <v>1886</v>
      </c>
      <c r="M215" s="76">
        <v>4.7699999998005088E-2</v>
      </c>
      <c r="N215" s="125" t="s">
        <v>1886</v>
      </c>
      <c r="O215" s="125" t="s">
        <v>1886</v>
      </c>
      <c r="P215" s="125" t="s">
        <v>1886</v>
      </c>
      <c r="Q215" s="65">
        <v>6.165687299</v>
      </c>
      <c r="R215" s="125" t="s">
        <v>1886</v>
      </c>
      <c r="S215" s="66">
        <f t="shared" si="3"/>
        <v>1.8320034123736921E-3</v>
      </c>
      <c r="T215" s="66">
        <f>Q215/'סכום נכסי הקרן'!$C$41</f>
        <v>2.7948466548840704E-4</v>
      </c>
    </row>
    <row r="216" spans="1:20">
      <c r="A216" s="61" t="s">
        <v>770</v>
      </c>
      <c r="B216" s="58" t="s">
        <v>771</v>
      </c>
      <c r="C216" s="71" t="s">
        <v>116</v>
      </c>
      <c r="D216" s="71" t="s">
        <v>28</v>
      </c>
      <c r="E216" s="58" t="s">
        <v>772</v>
      </c>
      <c r="F216" s="71" t="s">
        <v>631</v>
      </c>
      <c r="G216" s="58" t="s">
        <v>326</v>
      </c>
      <c r="H216" s="58" t="s">
        <v>284</v>
      </c>
      <c r="I216" s="128" t="s">
        <v>1886</v>
      </c>
      <c r="J216" s="68">
        <v>2.8199999999708063</v>
      </c>
      <c r="K216" s="71" t="s">
        <v>123</v>
      </c>
      <c r="L216" s="72">
        <v>2.12E-2</v>
      </c>
      <c r="M216" s="72">
        <v>4.7699999998005088E-2</v>
      </c>
      <c r="N216" s="68">
        <v>5986.1044179999999</v>
      </c>
      <c r="O216" s="70">
        <v>103</v>
      </c>
      <c r="P216" s="128" t="s">
        <v>1886</v>
      </c>
      <c r="Q216" s="68">
        <v>6.165687299</v>
      </c>
      <c r="R216" s="69">
        <v>3.9907362786666664E-5</v>
      </c>
      <c r="S216" s="69">
        <f t="shared" si="3"/>
        <v>1.8320034123736921E-3</v>
      </c>
      <c r="T216" s="69">
        <f>Q216/'סכום נכסי הקרן'!$C$41</f>
        <v>2.7948466548840704E-4</v>
      </c>
    </row>
    <row r="217" spans="1:20">
      <c r="A217" s="127" t="s">
        <v>1886</v>
      </c>
      <c r="B217" s="128" t="s">
        <v>1886</v>
      </c>
      <c r="C217" s="128" t="s">
        <v>1886</v>
      </c>
      <c r="D217" s="128" t="s">
        <v>1886</v>
      </c>
      <c r="E217" s="128" t="s">
        <v>1886</v>
      </c>
      <c r="F217" s="128" t="s">
        <v>1886</v>
      </c>
      <c r="G217" s="128" t="s">
        <v>1886</v>
      </c>
      <c r="H217" s="128" t="s">
        <v>1886</v>
      </c>
      <c r="I217" s="128" t="s">
        <v>1886</v>
      </c>
      <c r="J217" s="128" t="s">
        <v>1886</v>
      </c>
      <c r="K217" s="128" t="s">
        <v>1886</v>
      </c>
      <c r="L217" s="128" t="s">
        <v>1886</v>
      </c>
      <c r="M217" s="128" t="s">
        <v>1886</v>
      </c>
      <c r="N217" s="128" t="s">
        <v>1886</v>
      </c>
      <c r="O217" s="128" t="s">
        <v>1886</v>
      </c>
      <c r="P217" s="128" t="s">
        <v>1886</v>
      </c>
      <c r="Q217" s="128" t="s">
        <v>1886</v>
      </c>
      <c r="R217" s="128" t="s">
        <v>1886</v>
      </c>
      <c r="S217" s="128" t="s">
        <v>1886</v>
      </c>
      <c r="T217" s="128" t="s">
        <v>1886</v>
      </c>
    </row>
    <row r="218" spans="1:20">
      <c r="A218" s="55" t="s">
        <v>168</v>
      </c>
      <c r="B218" s="125" t="s">
        <v>1886</v>
      </c>
      <c r="C218" s="125" t="s">
        <v>1886</v>
      </c>
      <c r="D218" s="125" t="s">
        <v>1886</v>
      </c>
      <c r="E218" s="125" t="s">
        <v>1886</v>
      </c>
      <c r="F218" s="125" t="s">
        <v>1886</v>
      </c>
      <c r="G218" s="125" t="s">
        <v>1886</v>
      </c>
      <c r="H218" s="125" t="s">
        <v>1886</v>
      </c>
      <c r="I218" s="125" t="s">
        <v>1886</v>
      </c>
      <c r="J218" s="65">
        <v>4.7376411817315907</v>
      </c>
      <c r="K218" s="125" t="s">
        <v>1886</v>
      </c>
      <c r="L218" s="125" t="s">
        <v>1886</v>
      </c>
      <c r="M218" s="76">
        <v>6.3889774397380167E-2</v>
      </c>
      <c r="N218" s="125" t="s">
        <v>1886</v>
      </c>
      <c r="O218" s="125" t="s">
        <v>1886</v>
      </c>
      <c r="P218" s="125" t="s">
        <v>1886</v>
      </c>
      <c r="Q218" s="65">
        <v>493.05517410000004</v>
      </c>
      <c r="R218" s="125" t="s">
        <v>1886</v>
      </c>
      <c r="S218" s="66">
        <f t="shared" si="3"/>
        <v>0.14650090373318247</v>
      </c>
      <c r="T218" s="66">
        <f>Q218/'סכום נכסי הקרן'!$C$41</f>
        <v>2.2349716052420712E-2</v>
      </c>
    </row>
    <row r="219" spans="1:20">
      <c r="A219" s="74" t="s">
        <v>63</v>
      </c>
      <c r="B219" s="125" t="s">
        <v>1886</v>
      </c>
      <c r="C219" s="125" t="s">
        <v>1886</v>
      </c>
      <c r="D219" s="125" t="s">
        <v>1886</v>
      </c>
      <c r="E219" s="125" t="s">
        <v>1886</v>
      </c>
      <c r="F219" s="125" t="s">
        <v>1886</v>
      </c>
      <c r="G219" s="125" t="s">
        <v>1886</v>
      </c>
      <c r="H219" s="125" t="s">
        <v>1886</v>
      </c>
      <c r="I219" s="125" t="s">
        <v>1886</v>
      </c>
      <c r="J219" s="65">
        <v>4.9322340072546611</v>
      </c>
      <c r="K219" s="125" t="s">
        <v>1886</v>
      </c>
      <c r="L219" s="125" t="s">
        <v>1886</v>
      </c>
      <c r="M219" s="76">
        <v>7.4380385702596155E-2</v>
      </c>
      <c r="N219" s="125" t="s">
        <v>1886</v>
      </c>
      <c r="O219" s="125" t="s">
        <v>1886</v>
      </c>
      <c r="P219" s="125" t="s">
        <v>1886</v>
      </c>
      <c r="Q219" s="65">
        <v>76.797738455000001</v>
      </c>
      <c r="R219" s="125" t="s">
        <v>1886</v>
      </c>
      <c r="S219" s="66">
        <f t="shared" si="3"/>
        <v>2.2818821664044028E-2</v>
      </c>
      <c r="T219" s="66">
        <f>Q219/'סכום נכסי הקרן'!$C$41</f>
        <v>3.4811675003114436E-3</v>
      </c>
    </row>
    <row r="220" spans="1:20">
      <c r="A220" s="61" t="s">
        <v>773</v>
      </c>
      <c r="B220" s="58" t="s">
        <v>774</v>
      </c>
      <c r="C220" s="71" t="s">
        <v>28</v>
      </c>
      <c r="D220" s="71" t="s">
        <v>775</v>
      </c>
      <c r="E220" s="58" t="s">
        <v>287</v>
      </c>
      <c r="F220" s="71" t="s">
        <v>288</v>
      </c>
      <c r="G220" s="58" t="s">
        <v>776</v>
      </c>
      <c r="H220" s="58" t="s">
        <v>777</v>
      </c>
      <c r="I220" s="128" t="s">
        <v>1886</v>
      </c>
      <c r="J220" s="68">
        <v>6.8600000001625867</v>
      </c>
      <c r="K220" s="71" t="s">
        <v>122</v>
      </c>
      <c r="L220" s="72">
        <v>3.7499999999999999E-2</v>
      </c>
      <c r="M220" s="72">
        <v>6.1400000001761351E-2</v>
      </c>
      <c r="N220" s="68">
        <v>951.09744999999998</v>
      </c>
      <c r="O220" s="70">
        <v>85.582329999999999</v>
      </c>
      <c r="P220" s="128" t="s">
        <v>1886</v>
      </c>
      <c r="Q220" s="68">
        <v>2.9522742320000002</v>
      </c>
      <c r="R220" s="69">
        <v>1.9021948999999999E-6</v>
      </c>
      <c r="S220" s="69">
        <f t="shared" si="3"/>
        <v>8.7720576879792901E-4</v>
      </c>
      <c r="T220" s="69">
        <f>Q220/'סכום נכסי הקרן'!$C$41</f>
        <v>1.3382374683425601E-4</v>
      </c>
    </row>
    <row r="221" spans="1:20">
      <c r="A221" s="61" t="s">
        <v>778</v>
      </c>
      <c r="B221" s="58" t="s">
        <v>779</v>
      </c>
      <c r="C221" s="71" t="s">
        <v>28</v>
      </c>
      <c r="D221" s="71" t="s">
        <v>775</v>
      </c>
      <c r="E221" s="58" t="s">
        <v>393</v>
      </c>
      <c r="F221" s="71" t="s">
        <v>276</v>
      </c>
      <c r="G221" s="58" t="s">
        <v>781</v>
      </c>
      <c r="H221" s="58" t="s">
        <v>270</v>
      </c>
      <c r="I221" s="128" t="s">
        <v>1886</v>
      </c>
      <c r="J221" s="68">
        <v>2.6400000000967463</v>
      </c>
      <c r="K221" s="71" t="s">
        <v>122</v>
      </c>
      <c r="L221" s="72">
        <v>3.2549999999999996E-2</v>
      </c>
      <c r="M221" s="72">
        <v>8.6600000002990341E-2</v>
      </c>
      <c r="N221" s="68">
        <v>2856.3310000000001</v>
      </c>
      <c r="O221" s="70">
        <v>87.799629999999993</v>
      </c>
      <c r="P221" s="128" t="s">
        <v>1886</v>
      </c>
      <c r="Q221" s="68">
        <v>9.0959643579999998</v>
      </c>
      <c r="R221" s="69">
        <v>2.8563310000000003E-6</v>
      </c>
      <c r="S221" s="69">
        <f t="shared" si="3"/>
        <v>2.7026731870408269E-3</v>
      </c>
      <c r="T221" s="69">
        <f>Q221/'סכום נכסי הקרן'!$C$41</f>
        <v>4.1231130166176512E-4</v>
      </c>
    </row>
    <row r="222" spans="1:20">
      <c r="A222" s="61" t="s">
        <v>782</v>
      </c>
      <c r="B222" s="58" t="s">
        <v>783</v>
      </c>
      <c r="C222" s="71" t="s">
        <v>28</v>
      </c>
      <c r="D222" s="71" t="s">
        <v>775</v>
      </c>
      <c r="E222" s="58" t="s">
        <v>356</v>
      </c>
      <c r="F222" s="71" t="s">
        <v>276</v>
      </c>
      <c r="G222" s="58" t="s">
        <v>781</v>
      </c>
      <c r="H222" s="58" t="s">
        <v>270</v>
      </c>
      <c r="I222" s="128" t="s">
        <v>1886</v>
      </c>
      <c r="J222" s="68">
        <v>1.9900000000782705</v>
      </c>
      <c r="K222" s="71" t="s">
        <v>122</v>
      </c>
      <c r="L222" s="72">
        <v>3.2750000000000001E-2</v>
      </c>
      <c r="M222" s="72">
        <v>8.3100000003317159E-2</v>
      </c>
      <c r="N222" s="68">
        <v>4043.1061439999994</v>
      </c>
      <c r="O222" s="70">
        <v>91.480680000000007</v>
      </c>
      <c r="P222" s="128" t="s">
        <v>1886</v>
      </c>
      <c r="Q222" s="68">
        <v>13.415043505</v>
      </c>
      <c r="R222" s="69">
        <v>5.3908081919999993E-6</v>
      </c>
      <c r="S222" s="69">
        <f t="shared" si="3"/>
        <v>3.9859960919989453E-3</v>
      </c>
      <c r="T222" s="69">
        <f>Q222/'סכום נכסי הקרן'!$C$41</f>
        <v>6.0809099856806606E-4</v>
      </c>
    </row>
    <row r="223" spans="1:20">
      <c r="A223" s="61" t="s">
        <v>784</v>
      </c>
      <c r="B223" s="58" t="s">
        <v>785</v>
      </c>
      <c r="C223" s="71" t="s">
        <v>28</v>
      </c>
      <c r="D223" s="71" t="s">
        <v>775</v>
      </c>
      <c r="E223" s="58" t="s">
        <v>356</v>
      </c>
      <c r="F223" s="71" t="s">
        <v>276</v>
      </c>
      <c r="G223" s="58" t="s">
        <v>781</v>
      </c>
      <c r="H223" s="58" t="s">
        <v>270</v>
      </c>
      <c r="I223" s="128" t="s">
        <v>1886</v>
      </c>
      <c r="J223" s="68">
        <v>3.8300000000813545</v>
      </c>
      <c r="K223" s="71" t="s">
        <v>122</v>
      </c>
      <c r="L223" s="72">
        <v>7.1289999999999992E-2</v>
      </c>
      <c r="M223" s="72">
        <v>7.5000000001768583E-2</v>
      </c>
      <c r="N223" s="68">
        <v>2309.3739999999998</v>
      </c>
      <c r="O223" s="70">
        <v>101.25705000000001</v>
      </c>
      <c r="P223" s="128" t="s">
        <v>1886</v>
      </c>
      <c r="Q223" s="68">
        <v>8.4813912569999985</v>
      </c>
      <c r="R223" s="69">
        <v>4.618748E-6</v>
      </c>
      <c r="S223" s="69">
        <f t="shared" si="3"/>
        <v>2.520065804670383E-3</v>
      </c>
      <c r="T223" s="69">
        <f>Q223/'סכום נכסי הקרן'!$C$41</f>
        <v>3.8445329504845272E-4</v>
      </c>
    </row>
    <row r="224" spans="1:20">
      <c r="A224" s="61" t="s">
        <v>786</v>
      </c>
      <c r="B224" s="58" t="s">
        <v>787</v>
      </c>
      <c r="C224" s="71" t="s">
        <v>28</v>
      </c>
      <c r="D224" s="71" t="s">
        <v>775</v>
      </c>
      <c r="E224" s="58" t="s">
        <v>788</v>
      </c>
      <c r="F224" s="71" t="s">
        <v>424</v>
      </c>
      <c r="G224" s="58" t="s">
        <v>789</v>
      </c>
      <c r="H224" s="58" t="s">
        <v>270</v>
      </c>
      <c r="I224" s="128" t="s">
        <v>1886</v>
      </c>
      <c r="J224" s="68">
        <v>9.4599999998479678</v>
      </c>
      <c r="K224" s="71" t="s">
        <v>122</v>
      </c>
      <c r="L224" s="72">
        <v>6.3750000000000001E-2</v>
      </c>
      <c r="M224" s="72">
        <v>6.8699999999149219E-2</v>
      </c>
      <c r="N224" s="68">
        <v>5779.5122999999994</v>
      </c>
      <c r="O224" s="70">
        <v>94.761250000000004</v>
      </c>
      <c r="P224" s="128" t="s">
        <v>1886</v>
      </c>
      <c r="Q224" s="68">
        <v>19.864129087000002</v>
      </c>
      <c r="R224" s="69">
        <v>8.3386413215986138E-6</v>
      </c>
      <c r="S224" s="69">
        <f t="shared" si="3"/>
        <v>5.9022053027434134E-3</v>
      </c>
      <c r="T224" s="69">
        <f>Q224/'סכום נכסי הקרן'!$C$41</f>
        <v>9.0042183521035085E-4</v>
      </c>
    </row>
    <row r="225" spans="1:20">
      <c r="A225" s="61" t="s">
        <v>790</v>
      </c>
      <c r="B225" s="58" t="s">
        <v>791</v>
      </c>
      <c r="C225" s="71" t="s">
        <v>28</v>
      </c>
      <c r="D225" s="71" t="s">
        <v>775</v>
      </c>
      <c r="E225" s="58" t="s">
        <v>792</v>
      </c>
      <c r="F225" s="71" t="s">
        <v>276</v>
      </c>
      <c r="G225" s="58" t="s">
        <v>789</v>
      </c>
      <c r="H225" s="58" t="s">
        <v>777</v>
      </c>
      <c r="I225" s="128" t="s">
        <v>1886</v>
      </c>
      <c r="J225" s="68">
        <v>2.1899999999675468</v>
      </c>
      <c r="K225" s="71" t="s">
        <v>122</v>
      </c>
      <c r="L225" s="72">
        <v>3.0769999999999999E-2</v>
      </c>
      <c r="M225" s="72">
        <v>8.6099999997651916E-2</v>
      </c>
      <c r="N225" s="68">
        <v>3244.0627399999998</v>
      </c>
      <c r="O225" s="70">
        <v>89.040419999999997</v>
      </c>
      <c r="P225" s="128" t="s">
        <v>1886</v>
      </c>
      <c r="Q225" s="68">
        <v>10.476687686</v>
      </c>
      <c r="R225" s="69">
        <v>5.4067712333333335E-6</v>
      </c>
      <c r="S225" s="69">
        <f t="shared" si="3"/>
        <v>3.1129258848787813E-3</v>
      </c>
      <c r="T225" s="69">
        <f>Q225/'סכום נכסי הקרן'!$C$41</f>
        <v>4.7489815998666055E-4</v>
      </c>
    </row>
    <row r="226" spans="1:20">
      <c r="A226" s="61" t="s">
        <v>793</v>
      </c>
      <c r="B226" s="58" t="s">
        <v>794</v>
      </c>
      <c r="C226" s="71" t="s">
        <v>28</v>
      </c>
      <c r="D226" s="71" t="s">
        <v>775</v>
      </c>
      <c r="E226" s="58" t="s">
        <v>795</v>
      </c>
      <c r="F226" s="71" t="s">
        <v>1768</v>
      </c>
      <c r="G226" s="58" t="s">
        <v>796</v>
      </c>
      <c r="H226" s="58" t="s">
        <v>270</v>
      </c>
      <c r="I226" s="128" t="s">
        <v>1886</v>
      </c>
      <c r="J226" s="68">
        <v>5.5499999987377526</v>
      </c>
      <c r="K226" s="71" t="s">
        <v>124</v>
      </c>
      <c r="L226" s="72">
        <v>4.3749999999999997E-2</v>
      </c>
      <c r="M226" s="72">
        <v>5.4799999989379705E-2</v>
      </c>
      <c r="N226" s="68">
        <v>607.73</v>
      </c>
      <c r="O226" s="70">
        <v>94.237790000000004</v>
      </c>
      <c r="P226" s="128" t="s">
        <v>1886</v>
      </c>
      <c r="Q226" s="68">
        <v>2.297488778</v>
      </c>
      <c r="R226" s="69">
        <v>4.0515333333333337E-7</v>
      </c>
      <c r="S226" s="69">
        <f t="shared" si="3"/>
        <v>6.8265013729595296E-4</v>
      </c>
      <c r="T226" s="69">
        <f>Q226/'סכום נכסי הקרן'!$C$41</f>
        <v>1.0414295299841787E-4</v>
      </c>
    </row>
    <row r="227" spans="1:20">
      <c r="A227" s="61" t="s">
        <v>797</v>
      </c>
      <c r="B227" s="58" t="s">
        <v>798</v>
      </c>
      <c r="C227" s="71" t="s">
        <v>28</v>
      </c>
      <c r="D227" s="71" t="s">
        <v>775</v>
      </c>
      <c r="E227" s="58" t="s">
        <v>795</v>
      </c>
      <c r="F227" s="71" t="s">
        <v>1768</v>
      </c>
      <c r="G227" s="58" t="s">
        <v>796</v>
      </c>
      <c r="H227" s="58" t="s">
        <v>270</v>
      </c>
      <c r="I227" s="128" t="s">
        <v>1886</v>
      </c>
      <c r="J227" s="68">
        <v>4.5400000001295195</v>
      </c>
      <c r="K227" s="71" t="s">
        <v>124</v>
      </c>
      <c r="L227" s="72">
        <v>7.3749999999999996E-2</v>
      </c>
      <c r="M227" s="72">
        <v>5.3200000001367147E-2</v>
      </c>
      <c r="N227" s="68">
        <v>1245.8465000000001</v>
      </c>
      <c r="O227" s="70">
        <v>111.22803999999999</v>
      </c>
      <c r="P227" s="128" t="s">
        <v>1886</v>
      </c>
      <c r="Q227" s="68">
        <v>5.558997132</v>
      </c>
      <c r="R227" s="69">
        <v>1.557308125E-6</v>
      </c>
      <c r="S227" s="69">
        <f t="shared" si="3"/>
        <v>1.6517382769073133E-3</v>
      </c>
      <c r="T227" s="69">
        <f>Q227/'סכום נכסי הקרן'!$C$41</f>
        <v>2.5198398467921295E-4</v>
      </c>
    </row>
    <row r="228" spans="1:20">
      <c r="A228" s="61" t="s">
        <v>799</v>
      </c>
      <c r="B228" s="58" t="s">
        <v>800</v>
      </c>
      <c r="C228" s="71" t="s">
        <v>28</v>
      </c>
      <c r="D228" s="71" t="s">
        <v>775</v>
      </c>
      <c r="E228" s="58" t="s">
        <v>795</v>
      </c>
      <c r="F228" s="71" t="s">
        <v>1768</v>
      </c>
      <c r="G228" s="58" t="s">
        <v>796</v>
      </c>
      <c r="H228" s="58" t="s">
        <v>270</v>
      </c>
      <c r="I228" s="128" t="s">
        <v>1886</v>
      </c>
      <c r="J228" s="68">
        <v>5.6900000004725326</v>
      </c>
      <c r="K228" s="71" t="s">
        <v>122</v>
      </c>
      <c r="L228" s="72">
        <v>8.1250000000000003E-2</v>
      </c>
      <c r="M228" s="72">
        <v>6.5300000005154901E-2</v>
      </c>
      <c r="N228" s="68">
        <v>1154.6869999999999</v>
      </c>
      <c r="O228" s="70">
        <v>111.16779</v>
      </c>
      <c r="P228" s="128" t="s">
        <v>1886</v>
      </c>
      <c r="Q228" s="68">
        <v>4.6557624200000003</v>
      </c>
      <c r="R228" s="69">
        <v>2.309374E-6</v>
      </c>
      <c r="S228" s="69">
        <f t="shared" si="3"/>
        <v>1.3833612097104828E-3</v>
      </c>
      <c r="T228" s="69">
        <f>Q228/'סכום נכסי הקרן'!$C$41</f>
        <v>2.1104122532426153E-4</v>
      </c>
    </row>
    <row r="229" spans="1:20">
      <c r="A229" s="127" t="s">
        <v>1886</v>
      </c>
      <c r="B229" s="128" t="s">
        <v>1886</v>
      </c>
      <c r="C229" s="128" t="s">
        <v>1886</v>
      </c>
      <c r="D229" s="128" t="s">
        <v>1886</v>
      </c>
      <c r="E229" s="128" t="s">
        <v>1886</v>
      </c>
      <c r="F229" s="128" t="s">
        <v>1886</v>
      </c>
      <c r="G229" s="128" t="s">
        <v>1886</v>
      </c>
      <c r="H229" s="128" t="s">
        <v>1886</v>
      </c>
      <c r="I229" s="128" t="s">
        <v>1886</v>
      </c>
      <c r="J229" s="128" t="s">
        <v>1886</v>
      </c>
      <c r="K229" s="128" t="s">
        <v>1886</v>
      </c>
      <c r="L229" s="128" t="s">
        <v>1886</v>
      </c>
      <c r="M229" s="128" t="s">
        <v>1886</v>
      </c>
      <c r="N229" s="128" t="s">
        <v>1886</v>
      </c>
      <c r="O229" s="128" t="s">
        <v>1886</v>
      </c>
      <c r="P229" s="128" t="s">
        <v>1886</v>
      </c>
      <c r="Q229" s="128" t="s">
        <v>1886</v>
      </c>
      <c r="R229" s="128" t="s">
        <v>1886</v>
      </c>
      <c r="S229" s="128" t="s">
        <v>1886</v>
      </c>
      <c r="T229" s="128" t="s">
        <v>1886</v>
      </c>
    </row>
    <row r="230" spans="1:20">
      <c r="A230" s="74" t="s">
        <v>62</v>
      </c>
      <c r="B230" s="125" t="s">
        <v>1886</v>
      </c>
      <c r="C230" s="125" t="s">
        <v>1886</v>
      </c>
      <c r="D230" s="125" t="s">
        <v>1886</v>
      </c>
      <c r="E230" s="125" t="s">
        <v>1886</v>
      </c>
      <c r="F230" s="125" t="s">
        <v>1886</v>
      </c>
      <c r="G230" s="125" t="s">
        <v>1886</v>
      </c>
      <c r="H230" s="125" t="s">
        <v>1886</v>
      </c>
      <c r="I230" s="125" t="s">
        <v>1886</v>
      </c>
      <c r="J230" s="65">
        <v>4.7017396274528469</v>
      </c>
      <c r="K230" s="125" t="s">
        <v>1886</v>
      </c>
      <c r="L230" s="125" t="s">
        <v>1886</v>
      </c>
      <c r="M230" s="76">
        <v>6.195430092769269E-2</v>
      </c>
      <c r="N230" s="125" t="s">
        <v>1886</v>
      </c>
      <c r="O230" s="125" t="s">
        <v>1886</v>
      </c>
      <c r="P230" s="125" t="s">
        <v>1886</v>
      </c>
      <c r="Q230" s="65">
        <v>416.25743564500004</v>
      </c>
      <c r="R230" s="125" t="s">
        <v>1886</v>
      </c>
      <c r="S230" s="66">
        <f t="shared" si="3"/>
        <v>0.12368208206913844</v>
      </c>
      <c r="T230" s="66">
        <f>Q230/'סכום נכסי הקרן'!$C$41</f>
        <v>1.8868548552109267E-2</v>
      </c>
    </row>
    <row r="231" spans="1:20">
      <c r="A231" s="61" t="s">
        <v>801</v>
      </c>
      <c r="B231" s="58" t="s">
        <v>802</v>
      </c>
      <c r="C231" s="71" t="s">
        <v>28</v>
      </c>
      <c r="D231" s="71" t="s">
        <v>775</v>
      </c>
      <c r="E231" s="128" t="s">
        <v>1886</v>
      </c>
      <c r="F231" s="71" t="s">
        <v>803</v>
      </c>
      <c r="G231" s="58" t="s">
        <v>269</v>
      </c>
      <c r="H231" s="58" t="s">
        <v>777</v>
      </c>
      <c r="I231" s="128" t="s">
        <v>1886</v>
      </c>
      <c r="J231" s="68">
        <v>7.1600000002358808</v>
      </c>
      <c r="K231" s="71" t="s">
        <v>124</v>
      </c>
      <c r="L231" s="72">
        <v>4.2519999999999995E-2</v>
      </c>
      <c r="M231" s="72">
        <v>4.3600000000732039E-2</v>
      </c>
      <c r="N231" s="68">
        <v>1215.46</v>
      </c>
      <c r="O231" s="70">
        <v>100.85723</v>
      </c>
      <c r="P231" s="128" t="s">
        <v>1886</v>
      </c>
      <c r="Q231" s="68">
        <v>4.9177372240000006</v>
      </c>
      <c r="R231" s="69">
        <v>9.7236799999999996E-7</v>
      </c>
      <c r="S231" s="69">
        <f t="shared" si="3"/>
        <v>1.4612014749736547E-3</v>
      </c>
      <c r="T231" s="69">
        <f>Q231/'סכום נכסי הקרן'!$C$41</f>
        <v>2.229162908135876E-4</v>
      </c>
    </row>
    <row r="232" spans="1:20">
      <c r="A232" s="61" t="s">
        <v>804</v>
      </c>
      <c r="B232" s="58" t="s">
        <v>805</v>
      </c>
      <c r="C232" s="71" t="s">
        <v>28</v>
      </c>
      <c r="D232" s="71" t="s">
        <v>775</v>
      </c>
      <c r="E232" s="128" t="s">
        <v>1886</v>
      </c>
      <c r="F232" s="71" t="s">
        <v>803</v>
      </c>
      <c r="G232" s="58" t="s">
        <v>806</v>
      </c>
      <c r="H232" s="58" t="s">
        <v>777</v>
      </c>
      <c r="I232" s="128" t="s">
        <v>1886</v>
      </c>
      <c r="J232" s="68">
        <v>0.68999974158817112</v>
      </c>
      <c r="K232" s="71" t="s">
        <v>122</v>
      </c>
      <c r="L232" s="72">
        <v>4.4999999999999998E-2</v>
      </c>
      <c r="M232" s="72">
        <v>6.0699992247645128E-2</v>
      </c>
      <c r="N232" s="68">
        <v>0.79004900000000011</v>
      </c>
      <c r="O232" s="70">
        <v>99.935000000000002</v>
      </c>
      <c r="P232" s="128" t="s">
        <v>1886</v>
      </c>
      <c r="Q232" s="68">
        <v>2.8636460000000001E-3</v>
      </c>
      <c r="R232" s="69">
        <v>1.5800980000000001E-9</v>
      </c>
      <c r="S232" s="69">
        <f t="shared" si="3"/>
        <v>8.5087176650706002E-7</v>
      </c>
      <c r="T232" s="69">
        <f>Q232/'סכום נכסי הקרן'!$C$41</f>
        <v>1.2980631445857159E-7</v>
      </c>
    </row>
    <row r="233" spans="1:20">
      <c r="A233" s="61" t="s">
        <v>807</v>
      </c>
      <c r="B233" s="58" t="s">
        <v>808</v>
      </c>
      <c r="C233" s="71" t="s">
        <v>28</v>
      </c>
      <c r="D233" s="71" t="s">
        <v>775</v>
      </c>
      <c r="E233" s="128" t="s">
        <v>1886</v>
      </c>
      <c r="F233" s="71" t="s">
        <v>803</v>
      </c>
      <c r="G233" s="58" t="s">
        <v>809</v>
      </c>
      <c r="H233" s="58" t="s">
        <v>810</v>
      </c>
      <c r="I233" s="128" t="s">
        <v>1886</v>
      </c>
      <c r="J233" s="68">
        <v>6.4099999994588748</v>
      </c>
      <c r="K233" s="71" t="s">
        <v>122</v>
      </c>
      <c r="L233" s="72">
        <v>0.03</v>
      </c>
      <c r="M233" s="72">
        <v>6.2899999995774766E-2</v>
      </c>
      <c r="N233" s="68">
        <v>2248.6010000000001</v>
      </c>
      <c r="O233" s="70">
        <v>82.705669999999998</v>
      </c>
      <c r="P233" s="128" t="s">
        <v>1886</v>
      </c>
      <c r="Q233" s="68">
        <v>6.7452060650000005</v>
      </c>
      <c r="R233" s="69">
        <v>1.2849148571428572E-6</v>
      </c>
      <c r="S233" s="69">
        <f t="shared" si="3"/>
        <v>2.004195141431827E-3</v>
      </c>
      <c r="T233" s="69">
        <f>Q233/'סכום נכסי הקרן'!$C$41</f>
        <v>3.0575369286610642E-4</v>
      </c>
    </row>
    <row r="234" spans="1:20">
      <c r="A234" s="61" t="s">
        <v>811</v>
      </c>
      <c r="B234" s="58" t="s">
        <v>812</v>
      </c>
      <c r="C234" s="71" t="s">
        <v>28</v>
      </c>
      <c r="D234" s="71" t="s">
        <v>775</v>
      </c>
      <c r="E234" s="128" t="s">
        <v>1886</v>
      </c>
      <c r="F234" s="71" t="s">
        <v>803</v>
      </c>
      <c r="G234" s="58" t="s">
        <v>809</v>
      </c>
      <c r="H234" s="58" t="s">
        <v>810</v>
      </c>
      <c r="I234" s="128" t="s">
        <v>1886</v>
      </c>
      <c r="J234" s="68">
        <v>7.0500000002532071</v>
      </c>
      <c r="K234" s="71" t="s">
        <v>122</v>
      </c>
      <c r="L234" s="72">
        <v>3.5000000000000003E-2</v>
      </c>
      <c r="M234" s="72">
        <v>6.3600000003761925E-2</v>
      </c>
      <c r="N234" s="68">
        <v>911.59500000000003</v>
      </c>
      <c r="O234" s="70">
        <v>83.612889999999993</v>
      </c>
      <c r="P234" s="128" t="s">
        <v>1886</v>
      </c>
      <c r="Q234" s="68">
        <v>2.7645389859999998</v>
      </c>
      <c r="R234" s="69">
        <v>1.8231900000000001E-6</v>
      </c>
      <c r="S234" s="69">
        <f t="shared" si="3"/>
        <v>8.2142421605025772E-4</v>
      </c>
      <c r="T234" s="69">
        <f>Q234/'סכום נכסי הקרן'!$C$41</f>
        <v>1.2531388898966443E-4</v>
      </c>
    </row>
    <row r="235" spans="1:20">
      <c r="A235" s="61" t="s">
        <v>813</v>
      </c>
      <c r="B235" s="58" t="s">
        <v>814</v>
      </c>
      <c r="C235" s="71" t="s">
        <v>28</v>
      </c>
      <c r="D235" s="71" t="s">
        <v>775</v>
      </c>
      <c r="E235" s="128" t="s">
        <v>1886</v>
      </c>
      <c r="F235" s="71" t="s">
        <v>803</v>
      </c>
      <c r="G235" s="58" t="s">
        <v>815</v>
      </c>
      <c r="H235" s="58" t="s">
        <v>810</v>
      </c>
      <c r="I235" s="128" t="s">
        <v>1886</v>
      </c>
      <c r="J235" s="68">
        <v>3.5399999998636602</v>
      </c>
      <c r="K235" s="71" t="s">
        <v>122</v>
      </c>
      <c r="L235" s="72">
        <v>3.2000000000000001E-2</v>
      </c>
      <c r="M235" s="72">
        <v>9.8799999997972371E-2</v>
      </c>
      <c r="N235" s="68">
        <v>1944.7360000000001</v>
      </c>
      <c r="O235" s="70">
        <v>81.108329999999995</v>
      </c>
      <c r="P235" s="128" t="s">
        <v>1886</v>
      </c>
      <c r="Q235" s="68">
        <v>5.721022907</v>
      </c>
      <c r="R235" s="69">
        <v>1.5557888E-6</v>
      </c>
      <c r="S235" s="69">
        <f t="shared" si="3"/>
        <v>1.6998808047874792E-3</v>
      </c>
      <c r="T235" s="69">
        <f>Q235/'סכום נכסי הקרן'!$C$41</f>
        <v>2.593284569708453E-4</v>
      </c>
    </row>
    <row r="236" spans="1:20">
      <c r="A236" s="61" t="s">
        <v>816</v>
      </c>
      <c r="B236" s="58" t="s">
        <v>817</v>
      </c>
      <c r="C236" s="71" t="s">
        <v>28</v>
      </c>
      <c r="D236" s="71" t="s">
        <v>775</v>
      </c>
      <c r="E236" s="128" t="s">
        <v>1886</v>
      </c>
      <c r="F236" s="71" t="s">
        <v>803</v>
      </c>
      <c r="G236" s="58" t="s">
        <v>818</v>
      </c>
      <c r="H236" s="58" t="s">
        <v>777</v>
      </c>
      <c r="I236" s="128" t="s">
        <v>1886</v>
      </c>
      <c r="J236" s="68">
        <v>7.1800000001970208</v>
      </c>
      <c r="K236" s="71" t="s">
        <v>124</v>
      </c>
      <c r="L236" s="72">
        <v>4.2500000000000003E-2</v>
      </c>
      <c r="M236" s="72">
        <v>4.3900000001588238E-2</v>
      </c>
      <c r="N236" s="68">
        <v>2430.92</v>
      </c>
      <c r="O236" s="70">
        <v>102.01258</v>
      </c>
      <c r="P236" s="128" t="s">
        <v>1886</v>
      </c>
      <c r="Q236" s="68">
        <v>9.9481425780000006</v>
      </c>
      <c r="R236" s="69">
        <v>1.9447359999999999E-6</v>
      </c>
      <c r="S236" s="69">
        <f t="shared" si="3"/>
        <v>2.9558798988446751E-3</v>
      </c>
      <c r="T236" s="69">
        <f>Q236/'סכום נכסי הקרן'!$C$41</f>
        <v>4.5093971942012837E-4</v>
      </c>
    </row>
    <row r="237" spans="1:20">
      <c r="A237" s="61" t="s">
        <v>819</v>
      </c>
      <c r="B237" s="58" t="s">
        <v>820</v>
      </c>
      <c r="C237" s="71" t="s">
        <v>28</v>
      </c>
      <c r="D237" s="71" t="s">
        <v>775</v>
      </c>
      <c r="E237" s="128" t="s">
        <v>1886</v>
      </c>
      <c r="F237" s="71" t="s">
        <v>821</v>
      </c>
      <c r="G237" s="58" t="s">
        <v>818</v>
      </c>
      <c r="H237" s="58" t="s">
        <v>777</v>
      </c>
      <c r="I237" s="128" t="s">
        <v>1886</v>
      </c>
      <c r="J237" s="68">
        <v>7.3699999997565921</v>
      </c>
      <c r="K237" s="71" t="s">
        <v>122</v>
      </c>
      <c r="L237" s="72">
        <v>5.8749999999999997E-2</v>
      </c>
      <c r="M237" s="72">
        <v>5.4799999998804312E-2</v>
      </c>
      <c r="N237" s="68">
        <v>1215.46</v>
      </c>
      <c r="O237" s="70">
        <v>106.23860000000001</v>
      </c>
      <c r="P237" s="128" t="s">
        <v>1886</v>
      </c>
      <c r="Q237" s="68">
        <v>4.6835003219999995</v>
      </c>
      <c r="R237" s="69">
        <v>1.1049636363636363E-6</v>
      </c>
      <c r="S237" s="69">
        <f t="shared" si="3"/>
        <v>1.39160293989429E-3</v>
      </c>
      <c r="T237" s="69">
        <f>Q237/'סכום נכסי הקרן'!$C$41</f>
        <v>2.1229855770034186E-4</v>
      </c>
    </row>
    <row r="238" spans="1:20">
      <c r="A238" s="61" t="s">
        <v>822</v>
      </c>
      <c r="B238" s="58" t="s">
        <v>823</v>
      </c>
      <c r="C238" s="71" t="s">
        <v>28</v>
      </c>
      <c r="D238" s="71" t="s">
        <v>775</v>
      </c>
      <c r="E238" s="128" t="s">
        <v>1886</v>
      </c>
      <c r="F238" s="71" t="s">
        <v>780</v>
      </c>
      <c r="G238" s="58" t="s">
        <v>818</v>
      </c>
      <c r="H238" s="58" t="s">
        <v>777</v>
      </c>
      <c r="I238" s="128" t="s">
        <v>1886</v>
      </c>
      <c r="J238" s="68">
        <v>3.3299999998405299</v>
      </c>
      <c r="K238" s="71" t="s">
        <v>125</v>
      </c>
      <c r="L238" s="72">
        <v>4.6249999999999999E-2</v>
      </c>
      <c r="M238" s="72">
        <v>5.8299999997796635E-2</v>
      </c>
      <c r="N238" s="68">
        <v>1823.19</v>
      </c>
      <c r="O238" s="70">
        <v>97.506600000000006</v>
      </c>
      <c r="P238" s="128" t="s">
        <v>1886</v>
      </c>
      <c r="Q238" s="68">
        <v>8.2147150070000006</v>
      </c>
      <c r="R238" s="69">
        <v>3.6463800000000002E-6</v>
      </c>
      <c r="S238" s="69">
        <f t="shared" si="3"/>
        <v>2.4408286042891286E-3</v>
      </c>
      <c r="T238" s="69">
        <f>Q238/'סכום נכסי הקרן'!$C$41</f>
        <v>3.7236511754113079E-4</v>
      </c>
    </row>
    <row r="239" spans="1:20">
      <c r="A239" s="61" t="s">
        <v>824</v>
      </c>
      <c r="B239" s="58" t="s">
        <v>825</v>
      </c>
      <c r="C239" s="71" t="s">
        <v>28</v>
      </c>
      <c r="D239" s="71" t="s">
        <v>775</v>
      </c>
      <c r="E239" s="128" t="s">
        <v>1886</v>
      </c>
      <c r="F239" s="71" t="s">
        <v>780</v>
      </c>
      <c r="G239" s="58" t="s">
        <v>776</v>
      </c>
      <c r="H239" s="58" t="s">
        <v>777</v>
      </c>
      <c r="I239" s="128" t="s">
        <v>1886</v>
      </c>
      <c r="J239" s="68">
        <v>6.9100000000787132</v>
      </c>
      <c r="K239" s="71" t="s">
        <v>122</v>
      </c>
      <c r="L239" s="72">
        <v>6.7419999999999994E-2</v>
      </c>
      <c r="M239" s="72">
        <v>5.6400000000337347E-2</v>
      </c>
      <c r="N239" s="68">
        <v>911.59500000000003</v>
      </c>
      <c r="O239" s="70">
        <v>107.58701000000001</v>
      </c>
      <c r="P239" s="128" t="s">
        <v>1886</v>
      </c>
      <c r="Q239" s="68">
        <v>3.5572085919999998</v>
      </c>
      <c r="R239" s="69">
        <v>7.2927600000000002E-7</v>
      </c>
      <c r="S239" s="69">
        <f t="shared" si="3"/>
        <v>1.0569492033963457E-3</v>
      </c>
      <c r="T239" s="69">
        <f>Q239/'סכום נכסי הקרן'!$C$41</f>
        <v>1.6124483860361394E-4</v>
      </c>
    </row>
    <row r="240" spans="1:20">
      <c r="A240" s="61" t="s">
        <v>826</v>
      </c>
      <c r="B240" s="58" t="s">
        <v>827</v>
      </c>
      <c r="C240" s="71" t="s">
        <v>28</v>
      </c>
      <c r="D240" s="71" t="s">
        <v>775</v>
      </c>
      <c r="E240" s="128" t="s">
        <v>1886</v>
      </c>
      <c r="F240" s="71" t="s">
        <v>780</v>
      </c>
      <c r="G240" s="58" t="s">
        <v>776</v>
      </c>
      <c r="H240" s="58" t="s">
        <v>777</v>
      </c>
      <c r="I240" s="128" t="s">
        <v>1886</v>
      </c>
      <c r="J240" s="68">
        <v>4.9500000003487843</v>
      </c>
      <c r="K240" s="71" t="s">
        <v>122</v>
      </c>
      <c r="L240" s="72">
        <v>3.9329999999999997E-2</v>
      </c>
      <c r="M240" s="72">
        <v>5.870000000441794E-2</v>
      </c>
      <c r="N240" s="68">
        <v>1285.3489500000001</v>
      </c>
      <c r="O240" s="70">
        <v>92.249899999999997</v>
      </c>
      <c r="P240" s="128" t="s">
        <v>1886</v>
      </c>
      <c r="Q240" s="68">
        <v>4.3006540299999996</v>
      </c>
      <c r="R240" s="69">
        <v>8.5689930000000001E-7</v>
      </c>
      <c r="S240" s="69">
        <f t="shared" si="3"/>
        <v>1.2778482716235898E-3</v>
      </c>
      <c r="T240" s="69">
        <f>Q240/'סכום נכסי הקרן'!$C$41</f>
        <v>1.9494450410270788E-4</v>
      </c>
    </row>
    <row r="241" spans="1:20">
      <c r="A241" s="61" t="s">
        <v>828</v>
      </c>
      <c r="B241" s="58" t="s">
        <v>829</v>
      </c>
      <c r="C241" s="71" t="s">
        <v>28</v>
      </c>
      <c r="D241" s="71" t="s">
        <v>775</v>
      </c>
      <c r="E241" s="128" t="s">
        <v>1886</v>
      </c>
      <c r="F241" s="71" t="s">
        <v>1769</v>
      </c>
      <c r="G241" s="58" t="s">
        <v>776</v>
      </c>
      <c r="H241" s="58" t="s">
        <v>270</v>
      </c>
      <c r="I241" s="128" t="s">
        <v>1886</v>
      </c>
      <c r="J241" s="68">
        <v>2.550000000031309</v>
      </c>
      <c r="K241" s="71" t="s">
        <v>122</v>
      </c>
      <c r="L241" s="72">
        <v>4.7500000000000001E-2</v>
      </c>
      <c r="M241" s="72">
        <v>7.3499999999060733E-2</v>
      </c>
      <c r="N241" s="68">
        <v>1397.779</v>
      </c>
      <c r="O241" s="70">
        <v>94.50067</v>
      </c>
      <c r="P241" s="128" t="s">
        <v>1886</v>
      </c>
      <c r="Q241" s="68">
        <v>4.790942287</v>
      </c>
      <c r="R241" s="69">
        <v>1.0070780392736077E-6</v>
      </c>
      <c r="S241" s="69">
        <f t="shared" si="3"/>
        <v>1.4235270445345075E-3</v>
      </c>
      <c r="T241" s="69">
        <f>Q241/'סכום נכסי הקרן'!$C$41</f>
        <v>2.1716879846852232E-4</v>
      </c>
    </row>
    <row r="242" spans="1:20">
      <c r="A242" s="61" t="s">
        <v>830</v>
      </c>
      <c r="B242" s="58" t="s">
        <v>831</v>
      </c>
      <c r="C242" s="71" t="s">
        <v>28</v>
      </c>
      <c r="D242" s="71" t="s">
        <v>775</v>
      </c>
      <c r="E242" s="128" t="s">
        <v>1886</v>
      </c>
      <c r="F242" s="71" t="s">
        <v>1769</v>
      </c>
      <c r="G242" s="58" t="s">
        <v>776</v>
      </c>
      <c r="H242" s="58" t="s">
        <v>270</v>
      </c>
      <c r="I242" s="128" t="s">
        <v>1886</v>
      </c>
      <c r="J242" s="68">
        <v>5.6200000007664226</v>
      </c>
      <c r="K242" s="71" t="s">
        <v>122</v>
      </c>
      <c r="L242" s="72">
        <v>5.1249999999999997E-2</v>
      </c>
      <c r="M242" s="72">
        <v>7.2100000009963472E-2</v>
      </c>
      <c r="N242" s="68">
        <v>999.71585000000005</v>
      </c>
      <c r="O242" s="70">
        <v>89.959670000000003</v>
      </c>
      <c r="P242" s="128" t="s">
        <v>1886</v>
      </c>
      <c r="Q242" s="68">
        <v>3.261909975</v>
      </c>
      <c r="R242" s="69">
        <v>7.6194602212100706E-7</v>
      </c>
      <c r="S242" s="69">
        <f t="shared" si="3"/>
        <v>9.6920747278652806E-4</v>
      </c>
      <c r="T242" s="69">
        <f>Q242/'סכום נכסי הקרן'!$C$41</f>
        <v>1.4785923677381957E-4</v>
      </c>
    </row>
    <row r="243" spans="1:20">
      <c r="A243" s="61" t="s">
        <v>832</v>
      </c>
      <c r="B243" s="58" t="s">
        <v>833</v>
      </c>
      <c r="C243" s="71" t="s">
        <v>28</v>
      </c>
      <c r="D243" s="71" t="s">
        <v>775</v>
      </c>
      <c r="E243" s="128" t="s">
        <v>1886</v>
      </c>
      <c r="F243" s="71" t="s">
        <v>1770</v>
      </c>
      <c r="G243" s="58" t="s">
        <v>781</v>
      </c>
      <c r="H243" s="58" t="s">
        <v>270</v>
      </c>
      <c r="I243" s="128" t="s">
        <v>1886</v>
      </c>
      <c r="J243" s="68">
        <v>6.9600000005407212</v>
      </c>
      <c r="K243" s="71" t="s">
        <v>122</v>
      </c>
      <c r="L243" s="72">
        <v>3.3000000000000002E-2</v>
      </c>
      <c r="M243" s="72">
        <v>5.2700000004996535E-2</v>
      </c>
      <c r="N243" s="68">
        <v>1823.19</v>
      </c>
      <c r="O243" s="70">
        <v>88.376000000000005</v>
      </c>
      <c r="P243" s="128" t="s">
        <v>1886</v>
      </c>
      <c r="Q243" s="68">
        <v>5.8440487039999995</v>
      </c>
      <c r="R243" s="69">
        <v>4.5579750000000003E-7</v>
      </c>
      <c r="S243" s="69">
        <f t="shared" si="3"/>
        <v>1.736435315093337E-3</v>
      </c>
      <c r="T243" s="69">
        <f>Q243/'סכום נכסי הקרן'!$C$41</f>
        <v>2.6490509783074851E-4</v>
      </c>
    </row>
    <row r="244" spans="1:20">
      <c r="A244" s="61" t="s">
        <v>834</v>
      </c>
      <c r="B244" s="58" t="s">
        <v>835</v>
      </c>
      <c r="C244" s="71" t="s">
        <v>28</v>
      </c>
      <c r="D244" s="71" t="s">
        <v>775</v>
      </c>
      <c r="E244" s="128" t="s">
        <v>1886</v>
      </c>
      <c r="F244" s="71" t="s">
        <v>803</v>
      </c>
      <c r="G244" s="58" t="s">
        <v>836</v>
      </c>
      <c r="H244" s="58" t="s">
        <v>810</v>
      </c>
      <c r="I244" s="128" t="s">
        <v>1886</v>
      </c>
      <c r="J244" s="68">
        <v>6.5200000003074257</v>
      </c>
      <c r="K244" s="71" t="s">
        <v>124</v>
      </c>
      <c r="L244" s="72">
        <v>5.7999999999999996E-2</v>
      </c>
      <c r="M244" s="72">
        <v>4.5800000001140449E-2</v>
      </c>
      <c r="N244" s="68">
        <v>911.59500000000003</v>
      </c>
      <c r="O244" s="70">
        <v>110.29677</v>
      </c>
      <c r="P244" s="128" t="s">
        <v>1886</v>
      </c>
      <c r="Q244" s="68">
        <v>4.0335025130000002</v>
      </c>
      <c r="R244" s="69">
        <v>1.8231900000000001E-6</v>
      </c>
      <c r="S244" s="69">
        <f t="shared" si="3"/>
        <v>1.1984698557178423E-3</v>
      </c>
      <c r="T244" s="69">
        <f>Q244/'סכום נכסי הקרן'!$C$41</f>
        <v>1.8283478320012904E-4</v>
      </c>
    </row>
    <row r="245" spans="1:20">
      <c r="A245" s="61" t="s">
        <v>837</v>
      </c>
      <c r="B245" s="58" t="s">
        <v>838</v>
      </c>
      <c r="C245" s="71" t="s">
        <v>28</v>
      </c>
      <c r="D245" s="71" t="s">
        <v>775</v>
      </c>
      <c r="E245" s="128" t="s">
        <v>1886</v>
      </c>
      <c r="F245" s="71" t="s">
        <v>780</v>
      </c>
      <c r="G245" s="58" t="s">
        <v>781</v>
      </c>
      <c r="H245" s="58" t="s">
        <v>777</v>
      </c>
      <c r="I245" s="128" t="s">
        <v>1886</v>
      </c>
      <c r="J245" s="68">
        <v>7.2600000004019067</v>
      </c>
      <c r="K245" s="71" t="s">
        <v>122</v>
      </c>
      <c r="L245" s="72">
        <v>6.1740000000000003E-2</v>
      </c>
      <c r="M245" s="72">
        <v>5.6800000002446394E-2</v>
      </c>
      <c r="N245" s="68">
        <v>911.59500000000003</v>
      </c>
      <c r="O245" s="70">
        <v>103.84925</v>
      </c>
      <c r="P245" s="128" t="s">
        <v>1886</v>
      </c>
      <c r="Q245" s="68">
        <v>3.4336249370000003</v>
      </c>
      <c r="R245" s="69">
        <v>2.8487343750000001E-7</v>
      </c>
      <c r="S245" s="69">
        <f t="shared" si="3"/>
        <v>1.0202289373993443E-3</v>
      </c>
      <c r="T245" s="69">
        <f>Q245/'סכום נכסי הקרן'!$C$41</f>
        <v>1.5564291057798871E-4</v>
      </c>
    </row>
    <row r="246" spans="1:20">
      <c r="A246" s="61" t="s">
        <v>839</v>
      </c>
      <c r="B246" s="58" t="s">
        <v>840</v>
      </c>
      <c r="C246" s="71" t="s">
        <v>28</v>
      </c>
      <c r="D246" s="71" t="s">
        <v>775</v>
      </c>
      <c r="E246" s="128" t="s">
        <v>1886</v>
      </c>
      <c r="F246" s="71" t="s">
        <v>1771</v>
      </c>
      <c r="G246" s="58" t="s">
        <v>781</v>
      </c>
      <c r="H246" s="58" t="s">
        <v>270</v>
      </c>
      <c r="I246" s="128" t="s">
        <v>1886</v>
      </c>
      <c r="J246" s="68">
        <v>6.720000000498616</v>
      </c>
      <c r="K246" s="71" t="s">
        <v>122</v>
      </c>
      <c r="L246" s="72">
        <v>6.4000000000000001E-2</v>
      </c>
      <c r="M246" s="72">
        <v>5.460000000345195E-2</v>
      </c>
      <c r="N246" s="68">
        <v>790.04899999999998</v>
      </c>
      <c r="O246" s="70">
        <v>109.184</v>
      </c>
      <c r="P246" s="128" t="s">
        <v>1886</v>
      </c>
      <c r="Q246" s="68">
        <v>3.1286759519999996</v>
      </c>
      <c r="R246" s="69">
        <v>7.9004899999999993E-7</v>
      </c>
      <c r="S246" s="69">
        <f t="shared" si="3"/>
        <v>9.2961980430067035E-4</v>
      </c>
      <c r="T246" s="69">
        <f>Q246/'סכום נכסי הקרן'!$C$41</f>
        <v>1.4181986686353086E-4</v>
      </c>
    </row>
    <row r="247" spans="1:20">
      <c r="A247" s="61" t="s">
        <v>841</v>
      </c>
      <c r="B247" s="58" t="s">
        <v>842</v>
      </c>
      <c r="C247" s="71" t="s">
        <v>28</v>
      </c>
      <c r="D247" s="71" t="s">
        <v>775</v>
      </c>
      <c r="E247" s="128" t="s">
        <v>1886</v>
      </c>
      <c r="F247" s="71" t="s">
        <v>780</v>
      </c>
      <c r="G247" s="58" t="s">
        <v>781</v>
      </c>
      <c r="H247" s="58" t="s">
        <v>777</v>
      </c>
      <c r="I247" s="128" t="s">
        <v>1886</v>
      </c>
      <c r="J247" s="68">
        <v>4.0499999998098968</v>
      </c>
      <c r="K247" s="71" t="s">
        <v>124</v>
      </c>
      <c r="L247" s="72">
        <v>4.1250000000000002E-2</v>
      </c>
      <c r="M247" s="72">
        <v>3.9999999998642115E-2</v>
      </c>
      <c r="N247" s="68">
        <v>1804.9581000000001</v>
      </c>
      <c r="O247" s="70">
        <v>101.70789000000001</v>
      </c>
      <c r="P247" s="128" t="s">
        <v>1886</v>
      </c>
      <c r="Q247" s="68">
        <v>7.3644345480000011</v>
      </c>
      <c r="R247" s="69">
        <v>1.8049581000000001E-6</v>
      </c>
      <c r="S247" s="69">
        <f t="shared" si="3"/>
        <v>2.1881857719782344E-3</v>
      </c>
      <c r="T247" s="69">
        <f>Q247/'סכום נכסי הקרן'!$C$41</f>
        <v>3.3382272346067093E-4</v>
      </c>
    </row>
    <row r="248" spans="1:20">
      <c r="A248" s="61" t="s">
        <v>843</v>
      </c>
      <c r="B248" s="58" t="s">
        <v>844</v>
      </c>
      <c r="C248" s="71" t="s">
        <v>28</v>
      </c>
      <c r="D248" s="71" t="s">
        <v>775</v>
      </c>
      <c r="E248" s="128" t="s">
        <v>1886</v>
      </c>
      <c r="F248" s="71" t="s">
        <v>1772</v>
      </c>
      <c r="G248" s="58" t="s">
        <v>781</v>
      </c>
      <c r="H248" s="58" t="s">
        <v>777</v>
      </c>
      <c r="I248" s="128" t="s">
        <v>1886</v>
      </c>
      <c r="J248" s="68">
        <v>6.77999999977588</v>
      </c>
      <c r="K248" s="71" t="s">
        <v>122</v>
      </c>
      <c r="L248" s="72">
        <v>6.7979999999999999E-2</v>
      </c>
      <c r="M248" s="72">
        <v>5.8299999997136254E-2</v>
      </c>
      <c r="N248" s="68">
        <v>1823.19</v>
      </c>
      <c r="O248" s="70">
        <v>109.3091</v>
      </c>
      <c r="P248" s="128" t="s">
        <v>1886</v>
      </c>
      <c r="Q248" s="68">
        <v>7.2282939290000012</v>
      </c>
      <c r="R248" s="69">
        <v>1.8231900000000001E-6</v>
      </c>
      <c r="S248" s="69">
        <f t="shared" si="3"/>
        <v>2.1477344700429062E-3</v>
      </c>
      <c r="T248" s="69">
        <f>Q248/'סכום נכסי הקרן'!$C$41</f>
        <v>3.2765160035380002E-4</v>
      </c>
    </row>
    <row r="249" spans="1:20">
      <c r="A249" s="61" t="s">
        <v>845</v>
      </c>
      <c r="B249" s="58" t="s">
        <v>846</v>
      </c>
      <c r="C249" s="71" t="s">
        <v>28</v>
      </c>
      <c r="D249" s="71" t="s">
        <v>775</v>
      </c>
      <c r="E249" s="128" t="s">
        <v>1886</v>
      </c>
      <c r="F249" s="71" t="s">
        <v>803</v>
      </c>
      <c r="G249" s="58" t="s">
        <v>781</v>
      </c>
      <c r="H249" s="58" t="s">
        <v>270</v>
      </c>
      <c r="I249" s="128" t="s">
        <v>1886</v>
      </c>
      <c r="J249" s="68">
        <v>6.5899999997689473</v>
      </c>
      <c r="K249" s="71" t="s">
        <v>122</v>
      </c>
      <c r="L249" s="72">
        <v>0.06</v>
      </c>
      <c r="M249" s="72">
        <v>6.0299999998334276E-2</v>
      </c>
      <c r="N249" s="68">
        <v>1519.325</v>
      </c>
      <c r="O249" s="70">
        <v>101.31632999999999</v>
      </c>
      <c r="P249" s="128" t="s">
        <v>1886</v>
      </c>
      <c r="Q249" s="68">
        <v>5.583129531</v>
      </c>
      <c r="R249" s="69">
        <v>1.2661041666666667E-6</v>
      </c>
      <c r="S249" s="69">
        <f t="shared" si="3"/>
        <v>1.6589087082271006E-3</v>
      </c>
      <c r="T249" s="69">
        <f>Q249/'סכום נכסי הקרן'!$C$41</f>
        <v>2.5307788307769998E-4</v>
      </c>
    </row>
    <row r="250" spans="1:20">
      <c r="A250" s="61" t="s">
        <v>847</v>
      </c>
      <c r="B250" s="58" t="s">
        <v>848</v>
      </c>
      <c r="C250" s="71" t="s">
        <v>28</v>
      </c>
      <c r="D250" s="71" t="s">
        <v>775</v>
      </c>
      <c r="E250" s="128" t="s">
        <v>1886</v>
      </c>
      <c r="F250" s="71" t="s">
        <v>780</v>
      </c>
      <c r="G250" s="58" t="s">
        <v>781</v>
      </c>
      <c r="H250" s="58" t="s">
        <v>777</v>
      </c>
      <c r="I250" s="128" t="s">
        <v>1886</v>
      </c>
      <c r="J250" s="68">
        <v>3.2900000000623062</v>
      </c>
      <c r="K250" s="71" t="s">
        <v>122</v>
      </c>
      <c r="L250" s="72">
        <v>8.1250000000000003E-2</v>
      </c>
      <c r="M250" s="72">
        <v>6.7399999999441407E-2</v>
      </c>
      <c r="N250" s="68">
        <v>1215.46</v>
      </c>
      <c r="O250" s="70">
        <v>105.57917</v>
      </c>
      <c r="P250" s="128" t="s">
        <v>1886</v>
      </c>
      <c r="Q250" s="68">
        <v>4.6544294989999999</v>
      </c>
      <c r="R250" s="69">
        <v>6.9454857142857145E-7</v>
      </c>
      <c r="S250" s="69">
        <f t="shared" si="3"/>
        <v>1.3829651604621172E-3</v>
      </c>
      <c r="T250" s="69">
        <f>Q250/'סכום נכסי הקרן'!$C$41</f>
        <v>2.10980805299414E-4</v>
      </c>
    </row>
    <row r="251" spans="1:20">
      <c r="A251" s="61" t="s">
        <v>849</v>
      </c>
      <c r="B251" s="58" t="s">
        <v>850</v>
      </c>
      <c r="C251" s="71" t="s">
        <v>28</v>
      </c>
      <c r="D251" s="71" t="s">
        <v>775</v>
      </c>
      <c r="E251" s="128" t="s">
        <v>1886</v>
      </c>
      <c r="F251" s="71" t="s">
        <v>1773</v>
      </c>
      <c r="G251" s="58" t="s">
        <v>781</v>
      </c>
      <c r="H251" s="58" t="s">
        <v>777</v>
      </c>
      <c r="I251" s="128" t="s">
        <v>1886</v>
      </c>
      <c r="J251" s="68">
        <v>6.9900000004608316</v>
      </c>
      <c r="K251" s="71" t="s">
        <v>122</v>
      </c>
      <c r="L251" s="72">
        <v>7.85E-2</v>
      </c>
      <c r="M251" s="72">
        <v>6.8700000004252124E-2</v>
      </c>
      <c r="N251" s="68">
        <v>1154.6869999999999</v>
      </c>
      <c r="O251" s="70">
        <v>107.25458</v>
      </c>
      <c r="P251" s="128" t="s">
        <v>1886</v>
      </c>
      <c r="Q251" s="68">
        <v>4.4918753069999999</v>
      </c>
      <c r="R251" s="69">
        <v>9.2374959999999987E-7</v>
      </c>
      <c r="S251" s="69">
        <f t="shared" si="3"/>
        <v>1.3346656246604966E-3</v>
      </c>
      <c r="T251" s="69">
        <f>Q251/'סכום נכסי הקרן'!$C$41</f>
        <v>2.0361238037422736E-4</v>
      </c>
    </row>
    <row r="252" spans="1:20">
      <c r="A252" s="61" t="s">
        <v>851</v>
      </c>
      <c r="B252" s="58" t="s">
        <v>852</v>
      </c>
      <c r="C252" s="71" t="s">
        <v>28</v>
      </c>
      <c r="D252" s="71" t="s">
        <v>775</v>
      </c>
      <c r="E252" s="128" t="s">
        <v>1886</v>
      </c>
      <c r="F252" s="71" t="s">
        <v>780</v>
      </c>
      <c r="G252" s="58" t="s">
        <v>789</v>
      </c>
      <c r="H252" s="58" t="s">
        <v>777</v>
      </c>
      <c r="I252" s="128" t="s">
        <v>1886</v>
      </c>
      <c r="J252" s="68">
        <v>4.0499999997774818</v>
      </c>
      <c r="K252" s="71" t="s">
        <v>124</v>
      </c>
      <c r="L252" s="72">
        <v>7.2499999999999995E-2</v>
      </c>
      <c r="M252" s="72">
        <v>5.7499999998100459E-2</v>
      </c>
      <c r="N252" s="68">
        <v>2169.5961000000002</v>
      </c>
      <c r="O252" s="70">
        <v>105.85034</v>
      </c>
      <c r="P252" s="128" t="s">
        <v>1886</v>
      </c>
      <c r="Q252" s="68">
        <v>9.2127391410000001</v>
      </c>
      <c r="R252" s="69">
        <v>1.7356768800000002E-6</v>
      </c>
      <c r="S252" s="69">
        <f t="shared" si="3"/>
        <v>2.7373703409120419E-3</v>
      </c>
      <c r="T252" s="69">
        <f>Q252/'סכום נכסי הקרן'!$C$41</f>
        <v>4.1760459007902391E-4</v>
      </c>
    </row>
    <row r="253" spans="1:20">
      <c r="A253" s="61" t="s">
        <v>853</v>
      </c>
      <c r="B253" s="58" t="s">
        <v>854</v>
      </c>
      <c r="C253" s="71" t="s">
        <v>28</v>
      </c>
      <c r="D253" s="71" t="s">
        <v>775</v>
      </c>
      <c r="E253" s="128" t="s">
        <v>1886</v>
      </c>
      <c r="F253" s="71" t="s">
        <v>780</v>
      </c>
      <c r="G253" s="58" t="s">
        <v>789</v>
      </c>
      <c r="H253" s="58" t="s">
        <v>777</v>
      </c>
      <c r="I253" s="128" t="s">
        <v>1886</v>
      </c>
      <c r="J253" s="68">
        <v>7.1299999992871648</v>
      </c>
      <c r="K253" s="71" t="s">
        <v>122</v>
      </c>
      <c r="L253" s="72">
        <v>7.1190000000000003E-2</v>
      </c>
      <c r="M253" s="72">
        <v>6.1899999994835149E-2</v>
      </c>
      <c r="N253" s="68">
        <v>1215.46</v>
      </c>
      <c r="O253" s="70">
        <v>106.28433</v>
      </c>
      <c r="P253" s="128" t="s">
        <v>1886</v>
      </c>
      <c r="Q253" s="68">
        <v>4.6855162180000001</v>
      </c>
      <c r="R253" s="69">
        <v>8.1030666666666674E-7</v>
      </c>
      <c r="S253" s="69">
        <f t="shared" si="3"/>
        <v>1.3922019207007917E-3</v>
      </c>
      <c r="T253" s="69">
        <f>Q253/'סכום נכסי הקרן'!$C$41</f>
        <v>2.1238993632398872E-4</v>
      </c>
    </row>
    <row r="254" spans="1:20">
      <c r="A254" s="61" t="s">
        <v>855</v>
      </c>
      <c r="B254" s="58" t="s">
        <v>856</v>
      </c>
      <c r="C254" s="71" t="s">
        <v>28</v>
      </c>
      <c r="D254" s="71" t="s">
        <v>775</v>
      </c>
      <c r="E254" s="128" t="s">
        <v>1886</v>
      </c>
      <c r="F254" s="71" t="s">
        <v>1772</v>
      </c>
      <c r="G254" s="58" t="s">
        <v>789</v>
      </c>
      <c r="H254" s="58" t="s">
        <v>777</v>
      </c>
      <c r="I254" s="128" t="s">
        <v>1886</v>
      </c>
      <c r="J254" s="68">
        <v>2.8500000002764789</v>
      </c>
      <c r="K254" s="71" t="s">
        <v>122</v>
      </c>
      <c r="L254" s="72">
        <v>2.6249999999999999E-2</v>
      </c>
      <c r="M254" s="72">
        <v>6.1400000005845543E-2</v>
      </c>
      <c r="N254" s="68">
        <v>1540.8994150000001</v>
      </c>
      <c r="O254" s="70">
        <v>90.603380000000001</v>
      </c>
      <c r="P254" s="128" t="s">
        <v>1886</v>
      </c>
      <c r="Q254" s="68">
        <v>5.0636796359999998</v>
      </c>
      <c r="R254" s="69">
        <v>1.2409864875857009E-6</v>
      </c>
      <c r="S254" s="69">
        <f t="shared" si="3"/>
        <v>1.5045651721299165E-3</v>
      </c>
      <c r="T254" s="69">
        <f>Q254/'סכום נכסי הקרן'!$C$41</f>
        <v>2.2953171975449523E-4</v>
      </c>
    </row>
    <row r="255" spans="1:20">
      <c r="A255" s="61" t="s">
        <v>857</v>
      </c>
      <c r="B255" s="58" t="s">
        <v>858</v>
      </c>
      <c r="C255" s="71" t="s">
        <v>28</v>
      </c>
      <c r="D255" s="71" t="s">
        <v>775</v>
      </c>
      <c r="E255" s="128" t="s">
        <v>1886</v>
      </c>
      <c r="F255" s="71" t="s">
        <v>1772</v>
      </c>
      <c r="G255" s="58" t="s">
        <v>789</v>
      </c>
      <c r="H255" s="58" t="s">
        <v>777</v>
      </c>
      <c r="I255" s="128" t="s">
        <v>1886</v>
      </c>
      <c r="J255" s="68">
        <v>1.6400000002278741</v>
      </c>
      <c r="K255" s="71" t="s">
        <v>122</v>
      </c>
      <c r="L255" s="72">
        <v>7.0499999999999993E-2</v>
      </c>
      <c r="M255" s="72">
        <v>5.8700000009465542E-2</v>
      </c>
      <c r="N255" s="68">
        <v>607.73</v>
      </c>
      <c r="O255" s="70">
        <v>103.52607999999999</v>
      </c>
      <c r="P255" s="128" t="s">
        <v>1886</v>
      </c>
      <c r="Q255" s="68">
        <v>2.2819599320000004</v>
      </c>
      <c r="R255" s="69">
        <v>7.6559393904273362E-7</v>
      </c>
      <c r="S255" s="69">
        <f t="shared" si="3"/>
        <v>6.7803606955579388E-4</v>
      </c>
      <c r="T255" s="69">
        <f>Q255/'סכום נכסי הקרן'!$C$41</f>
        <v>1.0343904536910382E-4</v>
      </c>
    </row>
    <row r="256" spans="1:20">
      <c r="A256" s="61" t="s">
        <v>859</v>
      </c>
      <c r="B256" s="58" t="s">
        <v>860</v>
      </c>
      <c r="C256" s="71" t="s">
        <v>28</v>
      </c>
      <c r="D256" s="71" t="s">
        <v>775</v>
      </c>
      <c r="E256" s="128" t="s">
        <v>1886</v>
      </c>
      <c r="F256" s="71" t="s">
        <v>1774</v>
      </c>
      <c r="G256" s="58" t="s">
        <v>789</v>
      </c>
      <c r="H256" s="58" t="s">
        <v>270</v>
      </c>
      <c r="I256" s="128" t="s">
        <v>1886</v>
      </c>
      <c r="J256" s="68">
        <v>3.1599999991736736</v>
      </c>
      <c r="K256" s="71" t="s">
        <v>122</v>
      </c>
      <c r="L256" s="72">
        <v>5.5E-2</v>
      </c>
      <c r="M256" s="72">
        <v>8.1199999983473478E-2</v>
      </c>
      <c r="N256" s="68">
        <v>425.411</v>
      </c>
      <c r="O256" s="70">
        <v>94.118110000000001</v>
      </c>
      <c r="P256" s="128" t="s">
        <v>1886</v>
      </c>
      <c r="Q256" s="68">
        <v>1.4522101699999999</v>
      </c>
      <c r="R256" s="69">
        <v>4.2541100000000002E-7</v>
      </c>
      <c r="S256" s="69">
        <f t="shared" si="3"/>
        <v>4.3149349908732358E-4</v>
      </c>
      <c r="T256" s="69">
        <f>Q256/'סכום נכסי הקרן'!$C$41</f>
        <v>6.582728800520583E-5</v>
      </c>
    </row>
    <row r="257" spans="1:20">
      <c r="A257" s="61" t="s">
        <v>861</v>
      </c>
      <c r="B257" s="58" t="s">
        <v>862</v>
      </c>
      <c r="C257" s="71" t="s">
        <v>28</v>
      </c>
      <c r="D257" s="71" t="s">
        <v>775</v>
      </c>
      <c r="E257" s="128" t="s">
        <v>1886</v>
      </c>
      <c r="F257" s="71" t="s">
        <v>1774</v>
      </c>
      <c r="G257" s="58" t="s">
        <v>789</v>
      </c>
      <c r="H257" s="58" t="s">
        <v>270</v>
      </c>
      <c r="I257" s="128" t="s">
        <v>1886</v>
      </c>
      <c r="J257" s="68">
        <v>2.730000000031092</v>
      </c>
      <c r="K257" s="71" t="s">
        <v>122</v>
      </c>
      <c r="L257" s="72">
        <v>0.06</v>
      </c>
      <c r="M257" s="72">
        <v>7.7399999999970395E-2</v>
      </c>
      <c r="N257" s="68">
        <v>1914.95723</v>
      </c>
      <c r="O257" s="70">
        <v>97.244669999999999</v>
      </c>
      <c r="P257" s="128" t="s">
        <v>1886</v>
      </c>
      <c r="Q257" s="68">
        <v>6.7541768229999999</v>
      </c>
      <c r="R257" s="69">
        <v>2.5532763066666666E-6</v>
      </c>
      <c r="S257" s="69">
        <f t="shared" si="3"/>
        <v>2.0068606122010378E-3</v>
      </c>
      <c r="T257" s="69">
        <f>Q257/'סכום נכסי הקרן'!$C$41</f>
        <v>3.0616032868417881E-4</v>
      </c>
    </row>
    <row r="258" spans="1:20">
      <c r="A258" s="61" t="s">
        <v>863</v>
      </c>
      <c r="B258" s="58" t="s">
        <v>864</v>
      </c>
      <c r="C258" s="71" t="s">
        <v>28</v>
      </c>
      <c r="D258" s="71" t="s">
        <v>775</v>
      </c>
      <c r="E258" s="128" t="s">
        <v>1886</v>
      </c>
      <c r="F258" s="71" t="s">
        <v>1772</v>
      </c>
      <c r="G258" s="58" t="s">
        <v>789</v>
      </c>
      <c r="H258" s="58" t="s">
        <v>270</v>
      </c>
      <c r="I258" s="128" t="s">
        <v>1886</v>
      </c>
      <c r="J258" s="68">
        <v>1.0800000001753622</v>
      </c>
      <c r="K258" s="71" t="s">
        <v>122</v>
      </c>
      <c r="L258" s="72">
        <v>4.2500000000000003E-2</v>
      </c>
      <c r="M258" s="72">
        <v>6.8200000004926833E-2</v>
      </c>
      <c r="N258" s="68">
        <v>1337.0060000000001</v>
      </c>
      <c r="O258" s="70">
        <v>98.778559999999999</v>
      </c>
      <c r="P258" s="128" t="s">
        <v>1886</v>
      </c>
      <c r="Q258" s="68">
        <v>4.7900890019999993</v>
      </c>
      <c r="R258" s="69">
        <v>2.8147494736842109E-6</v>
      </c>
      <c r="S258" s="69">
        <f t="shared" si="3"/>
        <v>1.4232735089664643E-3</v>
      </c>
      <c r="T258" s="69">
        <f>Q258/'סכום נכסי הקרן'!$C$41</f>
        <v>2.1713011988149276E-4</v>
      </c>
    </row>
    <row r="259" spans="1:20">
      <c r="A259" s="61" t="s">
        <v>865</v>
      </c>
      <c r="B259" s="58" t="s">
        <v>866</v>
      </c>
      <c r="C259" s="71" t="s">
        <v>28</v>
      </c>
      <c r="D259" s="71" t="s">
        <v>775</v>
      </c>
      <c r="E259" s="128" t="s">
        <v>1886</v>
      </c>
      <c r="F259" s="71" t="s">
        <v>1772</v>
      </c>
      <c r="G259" s="58" t="s">
        <v>789</v>
      </c>
      <c r="H259" s="58" t="s">
        <v>270</v>
      </c>
      <c r="I259" s="128" t="s">
        <v>1886</v>
      </c>
      <c r="J259" s="68">
        <v>4.1900000007566067</v>
      </c>
      <c r="K259" s="71" t="s">
        <v>122</v>
      </c>
      <c r="L259" s="72">
        <v>7.8750000000000001E-2</v>
      </c>
      <c r="M259" s="72">
        <v>6.410000001028647E-2</v>
      </c>
      <c r="N259" s="68">
        <v>607.73</v>
      </c>
      <c r="O259" s="70">
        <v>106.73112999999999</v>
      </c>
      <c r="P259" s="128" t="s">
        <v>1886</v>
      </c>
      <c r="Q259" s="68">
        <v>2.3526066380000001</v>
      </c>
      <c r="R259" s="69">
        <v>1.5193250000000001E-6</v>
      </c>
      <c r="S259" s="69">
        <f t="shared" si="3"/>
        <v>6.9902724218401846E-4</v>
      </c>
      <c r="T259" s="69">
        <f>Q259/'סכום נכסי הקרן'!$C$41</f>
        <v>1.0664139249388747E-4</v>
      </c>
    </row>
    <row r="260" spans="1:20">
      <c r="A260" s="61" t="s">
        <v>867</v>
      </c>
      <c r="B260" s="58" t="s">
        <v>868</v>
      </c>
      <c r="C260" s="71" t="s">
        <v>28</v>
      </c>
      <c r="D260" s="71" t="s">
        <v>775</v>
      </c>
      <c r="E260" s="128" t="s">
        <v>1886</v>
      </c>
      <c r="F260" s="71" t="s">
        <v>1775</v>
      </c>
      <c r="G260" s="58" t="s">
        <v>789</v>
      </c>
      <c r="H260" s="58" t="s">
        <v>777</v>
      </c>
      <c r="I260" s="128" t="s">
        <v>1886</v>
      </c>
      <c r="J260" s="68">
        <v>4.1200000001863701</v>
      </c>
      <c r="K260" s="71" t="s">
        <v>124</v>
      </c>
      <c r="L260" s="72">
        <v>4.8750000000000002E-2</v>
      </c>
      <c r="M260" s="72">
        <v>4.6300000002140337E-2</v>
      </c>
      <c r="N260" s="68">
        <v>1665.1801999999998</v>
      </c>
      <c r="O260" s="70">
        <v>102.81483</v>
      </c>
      <c r="P260" s="128" t="s">
        <v>1886</v>
      </c>
      <c r="Q260" s="68">
        <v>6.8680684309999993</v>
      </c>
      <c r="R260" s="69">
        <v>1.6651801999999997E-6</v>
      </c>
      <c r="S260" s="69">
        <f t="shared" si="3"/>
        <v>2.0407010916769536E-3</v>
      </c>
      <c r="T260" s="69">
        <f>Q260/'סכום נכסי הקרן'!$C$41</f>
        <v>3.1132292555622243E-4</v>
      </c>
    </row>
    <row r="261" spans="1:20">
      <c r="A261" s="61" t="s">
        <v>869</v>
      </c>
      <c r="B261" s="58" t="s">
        <v>870</v>
      </c>
      <c r="C261" s="71" t="s">
        <v>28</v>
      </c>
      <c r="D261" s="71" t="s">
        <v>775</v>
      </c>
      <c r="E261" s="128" t="s">
        <v>1886</v>
      </c>
      <c r="F261" s="71" t="s">
        <v>1776</v>
      </c>
      <c r="G261" s="58" t="s">
        <v>789</v>
      </c>
      <c r="H261" s="58" t="s">
        <v>777</v>
      </c>
      <c r="I261" s="128" t="s">
        <v>1886</v>
      </c>
      <c r="J261" s="68">
        <v>6.9499999998672237</v>
      </c>
      <c r="K261" s="71" t="s">
        <v>122</v>
      </c>
      <c r="L261" s="72">
        <v>5.9000000000000004E-2</v>
      </c>
      <c r="M261" s="72">
        <v>5.5799999998844066E-2</v>
      </c>
      <c r="N261" s="68">
        <v>1701.644</v>
      </c>
      <c r="O261" s="70">
        <v>103.72427999999999</v>
      </c>
      <c r="P261" s="128" t="s">
        <v>1886</v>
      </c>
      <c r="Q261" s="68">
        <v>6.4017201029999997</v>
      </c>
      <c r="R261" s="69">
        <v>3.4032880000000002E-6</v>
      </c>
      <c r="S261" s="69">
        <f t="shared" si="3"/>
        <v>1.9021355617011907E-3</v>
      </c>
      <c r="T261" s="69">
        <f>Q261/'סכום נכסי הקרן'!$C$41</f>
        <v>2.9018380510921292E-4</v>
      </c>
    </row>
    <row r="262" spans="1:20">
      <c r="A262" s="61" t="s">
        <v>871</v>
      </c>
      <c r="B262" s="58" t="s">
        <v>872</v>
      </c>
      <c r="C262" s="71" t="s">
        <v>28</v>
      </c>
      <c r="D262" s="71" t="s">
        <v>775</v>
      </c>
      <c r="E262" s="128" t="s">
        <v>1886</v>
      </c>
      <c r="F262" s="71" t="s">
        <v>1777</v>
      </c>
      <c r="G262" s="58" t="s">
        <v>789</v>
      </c>
      <c r="H262" s="58" t="s">
        <v>777</v>
      </c>
      <c r="I262" s="128" t="s">
        <v>1886</v>
      </c>
      <c r="J262" s="68">
        <v>6.8200000005746535</v>
      </c>
      <c r="K262" s="71" t="s">
        <v>122</v>
      </c>
      <c r="L262" s="72">
        <v>3.15E-2</v>
      </c>
      <c r="M262" s="72">
        <v>5.710000000314179E-2</v>
      </c>
      <c r="N262" s="68">
        <v>1215.46</v>
      </c>
      <c r="O262" s="70">
        <v>84.473249999999993</v>
      </c>
      <c r="P262" s="128" t="s">
        <v>1886</v>
      </c>
      <c r="Q262" s="68">
        <v>3.7239807730000001</v>
      </c>
      <c r="R262" s="69">
        <v>1.8746481545174262E-6</v>
      </c>
      <c r="S262" s="69">
        <f t="shared" si="3"/>
        <v>1.1065020253064929E-3</v>
      </c>
      <c r="T262" s="69">
        <f>Q262/'סכום נכסי הקרן'!$C$41</f>
        <v>1.6880446090672955E-4</v>
      </c>
    </row>
    <row r="263" spans="1:20">
      <c r="A263" s="61" t="s">
        <v>873</v>
      </c>
      <c r="B263" s="58" t="s">
        <v>874</v>
      </c>
      <c r="C263" s="71" t="s">
        <v>28</v>
      </c>
      <c r="D263" s="71" t="s">
        <v>775</v>
      </c>
      <c r="E263" s="128" t="s">
        <v>1886</v>
      </c>
      <c r="F263" s="71" t="s">
        <v>1773</v>
      </c>
      <c r="G263" s="58" t="s">
        <v>789</v>
      </c>
      <c r="H263" s="58" t="s">
        <v>270</v>
      </c>
      <c r="I263" s="128" t="s">
        <v>1886</v>
      </c>
      <c r="J263" s="68">
        <v>7.1699999996611936</v>
      </c>
      <c r="K263" s="71" t="s">
        <v>122</v>
      </c>
      <c r="L263" s="72">
        <v>6.25E-2</v>
      </c>
      <c r="M263" s="72">
        <v>5.6099999997654415E-2</v>
      </c>
      <c r="N263" s="68">
        <v>1519.325</v>
      </c>
      <c r="O263" s="70">
        <v>104.44441999999999</v>
      </c>
      <c r="P263" s="128" t="s">
        <v>1886</v>
      </c>
      <c r="Q263" s="68">
        <v>5.7555054349999999</v>
      </c>
      <c r="R263" s="69">
        <v>2.5334623972199573E-6</v>
      </c>
      <c r="S263" s="69">
        <f t="shared" si="3"/>
        <v>1.7101265577586877E-3</v>
      </c>
      <c r="T263" s="69">
        <f>Q263/'סכום נכסי הקרן'!$C$41</f>
        <v>2.6089151674600413E-4</v>
      </c>
    </row>
    <row r="264" spans="1:20">
      <c r="A264" s="61" t="s">
        <v>875</v>
      </c>
      <c r="B264" s="58" t="s">
        <v>876</v>
      </c>
      <c r="C264" s="71" t="s">
        <v>28</v>
      </c>
      <c r="D264" s="71" t="s">
        <v>775</v>
      </c>
      <c r="E264" s="128" t="s">
        <v>1886</v>
      </c>
      <c r="F264" s="71" t="s">
        <v>1770</v>
      </c>
      <c r="G264" s="58" t="s">
        <v>789</v>
      </c>
      <c r="H264" s="58" t="s">
        <v>270</v>
      </c>
      <c r="I264" s="128" t="s">
        <v>1886</v>
      </c>
      <c r="J264" s="68">
        <v>4.1299999997152019</v>
      </c>
      <c r="K264" s="71" t="s">
        <v>122</v>
      </c>
      <c r="L264" s="72">
        <v>4.4999999999999998E-2</v>
      </c>
      <c r="M264" s="72">
        <v>5.9399999997199242E-2</v>
      </c>
      <c r="N264" s="68">
        <v>1832.7313610000001</v>
      </c>
      <c r="O264" s="70">
        <v>95.608500000000006</v>
      </c>
      <c r="P264" s="128" t="s">
        <v>1886</v>
      </c>
      <c r="Q264" s="68">
        <v>6.3553997369999999</v>
      </c>
      <c r="R264" s="69">
        <v>3.0545522683333333E-6</v>
      </c>
      <c r="S264" s="69">
        <f t="shared" si="3"/>
        <v>1.8883724458538852E-3</v>
      </c>
      <c r="T264" s="69">
        <f>Q264/'סכום נכסי הקרן'!$C$41</f>
        <v>2.8808414754161128E-4</v>
      </c>
    </row>
    <row r="265" spans="1:20">
      <c r="A265" s="61" t="s">
        <v>877</v>
      </c>
      <c r="B265" s="58" t="s">
        <v>878</v>
      </c>
      <c r="C265" s="71" t="s">
        <v>28</v>
      </c>
      <c r="D265" s="71" t="s">
        <v>775</v>
      </c>
      <c r="E265" s="128" t="s">
        <v>1886</v>
      </c>
      <c r="F265" s="71" t="s">
        <v>1774</v>
      </c>
      <c r="G265" s="58" t="s">
        <v>789</v>
      </c>
      <c r="H265" s="58" t="s">
        <v>270</v>
      </c>
      <c r="I265" s="128" t="s">
        <v>1886</v>
      </c>
      <c r="J265" s="68">
        <v>2.7100000000922773</v>
      </c>
      <c r="K265" s="71" t="s">
        <v>122</v>
      </c>
      <c r="L265" s="72">
        <v>6.8750000000000006E-2</v>
      </c>
      <c r="M265" s="72">
        <v>5.7300000001743019E-2</v>
      </c>
      <c r="N265" s="68">
        <v>1519.325</v>
      </c>
      <c r="O265" s="70">
        <v>106.19404</v>
      </c>
      <c r="P265" s="128" t="s">
        <v>1886</v>
      </c>
      <c r="Q265" s="68">
        <v>5.8519201259999996</v>
      </c>
      <c r="R265" s="69">
        <v>2.2364919170834966E-6</v>
      </c>
      <c r="S265" s="69">
        <f t="shared" si="3"/>
        <v>1.7387741414503876E-3</v>
      </c>
      <c r="T265" s="69">
        <f>Q265/'סכום נכסי הקרן'!$C$41</f>
        <v>2.65261901806997E-4</v>
      </c>
    </row>
    <row r="266" spans="1:20">
      <c r="A266" s="61" t="s">
        <v>879</v>
      </c>
      <c r="B266" s="58" t="s">
        <v>880</v>
      </c>
      <c r="C266" s="71" t="s">
        <v>28</v>
      </c>
      <c r="D266" s="71" t="s">
        <v>775</v>
      </c>
      <c r="E266" s="128" t="s">
        <v>1886</v>
      </c>
      <c r="F266" s="71" t="s">
        <v>780</v>
      </c>
      <c r="G266" s="58" t="s">
        <v>789</v>
      </c>
      <c r="H266" s="58" t="s">
        <v>777</v>
      </c>
      <c r="I266" s="128" t="s">
        <v>1886</v>
      </c>
      <c r="J266" s="68">
        <v>3.6599999998162698</v>
      </c>
      <c r="K266" s="71" t="s">
        <v>125</v>
      </c>
      <c r="L266" s="72">
        <v>7.4160000000000004E-2</v>
      </c>
      <c r="M266" s="72">
        <v>6.1499999997403805E-2</v>
      </c>
      <c r="N266" s="68">
        <v>2066.2820000000002</v>
      </c>
      <c r="O266" s="70">
        <v>104.88656</v>
      </c>
      <c r="P266" s="128" t="s">
        <v>1886</v>
      </c>
      <c r="Q266" s="68">
        <v>10.014655024</v>
      </c>
      <c r="R266" s="69">
        <v>3.1788953846153851E-6</v>
      </c>
      <c r="S266" s="69">
        <f t="shared" ref="S266:S312" si="4">IFERROR(Q266/$Q$9,0)</f>
        <v>2.9756426636636242E-3</v>
      </c>
      <c r="T266" s="69">
        <f>Q266/'סכום נכסי הקרן'!$C$41</f>
        <v>4.539546645218919E-4</v>
      </c>
    </row>
    <row r="267" spans="1:20">
      <c r="A267" s="61" t="s">
        <v>881</v>
      </c>
      <c r="B267" s="58" t="s">
        <v>882</v>
      </c>
      <c r="C267" s="71" t="s">
        <v>28</v>
      </c>
      <c r="D267" s="71" t="s">
        <v>775</v>
      </c>
      <c r="E267" s="128" t="s">
        <v>1886</v>
      </c>
      <c r="F267" s="71" t="s">
        <v>821</v>
      </c>
      <c r="G267" s="58" t="s">
        <v>789</v>
      </c>
      <c r="H267" s="58" t="s">
        <v>777</v>
      </c>
      <c r="I267" s="128" t="s">
        <v>1886</v>
      </c>
      <c r="J267" s="68">
        <v>2.8600000000594199</v>
      </c>
      <c r="K267" s="71" t="s">
        <v>122</v>
      </c>
      <c r="L267" s="72">
        <v>4.7E-2</v>
      </c>
      <c r="M267" s="72">
        <v>6.5800000001782585E-2</v>
      </c>
      <c r="N267" s="68">
        <v>1154.6869999999999</v>
      </c>
      <c r="O267" s="70">
        <v>96.442890000000006</v>
      </c>
      <c r="P267" s="128" t="s">
        <v>1886</v>
      </c>
      <c r="Q267" s="68">
        <v>4.0390761660000001</v>
      </c>
      <c r="R267" s="69">
        <v>2.3284674329501912E-6</v>
      </c>
      <c r="S267" s="69">
        <f t="shared" si="4"/>
        <v>1.2001259486755637E-3</v>
      </c>
      <c r="T267" s="69">
        <f>Q267/'סכום נכסי הקרן'!$C$41</f>
        <v>1.830874315211858E-4</v>
      </c>
    </row>
    <row r="268" spans="1:20">
      <c r="A268" s="61" t="s">
        <v>883</v>
      </c>
      <c r="B268" s="58" t="s">
        <v>884</v>
      </c>
      <c r="C268" s="71" t="s">
        <v>28</v>
      </c>
      <c r="D268" s="71" t="s">
        <v>775</v>
      </c>
      <c r="E268" s="128" t="s">
        <v>1886</v>
      </c>
      <c r="F268" s="71" t="s">
        <v>1772</v>
      </c>
      <c r="G268" s="58" t="s">
        <v>789</v>
      </c>
      <c r="H268" s="58" t="s">
        <v>777</v>
      </c>
      <c r="I268" s="128" t="s">
        <v>1886</v>
      </c>
      <c r="J268" s="68">
        <v>3.770000000040719</v>
      </c>
      <c r="K268" s="71" t="s">
        <v>122</v>
      </c>
      <c r="L268" s="72">
        <v>7.9500000000000001E-2</v>
      </c>
      <c r="M268" s="72">
        <v>6.9200000001279752E-2</v>
      </c>
      <c r="N268" s="68">
        <v>911.59500000000003</v>
      </c>
      <c r="O268" s="70">
        <v>103.98742</v>
      </c>
      <c r="P268" s="128" t="s">
        <v>1886</v>
      </c>
      <c r="Q268" s="68">
        <v>3.4381932179999999</v>
      </c>
      <c r="R268" s="69">
        <v>1.4024538461538462E-6</v>
      </c>
      <c r="S268" s="69">
        <f t="shared" si="4"/>
        <v>1.021586305357664E-3</v>
      </c>
      <c r="T268" s="69">
        <f>Q268/'סכום נכסי הקרן'!$C$41</f>
        <v>1.5584998635482042E-4</v>
      </c>
    </row>
    <row r="269" spans="1:20">
      <c r="A269" s="61" t="s">
        <v>885</v>
      </c>
      <c r="B269" s="58" t="s">
        <v>886</v>
      </c>
      <c r="C269" s="71" t="s">
        <v>28</v>
      </c>
      <c r="D269" s="71" t="s">
        <v>775</v>
      </c>
      <c r="E269" s="128" t="s">
        <v>1886</v>
      </c>
      <c r="F269" s="71" t="s">
        <v>780</v>
      </c>
      <c r="G269" s="58" t="s">
        <v>887</v>
      </c>
      <c r="H269" s="58" t="s">
        <v>810</v>
      </c>
      <c r="I269" s="128" t="s">
        <v>1886</v>
      </c>
      <c r="J269" s="68">
        <v>3.16000000006856</v>
      </c>
      <c r="K269" s="71" t="s">
        <v>122</v>
      </c>
      <c r="L269" s="72">
        <v>6.8750000000000006E-2</v>
      </c>
      <c r="M269" s="72">
        <v>7.3999999997429039E-2</v>
      </c>
      <c r="N269" s="68">
        <v>656.34839999999997</v>
      </c>
      <c r="O269" s="70">
        <v>98.033000000000001</v>
      </c>
      <c r="P269" s="128" t="s">
        <v>1886</v>
      </c>
      <c r="Q269" s="68">
        <v>2.3337497239999996</v>
      </c>
      <c r="R269" s="69">
        <v>1.3126968E-6</v>
      </c>
      <c r="S269" s="69">
        <f t="shared" si="4"/>
        <v>6.9342430951494817E-4</v>
      </c>
      <c r="T269" s="69">
        <f>Q269/'סכום נכסי הקרן'!$C$41</f>
        <v>1.0578662674826029E-4</v>
      </c>
    </row>
    <row r="270" spans="1:20">
      <c r="A270" s="61" t="s">
        <v>888</v>
      </c>
      <c r="B270" s="58" t="s">
        <v>889</v>
      </c>
      <c r="C270" s="71" t="s">
        <v>28</v>
      </c>
      <c r="D270" s="71" t="s">
        <v>775</v>
      </c>
      <c r="E270" s="128" t="s">
        <v>1886</v>
      </c>
      <c r="F270" s="71" t="s">
        <v>803</v>
      </c>
      <c r="G270" s="58" t="s">
        <v>789</v>
      </c>
      <c r="H270" s="58" t="s">
        <v>270</v>
      </c>
      <c r="I270" s="128" t="s">
        <v>1886</v>
      </c>
      <c r="J270" s="68">
        <v>1.5599999995952809</v>
      </c>
      <c r="K270" s="71" t="s">
        <v>122</v>
      </c>
      <c r="L270" s="72">
        <v>5.7500000000000002E-2</v>
      </c>
      <c r="M270" s="72">
        <v>6.4899999989136481E-2</v>
      </c>
      <c r="N270" s="68">
        <v>515.05117499999994</v>
      </c>
      <c r="O270" s="70">
        <v>100.52222</v>
      </c>
      <c r="P270" s="128" t="s">
        <v>1886</v>
      </c>
      <c r="Q270" s="68">
        <v>1.8778461959999999</v>
      </c>
      <c r="R270" s="69">
        <v>7.3578739285714272E-7</v>
      </c>
      <c r="S270" s="69">
        <f t="shared" si="4"/>
        <v>5.5796223067344319E-4</v>
      </c>
      <c r="T270" s="69">
        <f>Q270/'סכום נכסי הקרן'!$C$41</f>
        <v>8.5120959023150347E-5</v>
      </c>
    </row>
    <row r="271" spans="1:20">
      <c r="A271" s="61" t="s">
        <v>890</v>
      </c>
      <c r="B271" s="58" t="s">
        <v>891</v>
      </c>
      <c r="C271" s="71" t="s">
        <v>28</v>
      </c>
      <c r="D271" s="71" t="s">
        <v>775</v>
      </c>
      <c r="E271" s="128" t="s">
        <v>1886</v>
      </c>
      <c r="F271" s="71" t="s">
        <v>1775</v>
      </c>
      <c r="G271" s="58" t="s">
        <v>789</v>
      </c>
      <c r="H271" s="58" t="s">
        <v>777</v>
      </c>
      <c r="I271" s="128" t="s">
        <v>1886</v>
      </c>
      <c r="J271" s="68">
        <v>3.7100000002714788</v>
      </c>
      <c r="K271" s="71" t="s">
        <v>124</v>
      </c>
      <c r="L271" s="72">
        <v>0.04</v>
      </c>
      <c r="M271" s="72">
        <v>4.800000000412373E-2</v>
      </c>
      <c r="N271" s="68">
        <v>1458.5519999999999</v>
      </c>
      <c r="O271" s="70">
        <v>99.467669999999998</v>
      </c>
      <c r="P271" s="128" t="s">
        <v>1886</v>
      </c>
      <c r="Q271" s="68">
        <v>5.8199797019999995</v>
      </c>
      <c r="R271" s="69">
        <v>1.4585519999999998E-6</v>
      </c>
      <c r="S271" s="69">
        <f t="shared" si="4"/>
        <v>1.7292837208495646E-3</v>
      </c>
      <c r="T271" s="69">
        <f>Q271/'סכום נכסי הקרן'!$C$41</f>
        <v>2.6381407315719739E-4</v>
      </c>
    </row>
    <row r="272" spans="1:20">
      <c r="A272" s="61" t="s">
        <v>892</v>
      </c>
      <c r="B272" s="58" t="s">
        <v>893</v>
      </c>
      <c r="C272" s="71" t="s">
        <v>28</v>
      </c>
      <c r="D272" s="71" t="s">
        <v>775</v>
      </c>
      <c r="E272" s="128" t="s">
        <v>1886</v>
      </c>
      <c r="F272" s="71" t="s">
        <v>1778</v>
      </c>
      <c r="G272" s="58" t="s">
        <v>789</v>
      </c>
      <c r="H272" s="58" t="s">
        <v>777</v>
      </c>
      <c r="I272" s="128" t="s">
        <v>1886</v>
      </c>
      <c r="J272" s="68">
        <v>3.709999999690845</v>
      </c>
      <c r="K272" s="71" t="s">
        <v>124</v>
      </c>
      <c r="L272" s="72">
        <v>4.6249999999999999E-2</v>
      </c>
      <c r="M272" s="72">
        <v>4.6499999995784247E-2</v>
      </c>
      <c r="N272" s="68">
        <v>1245.8465000000001</v>
      </c>
      <c r="O272" s="70">
        <v>99.669370000000001</v>
      </c>
      <c r="P272" s="128" t="s">
        <v>1886</v>
      </c>
      <c r="Q272" s="68">
        <v>4.9813132739999997</v>
      </c>
      <c r="R272" s="69">
        <v>2.0764108333333337E-6</v>
      </c>
      <c r="S272" s="69">
        <f t="shared" si="4"/>
        <v>1.4800917519041971E-3</v>
      </c>
      <c r="T272" s="69">
        <f>Q272/'סכום נכסי הקרן'!$C$41</f>
        <v>2.2579813191347695E-4</v>
      </c>
    </row>
    <row r="273" spans="1:20">
      <c r="A273" s="61" t="s">
        <v>894</v>
      </c>
      <c r="B273" s="58" t="s">
        <v>895</v>
      </c>
      <c r="C273" s="71" t="s">
        <v>28</v>
      </c>
      <c r="D273" s="71" t="s">
        <v>775</v>
      </c>
      <c r="E273" s="128" t="s">
        <v>1886</v>
      </c>
      <c r="F273" s="71" t="s">
        <v>1771</v>
      </c>
      <c r="G273" s="58" t="s">
        <v>789</v>
      </c>
      <c r="H273" s="58" t="s">
        <v>777</v>
      </c>
      <c r="I273" s="128" t="s">
        <v>1886</v>
      </c>
      <c r="J273" s="68">
        <v>4.0499999998239105</v>
      </c>
      <c r="K273" s="71" t="s">
        <v>124</v>
      </c>
      <c r="L273" s="72">
        <v>4.6249999999999999E-2</v>
      </c>
      <c r="M273" s="72">
        <v>5.3599999997886928E-2</v>
      </c>
      <c r="N273" s="68">
        <v>856.89930000000004</v>
      </c>
      <c r="O273" s="70">
        <v>99.122050000000002</v>
      </c>
      <c r="P273" s="128" t="s">
        <v>1886</v>
      </c>
      <c r="Q273" s="68">
        <v>3.4073572519999997</v>
      </c>
      <c r="R273" s="69">
        <v>5.7126620000000004E-7</v>
      </c>
      <c r="S273" s="69">
        <f t="shared" si="4"/>
        <v>1.0124240510628343E-3</v>
      </c>
      <c r="T273" s="69">
        <f>Q273/'סכום נכסי הקרן'!$C$41</f>
        <v>1.5445222172217037E-4</v>
      </c>
    </row>
    <row r="274" spans="1:20">
      <c r="A274" s="61" t="s">
        <v>896</v>
      </c>
      <c r="B274" s="58" t="s">
        <v>897</v>
      </c>
      <c r="C274" s="71" t="s">
        <v>28</v>
      </c>
      <c r="D274" s="71" t="s">
        <v>775</v>
      </c>
      <c r="E274" s="128" t="s">
        <v>1886</v>
      </c>
      <c r="F274" s="71" t="s">
        <v>1775</v>
      </c>
      <c r="G274" s="58" t="s">
        <v>789</v>
      </c>
      <c r="H274" s="58" t="s">
        <v>777</v>
      </c>
      <c r="I274" s="128" t="s">
        <v>1886</v>
      </c>
      <c r="J274" s="68">
        <v>6.5900000004459685</v>
      </c>
      <c r="K274" s="71" t="s">
        <v>124</v>
      </c>
      <c r="L274" s="72">
        <v>7.8750000000000001E-2</v>
      </c>
      <c r="M274" s="72">
        <v>5.9400000003202516E-2</v>
      </c>
      <c r="N274" s="68">
        <v>1640.8710000000001</v>
      </c>
      <c r="O274" s="70">
        <v>114.7979</v>
      </c>
      <c r="P274" s="128" t="s">
        <v>1886</v>
      </c>
      <c r="Q274" s="68">
        <v>7.5565926570000004</v>
      </c>
      <c r="R274" s="69">
        <v>2.187828E-6</v>
      </c>
      <c r="S274" s="69">
        <f t="shared" si="4"/>
        <v>2.2452814848049896E-3</v>
      </c>
      <c r="T274" s="69">
        <f>Q274/'סכום נכסי הקרן'!$C$41</f>
        <v>3.425330654242441E-4</v>
      </c>
    </row>
    <row r="275" spans="1:20">
      <c r="A275" s="61" t="s">
        <v>898</v>
      </c>
      <c r="B275" s="58" t="s">
        <v>899</v>
      </c>
      <c r="C275" s="71" t="s">
        <v>28</v>
      </c>
      <c r="D275" s="71" t="s">
        <v>775</v>
      </c>
      <c r="E275" s="128" t="s">
        <v>1886</v>
      </c>
      <c r="F275" s="71" t="s">
        <v>922</v>
      </c>
      <c r="G275" s="58" t="s">
        <v>789</v>
      </c>
      <c r="H275" s="58" t="s">
        <v>270</v>
      </c>
      <c r="I275" s="128" t="s">
        <v>1886</v>
      </c>
      <c r="J275" s="68">
        <v>6.8399999996148741</v>
      </c>
      <c r="K275" s="71" t="s">
        <v>122</v>
      </c>
      <c r="L275" s="72">
        <v>4.2790000000000002E-2</v>
      </c>
      <c r="M275" s="72">
        <v>5.5599999997976469E-2</v>
      </c>
      <c r="N275" s="68">
        <v>1823.19</v>
      </c>
      <c r="O275" s="70">
        <v>92.668040000000005</v>
      </c>
      <c r="P275" s="128" t="s">
        <v>1886</v>
      </c>
      <c r="Q275" s="68">
        <v>6.1278689789999996</v>
      </c>
      <c r="R275" s="69">
        <v>3.6549061651019498E-7</v>
      </c>
      <c r="S275" s="69">
        <f t="shared" si="4"/>
        <v>1.820766499450541E-3</v>
      </c>
      <c r="T275" s="69">
        <f>Q275/'סכום נכסי הקרן'!$C$41</f>
        <v>2.7777039747545608E-4</v>
      </c>
    </row>
    <row r="276" spans="1:20">
      <c r="A276" s="61" t="s">
        <v>900</v>
      </c>
      <c r="B276" s="58" t="s">
        <v>901</v>
      </c>
      <c r="C276" s="71" t="s">
        <v>28</v>
      </c>
      <c r="D276" s="71" t="s">
        <v>775</v>
      </c>
      <c r="E276" s="128" t="s">
        <v>1886</v>
      </c>
      <c r="F276" s="71" t="s">
        <v>1770</v>
      </c>
      <c r="G276" s="58" t="s">
        <v>902</v>
      </c>
      <c r="H276" s="58" t="s">
        <v>270</v>
      </c>
      <c r="I276" s="128" t="s">
        <v>1886</v>
      </c>
      <c r="J276" s="68">
        <v>1.3999999999091126</v>
      </c>
      <c r="K276" s="71" t="s">
        <v>122</v>
      </c>
      <c r="L276" s="72">
        <v>6.5000000000000002E-2</v>
      </c>
      <c r="M276" s="72">
        <v>6.4599999998727578E-2</v>
      </c>
      <c r="N276" s="68">
        <v>607.73</v>
      </c>
      <c r="O276" s="70">
        <v>99.831829999999997</v>
      </c>
      <c r="P276" s="128" t="s">
        <v>1886</v>
      </c>
      <c r="Q276" s="68">
        <v>2.200529918</v>
      </c>
      <c r="R276" s="69">
        <v>1.21546E-6</v>
      </c>
      <c r="S276" s="69">
        <f t="shared" si="4"/>
        <v>6.5384086530957241E-4</v>
      </c>
      <c r="T276" s="69">
        <f>Q276/'סכום נכסי הקרן'!$C$41</f>
        <v>9.9747901280885528E-5</v>
      </c>
    </row>
    <row r="277" spans="1:20">
      <c r="A277" s="61" t="s">
        <v>903</v>
      </c>
      <c r="B277" s="58" t="s">
        <v>904</v>
      </c>
      <c r="C277" s="71" t="s">
        <v>28</v>
      </c>
      <c r="D277" s="71" t="s">
        <v>775</v>
      </c>
      <c r="E277" s="128" t="s">
        <v>1886</v>
      </c>
      <c r="F277" s="71" t="s">
        <v>1775</v>
      </c>
      <c r="G277" s="58" t="s">
        <v>902</v>
      </c>
      <c r="H277" s="58" t="s">
        <v>270</v>
      </c>
      <c r="I277" s="128" t="s">
        <v>1886</v>
      </c>
      <c r="J277" s="68">
        <v>4.0899999999001135</v>
      </c>
      <c r="K277" s="71" t="s">
        <v>122</v>
      </c>
      <c r="L277" s="72">
        <v>4.1250000000000002E-2</v>
      </c>
      <c r="M277" s="72">
        <v>5.780000000085616E-2</v>
      </c>
      <c r="N277" s="68">
        <v>1033.1410000000001</v>
      </c>
      <c r="O277" s="70">
        <v>93.508880000000005</v>
      </c>
      <c r="P277" s="128" t="s">
        <v>1886</v>
      </c>
      <c r="Q277" s="68">
        <v>3.5039668150000001</v>
      </c>
      <c r="R277" s="69">
        <v>2.5828525000000004E-6</v>
      </c>
      <c r="S277" s="69">
        <f t="shared" si="4"/>
        <v>1.041129536842601E-3</v>
      </c>
      <c r="T277" s="69">
        <f>Q277/'סכום נכסי הקרן'!$C$41</f>
        <v>1.5883144014319141E-4</v>
      </c>
    </row>
    <row r="278" spans="1:20">
      <c r="A278" s="61" t="s">
        <v>905</v>
      </c>
      <c r="B278" s="58" t="s">
        <v>906</v>
      </c>
      <c r="C278" s="71" t="s">
        <v>28</v>
      </c>
      <c r="D278" s="71" t="s">
        <v>775</v>
      </c>
      <c r="E278" s="128" t="s">
        <v>1886</v>
      </c>
      <c r="F278" s="71" t="s">
        <v>1779</v>
      </c>
      <c r="G278" s="58" t="s">
        <v>902</v>
      </c>
      <c r="H278" s="58" t="s">
        <v>777</v>
      </c>
      <c r="I278" s="128" t="s">
        <v>1886</v>
      </c>
      <c r="J278" s="68">
        <v>4.4000000000474495</v>
      </c>
      <c r="K278" s="71" t="s">
        <v>124</v>
      </c>
      <c r="L278" s="72">
        <v>6.6250000000000003E-2</v>
      </c>
      <c r="M278" s="72">
        <v>6.1400000000996442E-2</v>
      </c>
      <c r="N278" s="68">
        <v>1033.1410000000001</v>
      </c>
      <c r="O278" s="70">
        <v>101.70061</v>
      </c>
      <c r="P278" s="128" t="s">
        <v>1886</v>
      </c>
      <c r="Q278" s="68">
        <v>4.2150308969999992</v>
      </c>
      <c r="R278" s="69">
        <v>1.3775213333333334E-6</v>
      </c>
      <c r="S278" s="69">
        <f t="shared" si="4"/>
        <v>1.2524071708626789E-3</v>
      </c>
      <c r="T278" s="69">
        <f>Q278/'סכום נכסי הקרן'!$C$41</f>
        <v>1.9106328996970187E-4</v>
      </c>
    </row>
    <row r="279" spans="1:20">
      <c r="A279" s="61" t="s">
        <v>907</v>
      </c>
      <c r="B279" s="58" t="s">
        <v>908</v>
      </c>
      <c r="C279" s="71" t="s">
        <v>28</v>
      </c>
      <c r="D279" s="71" t="s">
        <v>775</v>
      </c>
      <c r="E279" s="128" t="s">
        <v>1886</v>
      </c>
      <c r="F279" s="71" t="s">
        <v>780</v>
      </c>
      <c r="G279" s="58" t="s">
        <v>909</v>
      </c>
      <c r="H279" s="58" t="s">
        <v>810</v>
      </c>
      <c r="I279" s="128" t="s">
        <v>1886</v>
      </c>
      <c r="J279" s="68">
        <v>4.5399999997819735</v>
      </c>
      <c r="K279" s="71" t="s">
        <v>122</v>
      </c>
      <c r="L279" s="72">
        <v>7.7499999999999999E-2</v>
      </c>
      <c r="M279" s="72">
        <v>7.2199999996394176E-2</v>
      </c>
      <c r="N279" s="68">
        <v>1254.780131</v>
      </c>
      <c r="O279" s="70">
        <v>104.81171999999999</v>
      </c>
      <c r="P279" s="128" t="s">
        <v>1886</v>
      </c>
      <c r="Q279" s="68">
        <v>4.7700732260000001</v>
      </c>
      <c r="R279" s="69">
        <v>6.2739006550000003E-7</v>
      </c>
      <c r="S279" s="69">
        <f t="shared" si="4"/>
        <v>1.4173262449948948E-3</v>
      </c>
      <c r="T279" s="69">
        <f>Q279/'סכום נכסי הקרן'!$C$41</f>
        <v>2.1622282403780668E-4</v>
      </c>
    </row>
    <row r="280" spans="1:20">
      <c r="A280" s="61" t="s">
        <v>910</v>
      </c>
      <c r="B280" s="58" t="s">
        <v>911</v>
      </c>
      <c r="C280" s="71" t="s">
        <v>28</v>
      </c>
      <c r="D280" s="71" t="s">
        <v>775</v>
      </c>
      <c r="E280" s="128" t="s">
        <v>1886</v>
      </c>
      <c r="F280" s="71" t="s">
        <v>1778</v>
      </c>
      <c r="G280" s="58" t="s">
        <v>902</v>
      </c>
      <c r="H280" s="58" t="s">
        <v>270</v>
      </c>
      <c r="I280" s="128" t="s">
        <v>1886</v>
      </c>
      <c r="J280" s="68">
        <v>4.270000000087558</v>
      </c>
      <c r="K280" s="71" t="s">
        <v>125</v>
      </c>
      <c r="L280" s="72">
        <v>8.3750000000000005E-2</v>
      </c>
      <c r="M280" s="72">
        <v>6.930000000226752E-2</v>
      </c>
      <c r="N280" s="68">
        <v>1823.19</v>
      </c>
      <c r="O280" s="70">
        <v>105.74071000000001</v>
      </c>
      <c r="P280" s="128" t="s">
        <v>1886</v>
      </c>
      <c r="Q280" s="68">
        <v>8.9084205860000001</v>
      </c>
      <c r="R280" s="69">
        <v>2.6045571428571429E-6</v>
      </c>
      <c r="S280" s="69">
        <f t="shared" si="4"/>
        <v>2.6469485267374806E-3</v>
      </c>
      <c r="T280" s="69">
        <f>Q280/'סכום נכסי הקרן'!$C$41</f>
        <v>4.038101231491352E-4</v>
      </c>
    </row>
    <row r="281" spans="1:20">
      <c r="A281" s="61" t="s">
        <v>912</v>
      </c>
      <c r="B281" s="58" t="s">
        <v>913</v>
      </c>
      <c r="C281" s="71" t="s">
        <v>28</v>
      </c>
      <c r="D281" s="71" t="s">
        <v>775</v>
      </c>
      <c r="E281" s="128" t="s">
        <v>1886</v>
      </c>
      <c r="F281" s="71" t="s">
        <v>1775</v>
      </c>
      <c r="G281" s="58" t="s">
        <v>902</v>
      </c>
      <c r="H281" s="58" t="s">
        <v>777</v>
      </c>
      <c r="I281" s="128" t="s">
        <v>1886</v>
      </c>
      <c r="J281" s="68">
        <v>5.8900000002111579</v>
      </c>
      <c r="K281" s="71" t="s">
        <v>124</v>
      </c>
      <c r="L281" s="72">
        <v>6.6250000000000003E-2</v>
      </c>
      <c r="M281" s="72">
        <v>5.5000000001407721E-2</v>
      </c>
      <c r="N281" s="68">
        <v>2430.92</v>
      </c>
      <c r="O281" s="70">
        <v>109.26631999999999</v>
      </c>
      <c r="P281" s="128" t="s">
        <v>1886</v>
      </c>
      <c r="Q281" s="68">
        <v>10.655518475000001</v>
      </c>
      <c r="R281" s="69">
        <v>3.241226666666667E-6</v>
      </c>
      <c r="S281" s="69">
        <f t="shared" si="4"/>
        <v>3.1660616667953598E-3</v>
      </c>
      <c r="T281" s="69">
        <f>Q281/'סכום נכסי הקרן'!$C$41</f>
        <v>4.8300438737363803E-4</v>
      </c>
    </row>
    <row r="282" spans="1:20">
      <c r="A282" s="61" t="s">
        <v>914</v>
      </c>
      <c r="B282" s="58" t="s">
        <v>915</v>
      </c>
      <c r="C282" s="71" t="s">
        <v>28</v>
      </c>
      <c r="D282" s="71" t="s">
        <v>775</v>
      </c>
      <c r="E282" s="128" t="s">
        <v>1886</v>
      </c>
      <c r="F282" s="71" t="s">
        <v>1771</v>
      </c>
      <c r="G282" s="58" t="s">
        <v>909</v>
      </c>
      <c r="H282" s="58" t="s">
        <v>810</v>
      </c>
      <c r="I282" s="128" t="s">
        <v>1886</v>
      </c>
      <c r="J282" s="68">
        <v>3.8500000000642385</v>
      </c>
      <c r="K282" s="71" t="s">
        <v>124</v>
      </c>
      <c r="L282" s="72">
        <v>6.1249999999999999E-2</v>
      </c>
      <c r="M282" s="72">
        <v>4.0399999999339242E-2</v>
      </c>
      <c r="N282" s="68">
        <v>1215.46</v>
      </c>
      <c r="O282" s="70">
        <v>111.74012999999999</v>
      </c>
      <c r="P282" s="128" t="s">
        <v>1886</v>
      </c>
      <c r="Q282" s="68">
        <v>5.4483807090000012</v>
      </c>
      <c r="R282" s="69">
        <v>2.0257666666666667E-6</v>
      </c>
      <c r="S282" s="69">
        <f t="shared" si="4"/>
        <v>1.6188709492967425E-3</v>
      </c>
      <c r="T282" s="69">
        <f>Q282/'סכום נכסי הקרן'!$C$41</f>
        <v>2.4696984878803778E-4</v>
      </c>
    </row>
    <row r="283" spans="1:20">
      <c r="A283" s="61" t="s">
        <v>916</v>
      </c>
      <c r="B283" s="58" t="s">
        <v>917</v>
      </c>
      <c r="C283" s="71" t="s">
        <v>28</v>
      </c>
      <c r="D283" s="71" t="s">
        <v>775</v>
      </c>
      <c r="E283" s="128" t="s">
        <v>1886</v>
      </c>
      <c r="F283" s="71" t="s">
        <v>1771</v>
      </c>
      <c r="G283" s="58" t="s">
        <v>909</v>
      </c>
      <c r="H283" s="58" t="s">
        <v>810</v>
      </c>
      <c r="I283" s="128" t="s">
        <v>1886</v>
      </c>
      <c r="J283" s="68">
        <v>3.3200000000106562</v>
      </c>
      <c r="K283" s="71" t="s">
        <v>122</v>
      </c>
      <c r="L283" s="72">
        <v>7.3499999999999996E-2</v>
      </c>
      <c r="M283" s="72">
        <v>5.7099999999653678E-2</v>
      </c>
      <c r="N283" s="68">
        <v>972.36800000000005</v>
      </c>
      <c r="O283" s="70">
        <v>106.43532999999999</v>
      </c>
      <c r="P283" s="128" t="s">
        <v>1886</v>
      </c>
      <c r="Q283" s="68">
        <v>3.7537387029999998</v>
      </c>
      <c r="R283" s="69">
        <v>6.4824533333333341E-7</v>
      </c>
      <c r="S283" s="69">
        <f t="shared" si="4"/>
        <v>1.1153439640330999E-3</v>
      </c>
      <c r="T283" s="69">
        <f>Q283/'סכום נכסי הקרן'!$C$41</f>
        <v>1.7015335920603615E-4</v>
      </c>
    </row>
    <row r="284" spans="1:20">
      <c r="A284" s="61" t="s">
        <v>918</v>
      </c>
      <c r="B284" s="58" t="s">
        <v>919</v>
      </c>
      <c r="C284" s="71" t="s">
        <v>28</v>
      </c>
      <c r="D284" s="71" t="s">
        <v>775</v>
      </c>
      <c r="E284" s="128" t="s">
        <v>1886</v>
      </c>
      <c r="F284" s="71" t="s">
        <v>780</v>
      </c>
      <c r="G284" s="58" t="s">
        <v>909</v>
      </c>
      <c r="H284" s="58" t="s">
        <v>810</v>
      </c>
      <c r="I284" s="128" t="s">
        <v>1886</v>
      </c>
      <c r="J284" s="68">
        <v>4.1299999996355945</v>
      </c>
      <c r="K284" s="71" t="s">
        <v>122</v>
      </c>
      <c r="L284" s="72">
        <v>7.4999999999999997E-2</v>
      </c>
      <c r="M284" s="72">
        <v>7.4599999993463242E-2</v>
      </c>
      <c r="N284" s="68">
        <v>1458.5519999999999</v>
      </c>
      <c r="O284" s="70">
        <v>100.63467</v>
      </c>
      <c r="P284" s="128" t="s">
        <v>1886</v>
      </c>
      <c r="Q284" s="68">
        <v>5.3237430379999999</v>
      </c>
      <c r="R284" s="69">
        <v>1.4585519999999998E-6</v>
      </c>
      <c r="S284" s="69">
        <f t="shared" si="4"/>
        <v>1.5818375047658552E-3</v>
      </c>
      <c r="T284" s="69">
        <f>Q284/'סכום נכסי הקרן'!$C$41</f>
        <v>2.4132014323252914E-4</v>
      </c>
    </row>
    <row r="285" spans="1:20">
      <c r="A285" s="61" t="s">
        <v>920</v>
      </c>
      <c r="B285" s="58" t="s">
        <v>921</v>
      </c>
      <c r="C285" s="71" t="s">
        <v>28</v>
      </c>
      <c r="D285" s="71" t="s">
        <v>775</v>
      </c>
      <c r="E285" s="128" t="s">
        <v>1886</v>
      </c>
      <c r="F285" s="71" t="s">
        <v>922</v>
      </c>
      <c r="G285" s="58" t="s">
        <v>902</v>
      </c>
      <c r="H285" s="58" t="s">
        <v>777</v>
      </c>
      <c r="I285" s="128" t="s">
        <v>1886</v>
      </c>
      <c r="J285" s="68">
        <v>6.5699999998604675</v>
      </c>
      <c r="K285" s="71" t="s">
        <v>122</v>
      </c>
      <c r="L285" s="72">
        <v>5.1249999999999997E-2</v>
      </c>
      <c r="M285" s="72">
        <v>5.8299999997470958E-2</v>
      </c>
      <c r="N285" s="68">
        <v>1306.6195</v>
      </c>
      <c r="O285" s="70">
        <v>96.784880000000001</v>
      </c>
      <c r="P285" s="128" t="s">
        <v>1886</v>
      </c>
      <c r="Q285" s="68">
        <v>4.5867406520000005</v>
      </c>
      <c r="R285" s="69">
        <v>2.6132389999999998E-6</v>
      </c>
      <c r="S285" s="69">
        <f t="shared" si="4"/>
        <v>1.3628528529982353E-3</v>
      </c>
      <c r="T285" s="69">
        <f>Q285/'סכום נכסי הקרן'!$C$41</f>
        <v>2.0791253507361791E-4</v>
      </c>
    </row>
    <row r="286" spans="1:20">
      <c r="A286" s="61" t="s">
        <v>923</v>
      </c>
      <c r="B286" s="58" t="s">
        <v>924</v>
      </c>
      <c r="C286" s="71" t="s">
        <v>28</v>
      </c>
      <c r="D286" s="71" t="s">
        <v>775</v>
      </c>
      <c r="E286" s="128" t="s">
        <v>1886</v>
      </c>
      <c r="F286" s="71" t="s">
        <v>1770</v>
      </c>
      <c r="G286" s="58" t="s">
        <v>902</v>
      </c>
      <c r="H286" s="58" t="s">
        <v>777</v>
      </c>
      <c r="I286" s="128" t="s">
        <v>1886</v>
      </c>
      <c r="J286" s="68">
        <v>6.9600000001378204</v>
      </c>
      <c r="K286" s="71" t="s">
        <v>122</v>
      </c>
      <c r="L286" s="72">
        <v>6.4000000000000001E-2</v>
      </c>
      <c r="M286" s="72">
        <v>5.7900000002067305E-2</v>
      </c>
      <c r="N286" s="68">
        <v>1519.325</v>
      </c>
      <c r="O286" s="70">
        <v>105.33633</v>
      </c>
      <c r="P286" s="128" t="s">
        <v>1886</v>
      </c>
      <c r="Q286" s="68">
        <v>5.8046553200000002</v>
      </c>
      <c r="R286" s="69">
        <v>1.21546E-6</v>
      </c>
      <c r="S286" s="69">
        <f t="shared" si="4"/>
        <v>1.7247304052571456E-3</v>
      </c>
      <c r="T286" s="69">
        <f>Q286/'סכום נכסי הקרן'!$C$41</f>
        <v>2.6311943368403093E-4</v>
      </c>
    </row>
    <row r="287" spans="1:20">
      <c r="A287" s="61" t="s">
        <v>925</v>
      </c>
      <c r="B287" s="58" t="s">
        <v>926</v>
      </c>
      <c r="C287" s="71" t="s">
        <v>28</v>
      </c>
      <c r="D287" s="71" t="s">
        <v>775</v>
      </c>
      <c r="E287" s="128" t="s">
        <v>1886</v>
      </c>
      <c r="F287" s="71" t="s">
        <v>780</v>
      </c>
      <c r="G287" s="58" t="s">
        <v>909</v>
      </c>
      <c r="H287" s="58" t="s">
        <v>810</v>
      </c>
      <c r="I287" s="128" t="s">
        <v>1886</v>
      </c>
      <c r="J287" s="68">
        <v>3.9399999999206794</v>
      </c>
      <c r="K287" s="71" t="s">
        <v>122</v>
      </c>
      <c r="L287" s="72">
        <v>7.6249999999999998E-2</v>
      </c>
      <c r="M287" s="72">
        <v>8.2699999998230536E-2</v>
      </c>
      <c r="N287" s="68">
        <v>1823.19</v>
      </c>
      <c r="O287" s="70">
        <v>99.136600000000001</v>
      </c>
      <c r="P287" s="128" t="s">
        <v>1886</v>
      </c>
      <c r="Q287" s="68">
        <v>6.5556158079999998</v>
      </c>
      <c r="R287" s="69">
        <v>3.6463800000000002E-6</v>
      </c>
      <c r="S287" s="69">
        <f t="shared" si="4"/>
        <v>1.9478624114484008E-3</v>
      </c>
      <c r="T287" s="69">
        <f>Q287/'סכום נכסי הקרן'!$C$41</f>
        <v>2.9715974915992785E-4</v>
      </c>
    </row>
    <row r="288" spans="1:20">
      <c r="A288" s="61" t="s">
        <v>927</v>
      </c>
      <c r="B288" s="58" t="s">
        <v>928</v>
      </c>
      <c r="C288" s="71" t="s">
        <v>28</v>
      </c>
      <c r="D288" s="71" t="s">
        <v>775</v>
      </c>
      <c r="E288" s="128" t="s">
        <v>1886</v>
      </c>
      <c r="F288" s="71" t="s">
        <v>1774</v>
      </c>
      <c r="G288" s="58" t="s">
        <v>909</v>
      </c>
      <c r="H288" s="58" t="s">
        <v>810</v>
      </c>
      <c r="I288" s="128" t="s">
        <v>1886</v>
      </c>
      <c r="J288" s="68">
        <v>2.920000000110186</v>
      </c>
      <c r="K288" s="71" t="s">
        <v>122</v>
      </c>
      <c r="L288" s="72">
        <v>5.2999999999999999E-2</v>
      </c>
      <c r="M288" s="72">
        <v>9.1900000005282437E-2</v>
      </c>
      <c r="N288" s="68">
        <v>1880.92435</v>
      </c>
      <c r="O288" s="70">
        <v>90.461830000000006</v>
      </c>
      <c r="P288" s="128" t="s">
        <v>1886</v>
      </c>
      <c r="Q288" s="68">
        <v>6.1714081459999992</v>
      </c>
      <c r="R288" s="69">
        <v>1.2539495666666666E-6</v>
      </c>
      <c r="S288" s="69">
        <f t="shared" si="4"/>
        <v>1.8337032409114393E-3</v>
      </c>
      <c r="T288" s="69">
        <f>Q288/'סכום נכסי הקרן'!$C$41</f>
        <v>2.7974398597168298E-4</v>
      </c>
    </row>
    <row r="289" spans="1:20">
      <c r="A289" s="61" t="s">
        <v>929</v>
      </c>
      <c r="B289" s="58" t="s">
        <v>930</v>
      </c>
      <c r="C289" s="71" t="s">
        <v>28</v>
      </c>
      <c r="D289" s="71" t="s">
        <v>775</v>
      </c>
      <c r="E289" s="128" t="s">
        <v>1886</v>
      </c>
      <c r="F289" s="71" t="s">
        <v>1778</v>
      </c>
      <c r="G289" s="58" t="s">
        <v>902</v>
      </c>
      <c r="H289" s="58" t="s">
        <v>270</v>
      </c>
      <c r="I289" s="128" t="s">
        <v>1886</v>
      </c>
      <c r="J289" s="68">
        <v>6.1700000005599689</v>
      </c>
      <c r="K289" s="71" t="s">
        <v>122</v>
      </c>
      <c r="L289" s="72">
        <v>4.1250000000000002E-2</v>
      </c>
      <c r="M289" s="72">
        <v>6.6600000003934914E-2</v>
      </c>
      <c r="N289" s="68">
        <v>638.11649999999997</v>
      </c>
      <c r="O289" s="70">
        <v>85.646919999999994</v>
      </c>
      <c r="P289" s="128" t="s">
        <v>1886</v>
      </c>
      <c r="Q289" s="68">
        <v>1.9822538169999999</v>
      </c>
      <c r="R289" s="69">
        <v>6.3811650000000001E-7</v>
      </c>
      <c r="S289" s="69">
        <f t="shared" si="4"/>
        <v>5.8898474425126302E-4</v>
      </c>
      <c r="T289" s="69">
        <f>Q289/'סכום נכסי הקרן'!$C$41</f>
        <v>8.9853655900975807E-5</v>
      </c>
    </row>
    <row r="290" spans="1:20">
      <c r="A290" s="61" t="s">
        <v>931</v>
      </c>
      <c r="B290" s="58" t="s">
        <v>932</v>
      </c>
      <c r="C290" s="71" t="s">
        <v>28</v>
      </c>
      <c r="D290" s="71" t="s">
        <v>775</v>
      </c>
      <c r="E290" s="128" t="s">
        <v>1886</v>
      </c>
      <c r="F290" s="71" t="s">
        <v>1778</v>
      </c>
      <c r="G290" s="58" t="s">
        <v>902</v>
      </c>
      <c r="H290" s="58" t="s">
        <v>270</v>
      </c>
      <c r="I290" s="128" t="s">
        <v>1886</v>
      </c>
      <c r="J290" s="68">
        <v>0.5</v>
      </c>
      <c r="K290" s="71" t="s">
        <v>122</v>
      </c>
      <c r="L290" s="72">
        <v>6.25E-2</v>
      </c>
      <c r="M290" s="72">
        <v>6.6399999994744482E-2</v>
      </c>
      <c r="N290" s="68">
        <v>1622.2744620000001</v>
      </c>
      <c r="O290" s="70">
        <v>100.89442</v>
      </c>
      <c r="P290" s="128" t="s">
        <v>1886</v>
      </c>
      <c r="Q290" s="68">
        <v>5.9366168579999998</v>
      </c>
      <c r="R290" s="69">
        <v>1.6621800813941098E-6</v>
      </c>
      <c r="S290" s="69">
        <f t="shared" si="4"/>
        <v>1.7639399817722065E-3</v>
      </c>
      <c r="T290" s="69">
        <f>Q290/'סכום נכסי הקרן'!$C$41</f>
        <v>2.6910112307513049E-4</v>
      </c>
    </row>
    <row r="291" spans="1:20">
      <c r="A291" s="61" t="s">
        <v>933</v>
      </c>
      <c r="B291" s="58" t="s">
        <v>934</v>
      </c>
      <c r="C291" s="71" t="s">
        <v>28</v>
      </c>
      <c r="D291" s="71" t="s">
        <v>775</v>
      </c>
      <c r="E291" s="128" t="s">
        <v>1886</v>
      </c>
      <c r="F291" s="71" t="s">
        <v>1778</v>
      </c>
      <c r="G291" s="58" t="s">
        <v>902</v>
      </c>
      <c r="H291" s="58" t="s">
        <v>270</v>
      </c>
      <c r="I291" s="128" t="s">
        <v>1886</v>
      </c>
      <c r="J291" s="68">
        <v>4.6599999997176624</v>
      </c>
      <c r="K291" s="71" t="s">
        <v>124</v>
      </c>
      <c r="L291" s="72">
        <v>6.5000000000000002E-2</v>
      </c>
      <c r="M291" s="72">
        <v>4.9699999998274604E-2</v>
      </c>
      <c r="N291" s="68">
        <v>729.27599999999995</v>
      </c>
      <c r="O291" s="70">
        <v>108.95943</v>
      </c>
      <c r="P291" s="128" t="s">
        <v>1886</v>
      </c>
      <c r="Q291" s="68">
        <v>3.1876773149999997</v>
      </c>
      <c r="R291" s="69">
        <v>9.7236799999999996E-7</v>
      </c>
      <c r="S291" s="69">
        <f t="shared" si="4"/>
        <v>9.471508098656509E-4</v>
      </c>
      <c r="T291" s="69">
        <f>Q291/'סכום נכסי הקרן'!$C$41</f>
        <v>1.4449434180877982E-4</v>
      </c>
    </row>
    <row r="292" spans="1:20">
      <c r="A292" s="61" t="s">
        <v>935</v>
      </c>
      <c r="B292" s="58" t="s">
        <v>936</v>
      </c>
      <c r="C292" s="71" t="s">
        <v>28</v>
      </c>
      <c r="D292" s="71" t="s">
        <v>775</v>
      </c>
      <c r="E292" s="128" t="s">
        <v>1886</v>
      </c>
      <c r="F292" s="71" t="s">
        <v>1770</v>
      </c>
      <c r="G292" s="58" t="s">
        <v>902</v>
      </c>
      <c r="H292" s="58" t="s">
        <v>777</v>
      </c>
      <c r="I292" s="128" t="s">
        <v>1886</v>
      </c>
      <c r="J292" s="68">
        <v>2.3500000005127069</v>
      </c>
      <c r="K292" s="71" t="s">
        <v>124</v>
      </c>
      <c r="L292" s="72">
        <v>5.7500000000000002E-2</v>
      </c>
      <c r="M292" s="72">
        <v>4.2600000009057816E-2</v>
      </c>
      <c r="N292" s="68">
        <v>553.03430000000003</v>
      </c>
      <c r="O292" s="70">
        <v>105.49755999999999</v>
      </c>
      <c r="P292" s="128" t="s">
        <v>1886</v>
      </c>
      <c r="Q292" s="68">
        <v>2.3405185880000001</v>
      </c>
      <c r="R292" s="69">
        <v>8.5082200000000005E-7</v>
      </c>
      <c r="S292" s="69">
        <f t="shared" si="4"/>
        <v>6.9543553411076993E-4</v>
      </c>
      <c r="T292" s="69">
        <f>Q292/'סכום נכסי הקרן'!$C$41</f>
        <v>1.0609345283252886E-4</v>
      </c>
    </row>
    <row r="293" spans="1:20">
      <c r="A293" s="61" t="s">
        <v>937</v>
      </c>
      <c r="B293" s="58" t="s">
        <v>938</v>
      </c>
      <c r="C293" s="71" t="s">
        <v>28</v>
      </c>
      <c r="D293" s="71" t="s">
        <v>775</v>
      </c>
      <c r="E293" s="128" t="s">
        <v>1886</v>
      </c>
      <c r="F293" s="71" t="s">
        <v>1770</v>
      </c>
      <c r="G293" s="58" t="s">
        <v>902</v>
      </c>
      <c r="H293" s="58" t="s">
        <v>777</v>
      </c>
      <c r="I293" s="128" t="s">
        <v>1886</v>
      </c>
      <c r="J293" s="68">
        <v>4.3499999999525176</v>
      </c>
      <c r="K293" s="71" t="s">
        <v>124</v>
      </c>
      <c r="L293" s="72">
        <v>6.1249999999999999E-2</v>
      </c>
      <c r="M293" s="72">
        <v>4.6299999999525179E-2</v>
      </c>
      <c r="N293" s="68">
        <v>1215.46</v>
      </c>
      <c r="O293" s="70">
        <v>107.98211000000001</v>
      </c>
      <c r="P293" s="128" t="s">
        <v>1886</v>
      </c>
      <c r="Q293" s="68">
        <v>5.2651422750000005</v>
      </c>
      <c r="R293" s="69">
        <v>1.8699384615384615E-6</v>
      </c>
      <c r="S293" s="69">
        <f t="shared" si="4"/>
        <v>1.5644255290075139E-3</v>
      </c>
      <c r="T293" s="69">
        <f>Q293/'סכום נכסי הקרן'!$C$41</f>
        <v>2.3866382709935828E-4</v>
      </c>
    </row>
    <row r="294" spans="1:20">
      <c r="A294" s="61" t="s">
        <v>939</v>
      </c>
      <c r="B294" s="58" t="s">
        <v>940</v>
      </c>
      <c r="C294" s="71" t="s">
        <v>28</v>
      </c>
      <c r="D294" s="71" t="s">
        <v>775</v>
      </c>
      <c r="E294" s="128" t="s">
        <v>1886</v>
      </c>
      <c r="F294" s="71" t="s">
        <v>941</v>
      </c>
      <c r="G294" s="58" t="s">
        <v>942</v>
      </c>
      <c r="H294" s="58" t="s">
        <v>270</v>
      </c>
      <c r="I294" s="128" t="s">
        <v>1886</v>
      </c>
      <c r="J294" s="68">
        <v>4.3399999997952321</v>
      </c>
      <c r="K294" s="71" t="s">
        <v>124</v>
      </c>
      <c r="L294" s="72">
        <v>7.2499999999999995E-2</v>
      </c>
      <c r="M294" s="72">
        <v>5.1899999999348474E-2</v>
      </c>
      <c r="N294" s="68">
        <v>1215.46</v>
      </c>
      <c r="O294" s="70">
        <v>110.17251</v>
      </c>
      <c r="P294" s="128" t="s">
        <v>1886</v>
      </c>
      <c r="Q294" s="68">
        <v>5.371944665</v>
      </c>
      <c r="R294" s="69">
        <v>2.43092E-6</v>
      </c>
      <c r="S294" s="69">
        <f t="shared" si="4"/>
        <v>1.596159597480529E-3</v>
      </c>
      <c r="T294" s="69">
        <f>Q294/'סכום נכסי הקרן'!$C$41</f>
        <v>2.4350507654892956E-4</v>
      </c>
    </row>
    <row r="295" spans="1:20">
      <c r="A295" s="61" t="s">
        <v>943</v>
      </c>
      <c r="B295" s="58" t="s">
        <v>944</v>
      </c>
      <c r="C295" s="71" t="s">
        <v>28</v>
      </c>
      <c r="D295" s="71" t="s">
        <v>775</v>
      </c>
      <c r="E295" s="128" t="s">
        <v>1886</v>
      </c>
      <c r="F295" s="71" t="s">
        <v>1770</v>
      </c>
      <c r="G295" s="58" t="s">
        <v>945</v>
      </c>
      <c r="H295" s="58" t="s">
        <v>810</v>
      </c>
      <c r="I295" s="128" t="s">
        <v>1886</v>
      </c>
      <c r="J295" s="68">
        <v>6.1099999994882461</v>
      </c>
      <c r="K295" s="71" t="s">
        <v>122</v>
      </c>
      <c r="L295" s="72">
        <v>3.7499999999999999E-2</v>
      </c>
      <c r="M295" s="72">
        <v>5.7599999995514253E-2</v>
      </c>
      <c r="N295" s="68">
        <v>1944.7360000000001</v>
      </c>
      <c r="O295" s="70">
        <v>89.758499999999998</v>
      </c>
      <c r="P295" s="128" t="s">
        <v>1886</v>
      </c>
      <c r="Q295" s="68">
        <v>6.3311673840000005</v>
      </c>
      <c r="R295" s="69">
        <v>1.9447359999999999E-6</v>
      </c>
      <c r="S295" s="69">
        <f t="shared" si="4"/>
        <v>1.8811723153196876E-3</v>
      </c>
      <c r="T295" s="69">
        <f>Q295/'סכום נכסי הקרן'!$C$41</f>
        <v>2.86985718324596E-4</v>
      </c>
    </row>
    <row r="296" spans="1:20">
      <c r="A296" s="61" t="s">
        <v>946</v>
      </c>
      <c r="B296" s="58" t="s">
        <v>947</v>
      </c>
      <c r="C296" s="71" t="s">
        <v>28</v>
      </c>
      <c r="D296" s="71" t="s">
        <v>775</v>
      </c>
      <c r="E296" s="128" t="s">
        <v>1886</v>
      </c>
      <c r="F296" s="71" t="s">
        <v>1780</v>
      </c>
      <c r="G296" s="58" t="s">
        <v>942</v>
      </c>
      <c r="H296" s="58" t="s">
        <v>777</v>
      </c>
      <c r="I296" s="128" t="s">
        <v>1886</v>
      </c>
      <c r="J296" s="68">
        <v>6.1899999997948685</v>
      </c>
      <c r="K296" s="71" t="s">
        <v>122</v>
      </c>
      <c r="L296" s="72">
        <v>0.04</v>
      </c>
      <c r="M296" s="72">
        <v>5.6099999999073599E-2</v>
      </c>
      <c r="N296" s="68">
        <v>1823.19</v>
      </c>
      <c r="O296" s="70">
        <v>91.413669999999996</v>
      </c>
      <c r="P296" s="128" t="s">
        <v>1886</v>
      </c>
      <c r="Q296" s="68">
        <v>6.0449207960000004</v>
      </c>
      <c r="R296" s="69">
        <v>3.6463800000000002E-6</v>
      </c>
      <c r="S296" s="69">
        <f t="shared" si="4"/>
        <v>1.7961202034356843E-3</v>
      </c>
      <c r="T296" s="69">
        <f>Q296/'סכום נכסי הקרן'!$C$41</f>
        <v>2.7401043624901081E-4</v>
      </c>
    </row>
    <row r="297" spans="1:20">
      <c r="A297" s="61" t="s">
        <v>948</v>
      </c>
      <c r="B297" s="58" t="s">
        <v>949</v>
      </c>
      <c r="C297" s="71" t="s">
        <v>28</v>
      </c>
      <c r="D297" s="71" t="s">
        <v>775</v>
      </c>
      <c r="E297" s="128" t="s">
        <v>1886</v>
      </c>
      <c r="F297" s="71" t="s">
        <v>1771</v>
      </c>
      <c r="G297" s="58" t="s">
        <v>942</v>
      </c>
      <c r="H297" s="58" t="s">
        <v>777</v>
      </c>
      <c r="I297" s="128" t="s">
        <v>1886</v>
      </c>
      <c r="J297" s="68">
        <v>5.3600000005300039</v>
      </c>
      <c r="K297" s="71" t="s">
        <v>122</v>
      </c>
      <c r="L297" s="72">
        <v>3.7499999999999999E-2</v>
      </c>
      <c r="M297" s="72">
        <v>5.5700000007092694E-2</v>
      </c>
      <c r="N297" s="68">
        <v>1154.6869999999999</v>
      </c>
      <c r="O297" s="70">
        <v>91.905079999999998</v>
      </c>
      <c r="P297" s="128" t="s">
        <v>1886</v>
      </c>
      <c r="Q297" s="68">
        <v>3.8490306110000003</v>
      </c>
      <c r="R297" s="69">
        <v>2.8867174999999998E-6</v>
      </c>
      <c r="S297" s="69">
        <f t="shared" si="4"/>
        <v>1.1436579365331186E-3</v>
      </c>
      <c r="T297" s="69">
        <f>Q297/'סכום נכסי הקרן'!$C$41</f>
        <v>1.7447284959528305E-4</v>
      </c>
    </row>
    <row r="298" spans="1:20">
      <c r="A298" s="61" t="s">
        <v>950</v>
      </c>
      <c r="B298" s="58" t="s">
        <v>951</v>
      </c>
      <c r="C298" s="71" t="s">
        <v>28</v>
      </c>
      <c r="D298" s="71" t="s">
        <v>775</v>
      </c>
      <c r="E298" s="128" t="s">
        <v>1886</v>
      </c>
      <c r="F298" s="71" t="s">
        <v>1774</v>
      </c>
      <c r="G298" s="58" t="s">
        <v>945</v>
      </c>
      <c r="H298" s="58" t="s">
        <v>810</v>
      </c>
      <c r="I298" s="128" t="s">
        <v>1886</v>
      </c>
      <c r="J298" s="68">
        <v>4.0199999999909082</v>
      </c>
      <c r="K298" s="71" t="s">
        <v>122</v>
      </c>
      <c r="L298" s="72">
        <v>5.1249999999999997E-2</v>
      </c>
      <c r="M298" s="72">
        <v>5.9699999997863434E-2</v>
      </c>
      <c r="N298" s="68">
        <v>1255.9955910000001</v>
      </c>
      <c r="O298" s="70">
        <v>96.576539999999994</v>
      </c>
      <c r="P298" s="128" t="s">
        <v>1886</v>
      </c>
      <c r="Q298" s="68">
        <v>4.3995405019999998</v>
      </c>
      <c r="R298" s="69">
        <v>2.2836283472727273E-6</v>
      </c>
      <c r="S298" s="69">
        <f t="shared" si="4"/>
        <v>1.3072302926954301E-3</v>
      </c>
      <c r="T298" s="69">
        <f>Q298/'סכום נכסי הקרן'!$C$41</f>
        <v>1.9942693261521633E-4</v>
      </c>
    </row>
    <row r="299" spans="1:20">
      <c r="A299" s="61" t="s">
        <v>952</v>
      </c>
      <c r="B299" s="58" t="s">
        <v>953</v>
      </c>
      <c r="C299" s="71" t="s">
        <v>28</v>
      </c>
      <c r="D299" s="71" t="s">
        <v>775</v>
      </c>
      <c r="E299" s="128" t="s">
        <v>1886</v>
      </c>
      <c r="F299" s="71" t="s">
        <v>780</v>
      </c>
      <c r="G299" s="58" t="s">
        <v>942</v>
      </c>
      <c r="H299" s="58" t="s">
        <v>777</v>
      </c>
      <c r="I299" s="128" t="s">
        <v>1886</v>
      </c>
      <c r="J299" s="68">
        <v>4.4599999998629762</v>
      </c>
      <c r="K299" s="71" t="s">
        <v>124</v>
      </c>
      <c r="L299" s="72">
        <v>7.8750000000000001E-2</v>
      </c>
      <c r="M299" s="72">
        <v>7.1399999998009264E-2</v>
      </c>
      <c r="N299" s="68">
        <v>1811.0354</v>
      </c>
      <c r="O299" s="70">
        <v>106.47931</v>
      </c>
      <c r="P299" s="128" t="s">
        <v>1886</v>
      </c>
      <c r="Q299" s="68">
        <v>7.735881161</v>
      </c>
      <c r="R299" s="69">
        <v>1.8110354E-6</v>
      </c>
      <c r="S299" s="69">
        <f t="shared" si="4"/>
        <v>2.2985532670409528E-3</v>
      </c>
      <c r="T299" s="69">
        <f>Q299/'סכום נכסי הקרן'!$C$41</f>
        <v>3.506600405912273E-4</v>
      </c>
    </row>
    <row r="300" spans="1:20">
      <c r="A300" s="61" t="s">
        <v>954</v>
      </c>
      <c r="B300" s="58" t="s">
        <v>955</v>
      </c>
      <c r="C300" s="71" t="s">
        <v>28</v>
      </c>
      <c r="D300" s="71" t="s">
        <v>775</v>
      </c>
      <c r="E300" s="128" t="s">
        <v>1886</v>
      </c>
      <c r="F300" s="71" t="s">
        <v>1778</v>
      </c>
      <c r="G300" s="58" t="s">
        <v>942</v>
      </c>
      <c r="H300" s="58" t="s">
        <v>777</v>
      </c>
      <c r="I300" s="128" t="s">
        <v>1886</v>
      </c>
      <c r="J300" s="68">
        <v>5.7799999994391014</v>
      </c>
      <c r="K300" s="71" t="s">
        <v>124</v>
      </c>
      <c r="L300" s="72">
        <v>6.1349999999999995E-2</v>
      </c>
      <c r="M300" s="72">
        <v>4.9699999994239415E-2</v>
      </c>
      <c r="N300" s="68">
        <v>607.73</v>
      </c>
      <c r="O300" s="70">
        <v>108.23022</v>
      </c>
      <c r="P300" s="128" t="s">
        <v>1886</v>
      </c>
      <c r="Q300" s="68">
        <v>2.6386198159999998</v>
      </c>
      <c r="R300" s="69">
        <v>6.0773E-7</v>
      </c>
      <c r="S300" s="69">
        <f t="shared" si="4"/>
        <v>7.840100012293606E-4</v>
      </c>
      <c r="T300" s="69">
        <f>Q300/'סכום נכסי הקרן'!$C$41</f>
        <v>1.1960609431903044E-4</v>
      </c>
    </row>
    <row r="301" spans="1:20">
      <c r="A301" s="61" t="s">
        <v>956</v>
      </c>
      <c r="B301" s="58" t="s">
        <v>957</v>
      </c>
      <c r="C301" s="71" t="s">
        <v>28</v>
      </c>
      <c r="D301" s="71" t="s">
        <v>775</v>
      </c>
      <c r="E301" s="128" t="s">
        <v>1886</v>
      </c>
      <c r="F301" s="71" t="s">
        <v>1778</v>
      </c>
      <c r="G301" s="58" t="s">
        <v>942</v>
      </c>
      <c r="H301" s="58" t="s">
        <v>777</v>
      </c>
      <c r="I301" s="128" t="s">
        <v>1886</v>
      </c>
      <c r="J301" s="68">
        <v>4.1000000000378254</v>
      </c>
      <c r="K301" s="71" t="s">
        <v>124</v>
      </c>
      <c r="L301" s="72">
        <v>7.1249999999999994E-2</v>
      </c>
      <c r="M301" s="72">
        <v>5.1199999999949564E-2</v>
      </c>
      <c r="N301" s="68">
        <v>1823.19</v>
      </c>
      <c r="O301" s="70">
        <v>108.44175</v>
      </c>
      <c r="P301" s="128" t="s">
        <v>1886</v>
      </c>
      <c r="Q301" s="68">
        <v>7.9313312170000003</v>
      </c>
      <c r="R301" s="69">
        <v>2.43092E-6</v>
      </c>
      <c r="S301" s="69">
        <f t="shared" si="4"/>
        <v>2.35662711220639E-3</v>
      </c>
      <c r="T301" s="69">
        <f>Q301/'סכום נכסי הקרן'!$C$41</f>
        <v>3.5951960334098111E-4</v>
      </c>
    </row>
    <row r="302" spans="1:20">
      <c r="A302" s="61" t="s">
        <v>958</v>
      </c>
      <c r="B302" s="58" t="s">
        <v>959</v>
      </c>
      <c r="C302" s="71" t="s">
        <v>28</v>
      </c>
      <c r="D302" s="71" t="s">
        <v>775</v>
      </c>
      <c r="E302" s="128" t="s">
        <v>1886</v>
      </c>
      <c r="F302" s="71" t="s">
        <v>1776</v>
      </c>
      <c r="G302" s="58" t="s">
        <v>796</v>
      </c>
      <c r="H302" s="58" t="s">
        <v>777</v>
      </c>
      <c r="I302" s="128" t="s">
        <v>1886</v>
      </c>
      <c r="J302" s="68">
        <v>3.9700000000189481</v>
      </c>
      <c r="K302" s="71" t="s">
        <v>122</v>
      </c>
      <c r="L302" s="72">
        <v>4.6249999999999999E-2</v>
      </c>
      <c r="M302" s="72">
        <v>5.7700000000189482E-2</v>
      </c>
      <c r="N302" s="68">
        <v>1519.5073190000001</v>
      </c>
      <c r="O302" s="70">
        <v>95.765129999999999</v>
      </c>
      <c r="P302" s="128" t="s">
        <v>1886</v>
      </c>
      <c r="Q302" s="68">
        <v>5.2778583699999988</v>
      </c>
      <c r="R302" s="69">
        <v>2.7627405800000001E-6</v>
      </c>
      <c r="S302" s="69">
        <f t="shared" si="4"/>
        <v>1.5682038473526308E-3</v>
      </c>
      <c r="T302" s="69">
        <f>Q302/'סכום נכסי הקרן'!$C$41</f>
        <v>2.3924023543553353E-4</v>
      </c>
    </row>
    <row r="303" spans="1:20">
      <c r="A303" s="61" t="s">
        <v>960</v>
      </c>
      <c r="B303" s="58" t="s">
        <v>961</v>
      </c>
      <c r="C303" s="71" t="s">
        <v>28</v>
      </c>
      <c r="D303" s="71" t="s">
        <v>775</v>
      </c>
      <c r="E303" s="128" t="s">
        <v>1886</v>
      </c>
      <c r="F303" s="71" t="s">
        <v>780</v>
      </c>
      <c r="G303" s="58" t="s">
        <v>796</v>
      </c>
      <c r="H303" s="58" t="s">
        <v>777</v>
      </c>
      <c r="I303" s="128" t="s">
        <v>1886</v>
      </c>
      <c r="J303" s="68">
        <v>3.5300000000509208</v>
      </c>
      <c r="K303" s="71" t="s">
        <v>125</v>
      </c>
      <c r="L303" s="72">
        <v>8.8749999999999996E-2</v>
      </c>
      <c r="M303" s="72">
        <v>8.8899999999596135E-2</v>
      </c>
      <c r="N303" s="68">
        <v>1233.6919</v>
      </c>
      <c r="O303" s="70">
        <v>99.901110000000003</v>
      </c>
      <c r="P303" s="128" t="s">
        <v>1886</v>
      </c>
      <c r="Q303" s="68">
        <v>5.6951294070000005</v>
      </c>
      <c r="R303" s="69">
        <v>9.8695351999999999E-7</v>
      </c>
      <c r="S303" s="69">
        <f t="shared" si="4"/>
        <v>1.6921870995997394E-3</v>
      </c>
      <c r="T303" s="69">
        <f>Q303/'סכום נכסי הקרן'!$C$41</f>
        <v>2.5815472956060222E-4</v>
      </c>
    </row>
    <row r="304" spans="1:20">
      <c r="A304" s="61" t="s">
        <v>962</v>
      </c>
      <c r="B304" s="58" t="s">
        <v>963</v>
      </c>
      <c r="C304" s="71" t="s">
        <v>28</v>
      </c>
      <c r="D304" s="71" t="s">
        <v>775</v>
      </c>
      <c r="E304" s="128" t="s">
        <v>1886</v>
      </c>
      <c r="F304" s="71" t="s">
        <v>1780</v>
      </c>
      <c r="G304" s="58" t="s">
        <v>964</v>
      </c>
      <c r="H304" s="58" t="s">
        <v>810</v>
      </c>
      <c r="I304" s="128" t="s">
        <v>1886</v>
      </c>
      <c r="J304" s="68">
        <v>3.5699999997930023</v>
      </c>
      <c r="K304" s="71" t="s">
        <v>122</v>
      </c>
      <c r="L304" s="72">
        <v>6.3750000000000001E-2</v>
      </c>
      <c r="M304" s="72">
        <v>5.8599999996358093E-2</v>
      </c>
      <c r="N304" s="68">
        <v>1701.644</v>
      </c>
      <c r="O304" s="70">
        <v>104.10454</v>
      </c>
      <c r="P304" s="128" t="s">
        <v>1886</v>
      </c>
      <c r="Q304" s="68">
        <v>6.4251894690000002</v>
      </c>
      <c r="R304" s="69">
        <v>3.4032880000000002E-6</v>
      </c>
      <c r="S304" s="69">
        <f t="shared" si="4"/>
        <v>1.9091089868058374E-3</v>
      </c>
      <c r="T304" s="69">
        <f>Q304/'סכום נכסי הקרן'!$C$41</f>
        <v>2.9124764886054929E-4</v>
      </c>
    </row>
    <row r="305" spans="1:20">
      <c r="A305" s="61" t="s">
        <v>965</v>
      </c>
      <c r="B305" s="58" t="s">
        <v>966</v>
      </c>
      <c r="C305" s="71" t="s">
        <v>28</v>
      </c>
      <c r="D305" s="71" t="s">
        <v>775</v>
      </c>
      <c r="E305" s="128" t="s">
        <v>1886</v>
      </c>
      <c r="F305" s="71" t="s">
        <v>1774</v>
      </c>
      <c r="G305" s="58" t="s">
        <v>796</v>
      </c>
      <c r="H305" s="58" t="s">
        <v>777</v>
      </c>
      <c r="I305" s="128" t="s">
        <v>1886</v>
      </c>
      <c r="J305" s="68">
        <v>6.4899999997322135</v>
      </c>
      <c r="K305" s="71" t="s">
        <v>122</v>
      </c>
      <c r="L305" s="72">
        <v>8.5000000000000006E-2</v>
      </c>
      <c r="M305" s="72">
        <v>9.1799999996704185E-2</v>
      </c>
      <c r="N305" s="68">
        <v>2430.92</v>
      </c>
      <c r="O305" s="70">
        <v>99.108279999999993</v>
      </c>
      <c r="P305" s="128" t="s">
        <v>1886</v>
      </c>
      <c r="Q305" s="68">
        <v>8.7383241659999999</v>
      </c>
      <c r="R305" s="69">
        <v>3.241226666666667E-6</v>
      </c>
      <c r="S305" s="69">
        <f t="shared" si="4"/>
        <v>2.5964079776046871E-3</v>
      </c>
      <c r="T305" s="69">
        <f>Q305/'סכום נכסי הקרן'!$C$41</f>
        <v>3.9609981629458782E-4</v>
      </c>
    </row>
    <row r="306" spans="1:20">
      <c r="A306" s="61" t="s">
        <v>967</v>
      </c>
      <c r="B306" s="58" t="s">
        <v>968</v>
      </c>
      <c r="C306" s="71" t="s">
        <v>28</v>
      </c>
      <c r="D306" s="71" t="s">
        <v>775</v>
      </c>
      <c r="E306" s="128" t="s">
        <v>1886</v>
      </c>
      <c r="F306" s="71" t="s">
        <v>780</v>
      </c>
      <c r="G306" s="58" t="s">
        <v>796</v>
      </c>
      <c r="H306" s="58" t="s">
        <v>777</v>
      </c>
      <c r="I306" s="128" t="s">
        <v>1886</v>
      </c>
      <c r="J306" s="68">
        <v>3.6</v>
      </c>
      <c r="K306" s="71" t="s">
        <v>125</v>
      </c>
      <c r="L306" s="72">
        <v>8.5000000000000006E-2</v>
      </c>
      <c r="M306" s="72">
        <v>7.9599999997897394E-2</v>
      </c>
      <c r="N306" s="68">
        <v>607.73</v>
      </c>
      <c r="O306" s="70">
        <v>101.61441000000001</v>
      </c>
      <c r="P306" s="128" t="s">
        <v>1886</v>
      </c>
      <c r="Q306" s="68">
        <v>2.8535962850000001</v>
      </c>
      <c r="R306" s="69">
        <v>8.1030666666666674E-7</v>
      </c>
      <c r="S306" s="69">
        <f t="shared" si="4"/>
        <v>8.4788570651398039E-4</v>
      </c>
      <c r="T306" s="69">
        <f>Q306/'סכום נכסי הקרן'!$C$41</f>
        <v>1.2935077055911296E-4</v>
      </c>
    </row>
    <row r="307" spans="1:20">
      <c r="A307" s="61" t="s">
        <v>969</v>
      </c>
      <c r="B307" s="58" t="s">
        <v>970</v>
      </c>
      <c r="C307" s="71" t="s">
        <v>28</v>
      </c>
      <c r="D307" s="71" t="s">
        <v>775</v>
      </c>
      <c r="E307" s="128" t="s">
        <v>1886</v>
      </c>
      <c r="F307" s="71" t="s">
        <v>780</v>
      </c>
      <c r="G307" s="58" t="s">
        <v>796</v>
      </c>
      <c r="H307" s="58" t="s">
        <v>777</v>
      </c>
      <c r="I307" s="128" t="s">
        <v>1886</v>
      </c>
      <c r="J307" s="68">
        <v>3.9400000001835083</v>
      </c>
      <c r="K307" s="71" t="s">
        <v>125</v>
      </c>
      <c r="L307" s="72">
        <v>8.5000000000000006E-2</v>
      </c>
      <c r="M307" s="72">
        <v>8.2000000002117435E-2</v>
      </c>
      <c r="N307" s="68">
        <v>607.73</v>
      </c>
      <c r="O307" s="70">
        <v>100.90441</v>
      </c>
      <c r="P307" s="128" t="s">
        <v>1886</v>
      </c>
      <c r="Q307" s="68">
        <v>2.8336576419999999</v>
      </c>
      <c r="R307" s="69">
        <v>8.1030666666666674E-7</v>
      </c>
      <c r="S307" s="69">
        <f t="shared" si="4"/>
        <v>8.4196136097994311E-4</v>
      </c>
      <c r="T307" s="69">
        <f>Q307/'סכום נכסי הקרן'!$C$41</f>
        <v>1.2844697108001005E-4</v>
      </c>
    </row>
    <row r="308" spans="1:20">
      <c r="A308" s="61" t="s">
        <v>971</v>
      </c>
      <c r="B308" s="58" t="s">
        <v>972</v>
      </c>
      <c r="C308" s="71" t="s">
        <v>28</v>
      </c>
      <c r="D308" s="71" t="s">
        <v>775</v>
      </c>
      <c r="E308" s="128" t="s">
        <v>1886</v>
      </c>
      <c r="F308" s="71" t="s">
        <v>1769</v>
      </c>
      <c r="G308" s="58" t="s">
        <v>973</v>
      </c>
      <c r="H308" s="58" t="s">
        <v>810</v>
      </c>
      <c r="I308" s="128" t="s">
        <v>1886</v>
      </c>
      <c r="J308" s="68">
        <v>3.4999999995648432</v>
      </c>
      <c r="K308" s="71" t="s">
        <v>124</v>
      </c>
      <c r="L308" s="72">
        <v>2.6249999999999999E-2</v>
      </c>
      <c r="M308" s="72">
        <v>0.10039999998491457</v>
      </c>
      <c r="N308" s="68">
        <v>1096.9526499999999</v>
      </c>
      <c r="O308" s="70">
        <v>78.332139999999995</v>
      </c>
      <c r="P308" s="128" t="s">
        <v>1886</v>
      </c>
      <c r="Q308" s="68">
        <v>3.447033405</v>
      </c>
      <c r="R308" s="69">
        <v>4.5843508914168219E-6</v>
      </c>
      <c r="S308" s="69">
        <f t="shared" si="4"/>
        <v>1.0242129797192795E-3</v>
      </c>
      <c r="T308" s="69">
        <f>Q308/'סכום נכסי הקרן'!$C$41</f>
        <v>1.5625070351524969E-4</v>
      </c>
    </row>
    <row r="309" spans="1:20">
      <c r="A309" s="61" t="s">
        <v>974</v>
      </c>
      <c r="B309" s="58" t="s">
        <v>975</v>
      </c>
      <c r="C309" s="71" t="s">
        <v>28</v>
      </c>
      <c r="D309" s="71" t="s">
        <v>775</v>
      </c>
      <c r="E309" s="128" t="s">
        <v>1886</v>
      </c>
      <c r="F309" s="71" t="s">
        <v>922</v>
      </c>
      <c r="G309" s="58" t="s">
        <v>973</v>
      </c>
      <c r="H309" s="58" t="s">
        <v>810</v>
      </c>
      <c r="I309" s="128" t="s">
        <v>1886</v>
      </c>
      <c r="J309" s="68">
        <v>3.5800000002192407</v>
      </c>
      <c r="K309" s="71" t="s">
        <v>122</v>
      </c>
      <c r="L309" s="72">
        <v>7.3749999999999996E-2</v>
      </c>
      <c r="M309" s="72">
        <v>6.62000000032886E-2</v>
      </c>
      <c r="N309" s="68">
        <v>1823.19</v>
      </c>
      <c r="O309" s="70">
        <v>104.84385</v>
      </c>
      <c r="P309" s="128" t="s">
        <v>1886</v>
      </c>
      <c r="Q309" s="68">
        <v>6.9330197059999996</v>
      </c>
      <c r="R309" s="69">
        <v>1.6574454545454546E-6</v>
      </c>
      <c r="S309" s="69">
        <f t="shared" si="4"/>
        <v>2.0599999875936053E-3</v>
      </c>
      <c r="T309" s="69">
        <f>Q309/'סכום נכסי הקרן'!$C$41</f>
        <v>3.1426710428052537E-4</v>
      </c>
    </row>
    <row r="310" spans="1:20">
      <c r="A310" s="61" t="s">
        <v>976</v>
      </c>
      <c r="B310" s="58" t="s">
        <v>977</v>
      </c>
      <c r="C310" s="71" t="s">
        <v>28</v>
      </c>
      <c r="D310" s="71" t="s">
        <v>775</v>
      </c>
      <c r="E310" s="128" t="s">
        <v>1886</v>
      </c>
      <c r="F310" s="71" t="s">
        <v>1775</v>
      </c>
      <c r="G310" s="58" t="s">
        <v>978</v>
      </c>
      <c r="H310" s="58" t="s">
        <v>777</v>
      </c>
      <c r="I310" s="128" t="s">
        <v>1886</v>
      </c>
      <c r="J310" s="68">
        <v>1.9299999999909416</v>
      </c>
      <c r="K310" s="71" t="s">
        <v>125</v>
      </c>
      <c r="L310" s="72">
        <v>0.06</v>
      </c>
      <c r="M310" s="72">
        <v>7.2500000000754822E-2</v>
      </c>
      <c r="N310" s="68">
        <v>1440.3200999999999</v>
      </c>
      <c r="O310" s="70">
        <v>99.523330000000001</v>
      </c>
      <c r="P310" s="128" t="s">
        <v>1886</v>
      </c>
      <c r="Q310" s="68">
        <v>6.6238502420000014</v>
      </c>
      <c r="R310" s="69">
        <v>1.1522560799999999E-6</v>
      </c>
      <c r="S310" s="69">
        <f t="shared" si="4"/>
        <v>1.9681368285356356E-3</v>
      </c>
      <c r="T310" s="69">
        <f>Q310/'סכום נכסי הקרן'!$C$41</f>
        <v>3.0025275031883743E-4</v>
      </c>
    </row>
    <row r="311" spans="1:20">
      <c r="A311" s="61" t="s">
        <v>979</v>
      </c>
      <c r="B311" s="58" t="s">
        <v>980</v>
      </c>
      <c r="C311" s="71" t="s">
        <v>28</v>
      </c>
      <c r="D311" s="71" t="s">
        <v>775</v>
      </c>
      <c r="E311" s="128" t="s">
        <v>1886</v>
      </c>
      <c r="F311" s="71" t="s">
        <v>1775</v>
      </c>
      <c r="G311" s="58" t="s">
        <v>978</v>
      </c>
      <c r="H311" s="58" t="s">
        <v>777</v>
      </c>
      <c r="I311" s="128" t="s">
        <v>1886</v>
      </c>
      <c r="J311" s="68">
        <v>1.9099999998976853</v>
      </c>
      <c r="K311" s="71" t="s">
        <v>124</v>
      </c>
      <c r="L311" s="72">
        <v>0.05</v>
      </c>
      <c r="M311" s="72">
        <v>5.0099999992680576E-2</v>
      </c>
      <c r="N311" s="68">
        <v>607.73</v>
      </c>
      <c r="O311" s="70">
        <v>104.23363000000001</v>
      </c>
      <c r="P311" s="128" t="s">
        <v>1886</v>
      </c>
      <c r="Q311" s="68">
        <v>2.541184286</v>
      </c>
      <c r="R311" s="69">
        <v>6.0773E-7</v>
      </c>
      <c r="S311" s="69">
        <f t="shared" si="4"/>
        <v>7.5505909684674783E-4</v>
      </c>
      <c r="T311" s="69">
        <f>Q311/'סכום נכסי הקרן'!$C$41</f>
        <v>1.1518943560960282E-4</v>
      </c>
    </row>
    <row r="312" spans="1:20">
      <c r="A312" s="61" t="s">
        <v>981</v>
      </c>
      <c r="B312" s="58" t="s">
        <v>982</v>
      </c>
      <c r="C312" s="71" t="s">
        <v>28</v>
      </c>
      <c r="D312" s="71" t="s">
        <v>775</v>
      </c>
      <c r="E312" s="128" t="s">
        <v>1886</v>
      </c>
      <c r="F312" s="71" t="s">
        <v>1780</v>
      </c>
      <c r="G312" s="58" t="s">
        <v>973</v>
      </c>
      <c r="H312" s="58" t="s">
        <v>810</v>
      </c>
      <c r="I312" s="128" t="s">
        <v>1886</v>
      </c>
      <c r="J312" s="68">
        <v>6.0200000003702403</v>
      </c>
      <c r="K312" s="71" t="s">
        <v>122</v>
      </c>
      <c r="L312" s="72">
        <v>5.1249999999999997E-2</v>
      </c>
      <c r="M312" s="72">
        <v>7.8000000003846659E-2</v>
      </c>
      <c r="N312" s="68">
        <v>1337.0060000000001</v>
      </c>
      <c r="O312" s="70">
        <v>85.774169999999998</v>
      </c>
      <c r="P312" s="128" t="s">
        <v>1886</v>
      </c>
      <c r="Q312" s="68">
        <v>4.1594644729999999</v>
      </c>
      <c r="R312" s="69">
        <v>6.6850300000000001E-7</v>
      </c>
      <c r="S312" s="69">
        <f t="shared" si="4"/>
        <v>1.2358967846810909E-3</v>
      </c>
      <c r="T312" s="69">
        <f>Q312/'סכום נכסי הקרן'!$C$41</f>
        <v>1.8854451750024084E-4</v>
      </c>
    </row>
    <row r="313" spans="1:20">
      <c r="A313" s="129" t="s">
        <v>1886</v>
      </c>
      <c r="B313" s="130" t="s">
        <v>1886</v>
      </c>
      <c r="C313" s="130" t="s">
        <v>1886</v>
      </c>
      <c r="D313" s="130" t="s">
        <v>1886</v>
      </c>
      <c r="E313" s="130" t="s">
        <v>1886</v>
      </c>
      <c r="F313" s="130" t="s">
        <v>1886</v>
      </c>
      <c r="G313" s="130" t="s">
        <v>1886</v>
      </c>
      <c r="H313" s="130" t="s">
        <v>1886</v>
      </c>
      <c r="I313" s="130" t="s">
        <v>1886</v>
      </c>
      <c r="J313" s="130" t="s">
        <v>1886</v>
      </c>
      <c r="K313" s="130" t="s">
        <v>1886</v>
      </c>
      <c r="L313" s="130" t="s">
        <v>1886</v>
      </c>
      <c r="M313" s="130" t="s">
        <v>1886</v>
      </c>
      <c r="N313" s="130" t="s">
        <v>1886</v>
      </c>
      <c r="O313" s="130" t="s">
        <v>1886</v>
      </c>
      <c r="P313" s="130" t="s">
        <v>1886</v>
      </c>
      <c r="Q313" s="130" t="s">
        <v>1886</v>
      </c>
      <c r="R313" s="130" t="s">
        <v>1886</v>
      </c>
      <c r="S313" s="130" t="s">
        <v>1886</v>
      </c>
      <c r="T313" s="130" t="s">
        <v>1886</v>
      </c>
    </row>
    <row r="314" spans="1:20">
      <c r="A314" s="129" t="s">
        <v>1886</v>
      </c>
      <c r="B314" s="130" t="s">
        <v>1886</v>
      </c>
      <c r="C314" s="130" t="s">
        <v>1886</v>
      </c>
      <c r="D314" s="130" t="s">
        <v>1886</v>
      </c>
      <c r="E314" s="130" t="s">
        <v>1886</v>
      </c>
      <c r="F314" s="130" t="s">
        <v>1886</v>
      </c>
      <c r="G314" s="130" t="s">
        <v>1886</v>
      </c>
      <c r="H314" s="130" t="s">
        <v>1886</v>
      </c>
      <c r="I314" s="130" t="s">
        <v>1886</v>
      </c>
      <c r="J314" s="130" t="s">
        <v>1886</v>
      </c>
      <c r="K314" s="130" t="s">
        <v>1886</v>
      </c>
      <c r="L314" s="130" t="s">
        <v>1886</v>
      </c>
      <c r="M314" s="130" t="s">
        <v>1886</v>
      </c>
      <c r="N314" s="130" t="s">
        <v>1886</v>
      </c>
      <c r="O314" s="130" t="s">
        <v>1886</v>
      </c>
      <c r="P314" s="130" t="s">
        <v>1886</v>
      </c>
      <c r="Q314" s="130" t="s">
        <v>1886</v>
      </c>
      <c r="R314" s="130" t="s">
        <v>1886</v>
      </c>
      <c r="S314" s="130" t="s">
        <v>1886</v>
      </c>
      <c r="T314" s="130" t="s">
        <v>1886</v>
      </c>
    </row>
    <row r="315" spans="1:20">
      <c r="A315" s="129" t="s">
        <v>1886</v>
      </c>
      <c r="B315" s="130" t="s">
        <v>1886</v>
      </c>
      <c r="C315" s="130" t="s">
        <v>1886</v>
      </c>
      <c r="D315" s="130" t="s">
        <v>1886</v>
      </c>
      <c r="E315" s="130" t="s">
        <v>1886</v>
      </c>
      <c r="F315" s="130" t="s">
        <v>1886</v>
      </c>
      <c r="G315" s="130" t="s">
        <v>1886</v>
      </c>
      <c r="H315" s="130" t="s">
        <v>1886</v>
      </c>
      <c r="I315" s="130" t="s">
        <v>1886</v>
      </c>
      <c r="J315" s="130" t="s">
        <v>1886</v>
      </c>
      <c r="K315" s="130" t="s">
        <v>1886</v>
      </c>
      <c r="L315" s="130" t="s">
        <v>1886</v>
      </c>
      <c r="M315" s="130" t="s">
        <v>1886</v>
      </c>
      <c r="N315" s="130" t="s">
        <v>1886</v>
      </c>
      <c r="O315" s="130" t="s">
        <v>1886</v>
      </c>
      <c r="P315" s="130" t="s">
        <v>1886</v>
      </c>
      <c r="Q315" s="130" t="s">
        <v>1886</v>
      </c>
      <c r="R315" s="130" t="s">
        <v>1886</v>
      </c>
      <c r="S315" s="130" t="s">
        <v>1886</v>
      </c>
      <c r="T315" s="130" t="s">
        <v>1886</v>
      </c>
    </row>
    <row r="316" spans="1:20">
      <c r="A316" s="91" t="s">
        <v>189</v>
      </c>
      <c r="B316" s="133" t="s">
        <v>1886</v>
      </c>
      <c r="C316" s="133" t="s">
        <v>1886</v>
      </c>
      <c r="D316" s="133" t="s">
        <v>1886</v>
      </c>
      <c r="E316" s="133" t="s">
        <v>1886</v>
      </c>
      <c r="F316" s="133" t="s">
        <v>1886</v>
      </c>
      <c r="G316" s="133" t="s">
        <v>1886</v>
      </c>
      <c r="H316" s="133" t="s">
        <v>1886</v>
      </c>
      <c r="I316" s="133" t="s">
        <v>1886</v>
      </c>
      <c r="J316" s="133" t="s">
        <v>1886</v>
      </c>
      <c r="K316" s="130" t="s">
        <v>1886</v>
      </c>
      <c r="L316" s="130" t="s">
        <v>1886</v>
      </c>
      <c r="M316" s="130" t="s">
        <v>1886</v>
      </c>
      <c r="N316" s="130" t="s">
        <v>1886</v>
      </c>
      <c r="O316" s="130" t="s">
        <v>1886</v>
      </c>
      <c r="P316" s="130" t="s">
        <v>1886</v>
      </c>
      <c r="Q316" s="130" t="s">
        <v>1886</v>
      </c>
      <c r="R316" s="130" t="s">
        <v>1886</v>
      </c>
      <c r="S316" s="130" t="s">
        <v>1886</v>
      </c>
      <c r="T316" s="130" t="s">
        <v>1886</v>
      </c>
    </row>
    <row r="317" spans="1:20">
      <c r="A317" s="91" t="s">
        <v>108</v>
      </c>
      <c r="B317" s="133" t="s">
        <v>1886</v>
      </c>
      <c r="C317" s="133" t="s">
        <v>1886</v>
      </c>
      <c r="D317" s="133" t="s">
        <v>1886</v>
      </c>
      <c r="E317" s="133" t="s">
        <v>1886</v>
      </c>
      <c r="F317" s="133" t="s">
        <v>1886</v>
      </c>
      <c r="G317" s="133" t="s">
        <v>1886</v>
      </c>
      <c r="H317" s="133" t="s">
        <v>1886</v>
      </c>
      <c r="I317" s="133" t="s">
        <v>1886</v>
      </c>
      <c r="J317" s="133" t="s">
        <v>1886</v>
      </c>
      <c r="K317" s="130" t="s">
        <v>1886</v>
      </c>
      <c r="L317" s="130" t="s">
        <v>1886</v>
      </c>
      <c r="M317" s="130" t="s">
        <v>1886</v>
      </c>
      <c r="N317" s="130" t="s">
        <v>1886</v>
      </c>
      <c r="O317" s="130" t="s">
        <v>1886</v>
      </c>
      <c r="P317" s="130" t="s">
        <v>1886</v>
      </c>
      <c r="Q317" s="130" t="s">
        <v>1886</v>
      </c>
      <c r="R317" s="130" t="s">
        <v>1886</v>
      </c>
      <c r="S317" s="130" t="s">
        <v>1886</v>
      </c>
      <c r="T317" s="130" t="s">
        <v>1886</v>
      </c>
    </row>
    <row r="318" spans="1:20">
      <c r="A318" s="91" t="s">
        <v>172</v>
      </c>
      <c r="B318" s="133" t="s">
        <v>1886</v>
      </c>
      <c r="C318" s="133" t="s">
        <v>1886</v>
      </c>
      <c r="D318" s="133" t="s">
        <v>1886</v>
      </c>
      <c r="E318" s="133" t="s">
        <v>1886</v>
      </c>
      <c r="F318" s="133" t="s">
        <v>1886</v>
      </c>
      <c r="G318" s="133" t="s">
        <v>1886</v>
      </c>
      <c r="H318" s="133" t="s">
        <v>1886</v>
      </c>
      <c r="I318" s="133" t="s">
        <v>1886</v>
      </c>
      <c r="J318" s="133" t="s">
        <v>1886</v>
      </c>
      <c r="K318" s="130" t="s">
        <v>1886</v>
      </c>
      <c r="L318" s="130" t="s">
        <v>1886</v>
      </c>
      <c r="M318" s="130" t="s">
        <v>1886</v>
      </c>
      <c r="N318" s="130" t="s">
        <v>1886</v>
      </c>
      <c r="O318" s="130" t="s">
        <v>1886</v>
      </c>
      <c r="P318" s="130" t="s">
        <v>1886</v>
      </c>
      <c r="Q318" s="130" t="s">
        <v>1886</v>
      </c>
      <c r="R318" s="130" t="s">
        <v>1886</v>
      </c>
      <c r="S318" s="130" t="s">
        <v>1886</v>
      </c>
      <c r="T318" s="130" t="s">
        <v>1886</v>
      </c>
    </row>
    <row r="319" spans="1:20">
      <c r="A319" s="91" t="s">
        <v>180</v>
      </c>
      <c r="B319" s="133" t="s">
        <v>1886</v>
      </c>
      <c r="C319" s="133" t="s">
        <v>1886</v>
      </c>
      <c r="D319" s="133" t="s">
        <v>1886</v>
      </c>
      <c r="E319" s="133" t="s">
        <v>1886</v>
      </c>
      <c r="F319" s="133" t="s">
        <v>1886</v>
      </c>
      <c r="G319" s="133" t="s">
        <v>1886</v>
      </c>
      <c r="H319" s="133" t="s">
        <v>1886</v>
      </c>
      <c r="I319" s="133" t="s">
        <v>1886</v>
      </c>
      <c r="J319" s="133" t="s">
        <v>1886</v>
      </c>
      <c r="K319" s="130" t="s">
        <v>1886</v>
      </c>
      <c r="L319" s="130" t="s">
        <v>1886</v>
      </c>
      <c r="M319" s="130" t="s">
        <v>1886</v>
      </c>
      <c r="N319" s="130" t="s">
        <v>1886</v>
      </c>
      <c r="O319" s="130" t="s">
        <v>1886</v>
      </c>
      <c r="P319" s="130" t="s">
        <v>1886</v>
      </c>
      <c r="Q319" s="130" t="s">
        <v>1886</v>
      </c>
      <c r="R319" s="130" t="s">
        <v>1886</v>
      </c>
      <c r="S319" s="130" t="s">
        <v>1886</v>
      </c>
      <c r="T319" s="130" t="s">
        <v>1886</v>
      </c>
    </row>
    <row r="320" spans="1:20">
      <c r="A320" s="91" t="s">
        <v>185</v>
      </c>
      <c r="B320" s="134" t="s">
        <v>1886</v>
      </c>
      <c r="C320" s="134" t="s">
        <v>1886</v>
      </c>
      <c r="D320" s="134" t="s">
        <v>1886</v>
      </c>
      <c r="E320" s="134" t="s">
        <v>1886</v>
      </c>
      <c r="F320" s="134" t="s">
        <v>1886</v>
      </c>
      <c r="G320" s="134" t="s">
        <v>1886</v>
      </c>
      <c r="H320" s="134" t="s">
        <v>1886</v>
      </c>
      <c r="I320" s="134" t="s">
        <v>1886</v>
      </c>
      <c r="J320" s="134" t="s">
        <v>1886</v>
      </c>
      <c r="K320" s="130" t="s">
        <v>1886</v>
      </c>
      <c r="L320" s="130" t="s">
        <v>1886</v>
      </c>
      <c r="M320" s="130" t="s">
        <v>1886</v>
      </c>
      <c r="N320" s="130" t="s">
        <v>1886</v>
      </c>
      <c r="O320" s="130" t="s">
        <v>1886</v>
      </c>
      <c r="P320" s="130" t="s">
        <v>1886</v>
      </c>
      <c r="Q320" s="130" t="s">
        <v>1886</v>
      </c>
      <c r="R320" s="130" t="s">
        <v>1886</v>
      </c>
      <c r="S320" s="130" t="s">
        <v>1886</v>
      </c>
      <c r="T320" s="130" t="s">
        <v>1886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33 H35:H319 H321:H826 F10:F33 F35:F319 F321:F553 K10:K826 D10:D33 D35:D319 D321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1.28515625" style="2" bestFit="1" customWidth="1"/>
    <col min="2" max="2" width="62.8554687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136</v>
      </c>
      <c r="B1" s="36" t="s" vm="1">
        <v>195</v>
      </c>
    </row>
    <row r="2" spans="1:14">
      <c r="A2" s="36" t="s">
        <v>135</v>
      </c>
      <c r="B2" s="36" t="s">
        <v>196</v>
      </c>
    </row>
    <row r="3" spans="1:14">
      <c r="A3" s="36" t="s">
        <v>137</v>
      </c>
      <c r="B3" s="36" t="s">
        <v>197</v>
      </c>
    </row>
    <row r="4" spans="1:14">
      <c r="A4" s="36" t="s">
        <v>138</v>
      </c>
      <c r="B4" s="36">
        <v>12148</v>
      </c>
    </row>
    <row r="5" spans="1:14" ht="18.75">
      <c r="A5" s="155" t="s">
        <v>88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1:14" s="3" customFormat="1">
      <c r="A6" s="37" t="s">
        <v>111</v>
      </c>
      <c r="B6" s="38" t="s">
        <v>44</v>
      </c>
      <c r="C6" s="38" t="s">
        <v>115</v>
      </c>
      <c r="D6" s="38" t="s">
        <v>164</v>
      </c>
      <c r="E6" s="38" t="s">
        <v>113</v>
      </c>
      <c r="F6" s="38" t="s">
        <v>64</v>
      </c>
      <c r="G6" s="38" t="s">
        <v>99</v>
      </c>
      <c r="H6" s="39" t="s">
        <v>174</v>
      </c>
      <c r="I6" s="39" t="s">
        <v>173</v>
      </c>
      <c r="J6" s="38" t="s">
        <v>188</v>
      </c>
      <c r="K6" s="39" t="s">
        <v>60</v>
      </c>
      <c r="L6" s="39" t="s">
        <v>57</v>
      </c>
      <c r="M6" s="39" t="s">
        <v>139</v>
      </c>
      <c r="N6" s="41" t="s">
        <v>141</v>
      </c>
    </row>
    <row r="7" spans="1:14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122" t="s">
        <v>1886</v>
      </c>
      <c r="G7" s="122" t="s">
        <v>1886</v>
      </c>
      <c r="H7" s="12" t="s">
        <v>181</v>
      </c>
      <c r="I7" s="122" t="s">
        <v>1886</v>
      </c>
      <c r="J7" s="12" t="s">
        <v>177</v>
      </c>
      <c r="K7" s="12" t="s">
        <v>177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94" t="s">
        <v>29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128" t="s">
        <v>1886</v>
      </c>
      <c r="I9" s="128" t="s">
        <v>1886</v>
      </c>
      <c r="J9" s="128" t="s">
        <v>1886</v>
      </c>
      <c r="K9" s="95">
        <v>0</v>
      </c>
      <c r="L9" s="128" t="s">
        <v>1886</v>
      </c>
      <c r="M9" s="96">
        <v>0</v>
      </c>
      <c r="N9" s="96">
        <v>0</v>
      </c>
    </row>
    <row r="10" spans="1:14">
      <c r="A10" s="93" t="s">
        <v>189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  <c r="L10" s="128" t="s">
        <v>1886</v>
      </c>
      <c r="M10" s="128" t="s">
        <v>1886</v>
      </c>
      <c r="N10" s="128" t="s">
        <v>1886</v>
      </c>
    </row>
    <row r="11" spans="1:14">
      <c r="A11" s="93" t="s">
        <v>108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  <c r="L11" s="128" t="s">
        <v>1886</v>
      </c>
      <c r="M11" s="128" t="s">
        <v>1886</v>
      </c>
      <c r="N11" s="128" t="s">
        <v>1886</v>
      </c>
    </row>
    <row r="12" spans="1:14">
      <c r="A12" s="93" t="s">
        <v>172</v>
      </c>
      <c r="B12" s="128" t="s">
        <v>1886</v>
      </c>
      <c r="C12" s="128" t="s">
        <v>1886</v>
      </c>
      <c r="D12" s="128" t="s">
        <v>1886</v>
      </c>
      <c r="E12" s="128" t="s">
        <v>1886</v>
      </c>
      <c r="F12" s="128" t="s">
        <v>1886</v>
      </c>
      <c r="G12" s="128" t="s">
        <v>1886</v>
      </c>
      <c r="H12" s="128" t="s">
        <v>1886</v>
      </c>
      <c r="I12" s="128" t="s">
        <v>1886</v>
      </c>
      <c r="J12" s="128" t="s">
        <v>1886</v>
      </c>
      <c r="K12" s="128" t="s">
        <v>1886</v>
      </c>
      <c r="L12" s="128" t="s">
        <v>1886</v>
      </c>
      <c r="M12" s="128" t="s">
        <v>1886</v>
      </c>
      <c r="N12" s="128" t="s">
        <v>1886</v>
      </c>
    </row>
    <row r="13" spans="1:14">
      <c r="A13" s="93" t="s">
        <v>180</v>
      </c>
      <c r="B13" s="128" t="s">
        <v>1886</v>
      </c>
      <c r="C13" s="128" t="s">
        <v>1886</v>
      </c>
      <c r="D13" s="128" t="s">
        <v>1886</v>
      </c>
      <c r="E13" s="128" t="s">
        <v>1886</v>
      </c>
      <c r="F13" s="128" t="s">
        <v>1886</v>
      </c>
      <c r="G13" s="128" t="s">
        <v>1886</v>
      </c>
      <c r="H13" s="128" t="s">
        <v>1886</v>
      </c>
      <c r="I13" s="128" t="s">
        <v>1886</v>
      </c>
      <c r="J13" s="128" t="s">
        <v>1886</v>
      </c>
      <c r="K13" s="128" t="s">
        <v>1886</v>
      </c>
      <c r="L13" s="128" t="s">
        <v>1886</v>
      </c>
      <c r="M13" s="128" t="s">
        <v>1886</v>
      </c>
      <c r="N13" s="128" t="s">
        <v>1886</v>
      </c>
    </row>
    <row r="14" spans="1:14">
      <c r="A14" s="93" t="s">
        <v>186</v>
      </c>
      <c r="B14" s="128" t="s">
        <v>1886</v>
      </c>
      <c r="C14" s="128" t="s">
        <v>1886</v>
      </c>
      <c r="D14" s="128" t="s">
        <v>1886</v>
      </c>
      <c r="E14" s="128" t="s">
        <v>1886</v>
      </c>
      <c r="F14" s="128" t="s">
        <v>1886</v>
      </c>
      <c r="G14" s="128" t="s">
        <v>1886</v>
      </c>
      <c r="H14" s="128" t="s">
        <v>1886</v>
      </c>
      <c r="I14" s="128" t="s">
        <v>1886</v>
      </c>
      <c r="J14" s="128" t="s">
        <v>1886</v>
      </c>
      <c r="K14" s="128" t="s">
        <v>1886</v>
      </c>
      <c r="L14" s="128" t="s">
        <v>1886</v>
      </c>
      <c r="M14" s="128" t="s">
        <v>1886</v>
      </c>
      <c r="N14" s="128" t="s">
        <v>1886</v>
      </c>
    </row>
    <row r="15" spans="1:14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4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4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4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1:14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1:14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14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14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14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14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14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1:14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0.42578125" style="2" bestFit="1" customWidth="1"/>
    <col min="2" max="2" width="20.1406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1.5703125" style="2" customWidth="1"/>
    <col min="7" max="7" width="14.28515625" style="1" customWidth="1"/>
    <col min="8" max="8" width="9.5703125" style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136</v>
      </c>
      <c r="B1" s="36" t="s" vm="1">
        <v>195</v>
      </c>
    </row>
    <row r="2" spans="1:13">
      <c r="A2" s="36" t="s">
        <v>135</v>
      </c>
      <c r="B2" s="36" t="s">
        <v>196</v>
      </c>
    </row>
    <row r="3" spans="1:13">
      <c r="A3" s="36" t="s">
        <v>137</v>
      </c>
      <c r="B3" s="36" t="s">
        <v>197</v>
      </c>
    </row>
    <row r="4" spans="1:13">
      <c r="A4" s="36" t="s">
        <v>138</v>
      </c>
      <c r="B4" s="36">
        <v>12148</v>
      </c>
    </row>
    <row r="5" spans="1:13" ht="18.75">
      <c r="A5" s="155" t="s">
        <v>193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7"/>
    </row>
    <row r="6" spans="1:13" s="3" customFormat="1">
      <c r="A6" s="37" t="s">
        <v>111</v>
      </c>
      <c r="B6" s="38" t="s">
        <v>44</v>
      </c>
      <c r="C6" s="38" t="s">
        <v>115</v>
      </c>
      <c r="D6" s="38" t="s">
        <v>113</v>
      </c>
      <c r="E6" s="38" t="s">
        <v>64</v>
      </c>
      <c r="F6" s="38" t="s">
        <v>99</v>
      </c>
      <c r="G6" s="38" t="s">
        <v>174</v>
      </c>
      <c r="H6" s="38" t="s">
        <v>173</v>
      </c>
      <c r="I6" s="38" t="s">
        <v>188</v>
      </c>
      <c r="J6" s="38" t="s">
        <v>60</v>
      </c>
      <c r="K6" s="38" t="s">
        <v>57</v>
      </c>
      <c r="L6" s="38" t="s">
        <v>139</v>
      </c>
      <c r="M6" s="41" t="s">
        <v>141</v>
      </c>
    </row>
    <row r="7" spans="1:13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122" t="s">
        <v>1886</v>
      </c>
      <c r="G7" s="26" t="s">
        <v>181</v>
      </c>
      <c r="H7" s="122" t="s">
        <v>1886</v>
      </c>
      <c r="I7" s="12" t="s">
        <v>177</v>
      </c>
      <c r="J7" s="12" t="s">
        <v>177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8" t="s">
        <v>191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128" t="s">
        <v>1886</v>
      </c>
      <c r="I9" s="128" t="s">
        <v>1886</v>
      </c>
      <c r="J9" s="68">
        <v>40.104093782000007</v>
      </c>
      <c r="K9" s="128" t="s">
        <v>1886</v>
      </c>
      <c r="L9" s="69">
        <f>IFERROR(J9/$J$9,0)</f>
        <v>1</v>
      </c>
      <c r="M9" s="69">
        <f>J9/'סכום נכסי הקרן'!$C$41</f>
        <v>1.8178799364664269E-3</v>
      </c>
    </row>
    <row r="10" spans="1:13">
      <c r="A10" s="73" t="s">
        <v>169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68">
        <v>40.104093782000007</v>
      </c>
      <c r="K10" s="128" t="s">
        <v>1886</v>
      </c>
      <c r="L10" s="69">
        <f t="shared" ref="L10:L15" si="0">IFERROR(J10/$J$9,0)</f>
        <v>1</v>
      </c>
      <c r="M10" s="69">
        <f>J10/'סכום נכסי הקרן'!$C$41</f>
        <v>1.8178799364664269E-3</v>
      </c>
    </row>
    <row r="11" spans="1:13">
      <c r="A11" s="74" t="s">
        <v>192</v>
      </c>
      <c r="B11" s="125" t="s">
        <v>1886</v>
      </c>
      <c r="C11" s="125" t="s">
        <v>1886</v>
      </c>
      <c r="D11" s="125" t="s">
        <v>1886</v>
      </c>
      <c r="E11" s="125" t="s">
        <v>1886</v>
      </c>
      <c r="F11" s="125" t="s">
        <v>1886</v>
      </c>
      <c r="G11" s="125" t="s">
        <v>1886</v>
      </c>
      <c r="H11" s="125" t="s">
        <v>1886</v>
      </c>
      <c r="I11" s="125" t="s">
        <v>1886</v>
      </c>
      <c r="J11" s="65">
        <v>40.104093782000007</v>
      </c>
      <c r="K11" s="125" t="s">
        <v>1886</v>
      </c>
      <c r="L11" s="66">
        <f t="shared" si="0"/>
        <v>1</v>
      </c>
      <c r="M11" s="66">
        <f>J11/'סכום נכסי הקרן'!$C$41</f>
        <v>1.8178799364664269E-3</v>
      </c>
    </row>
    <row r="12" spans="1:13">
      <c r="A12" s="61" t="s">
        <v>983</v>
      </c>
      <c r="B12" s="58" t="s">
        <v>984</v>
      </c>
      <c r="C12" s="71" t="s">
        <v>116</v>
      </c>
      <c r="D12" s="58" t="s">
        <v>985</v>
      </c>
      <c r="E12" s="71" t="s">
        <v>986</v>
      </c>
      <c r="F12" s="71" t="s">
        <v>123</v>
      </c>
      <c r="G12" s="68">
        <v>2997.2869999999994</v>
      </c>
      <c r="H12" s="70">
        <v>381.09</v>
      </c>
      <c r="I12" s="128" t="s">
        <v>1886</v>
      </c>
      <c r="J12" s="68">
        <v>11.422361027999999</v>
      </c>
      <c r="K12" s="69">
        <v>3.3031817096592396E-5</v>
      </c>
      <c r="L12" s="69">
        <f t="shared" si="0"/>
        <v>0.28481783156827539</v>
      </c>
      <c r="M12" s="69">
        <f>J12/'סכום נכסי הקרן'!$C$41</f>
        <v>5.1776462155584204E-4</v>
      </c>
    </row>
    <row r="13" spans="1:13">
      <c r="A13" s="61" t="s">
        <v>987</v>
      </c>
      <c r="B13" s="58" t="s">
        <v>988</v>
      </c>
      <c r="C13" s="71" t="s">
        <v>116</v>
      </c>
      <c r="D13" s="58" t="s">
        <v>985</v>
      </c>
      <c r="E13" s="71" t="s">
        <v>986</v>
      </c>
      <c r="F13" s="71" t="s">
        <v>123</v>
      </c>
      <c r="G13" s="68">
        <v>5.2029379999999996</v>
      </c>
      <c r="H13" s="70">
        <v>352.49</v>
      </c>
      <c r="I13" s="128" t="s">
        <v>1886</v>
      </c>
      <c r="J13" s="68">
        <v>1.8339835000000002E-2</v>
      </c>
      <c r="K13" s="69">
        <v>3.3182621339188747E-8</v>
      </c>
      <c r="L13" s="69">
        <f t="shared" si="0"/>
        <v>4.5730580772358715E-4</v>
      </c>
      <c r="M13" s="69">
        <f>J13/'סכום נכסי הקרן'!$C$41</f>
        <v>8.3132705269028269E-7</v>
      </c>
    </row>
    <row r="14" spans="1:13">
      <c r="A14" s="61" t="s">
        <v>989</v>
      </c>
      <c r="B14" s="58" t="s">
        <v>990</v>
      </c>
      <c r="C14" s="71" t="s">
        <v>116</v>
      </c>
      <c r="D14" s="58" t="s">
        <v>991</v>
      </c>
      <c r="E14" s="71" t="s">
        <v>986</v>
      </c>
      <c r="F14" s="71" t="s">
        <v>123</v>
      </c>
      <c r="G14" s="68">
        <v>343.98135100000002</v>
      </c>
      <c r="H14" s="70">
        <v>3822.41</v>
      </c>
      <c r="I14" s="128" t="s">
        <v>1886</v>
      </c>
      <c r="J14" s="68">
        <v>13.148377541</v>
      </c>
      <c r="K14" s="69">
        <v>3.1787900277798801E-5</v>
      </c>
      <c r="L14" s="69">
        <f t="shared" si="0"/>
        <v>0.32785624361624177</v>
      </c>
      <c r="M14" s="69">
        <f>J14/'סכום נכסי הקרן'!$C$41</f>
        <v>5.9600328731521492E-4</v>
      </c>
    </row>
    <row r="15" spans="1:13">
      <c r="A15" s="61" t="s">
        <v>992</v>
      </c>
      <c r="B15" s="58" t="s">
        <v>993</v>
      </c>
      <c r="C15" s="71" t="s">
        <v>116</v>
      </c>
      <c r="D15" s="58" t="s">
        <v>994</v>
      </c>
      <c r="E15" s="71" t="s">
        <v>986</v>
      </c>
      <c r="F15" s="71" t="s">
        <v>123</v>
      </c>
      <c r="G15" s="68">
        <v>405.51529999999997</v>
      </c>
      <c r="H15" s="70">
        <v>3826</v>
      </c>
      <c r="I15" s="128" t="s">
        <v>1886</v>
      </c>
      <c r="J15" s="68">
        <v>15.515015377999999</v>
      </c>
      <c r="K15" s="69">
        <v>2.387095384202781E-5</v>
      </c>
      <c r="L15" s="69">
        <f t="shared" si="0"/>
        <v>0.38686861900775904</v>
      </c>
      <c r="M15" s="69">
        <f>J15/'סכום נכסי הקרן'!$C$41</f>
        <v>7.0328070054267934E-4</v>
      </c>
    </row>
    <row r="16" spans="1:13">
      <c r="A16" s="127" t="s">
        <v>1886</v>
      </c>
      <c r="B16" s="128" t="s">
        <v>1886</v>
      </c>
      <c r="C16" s="128" t="s">
        <v>1886</v>
      </c>
      <c r="D16" s="128" t="s">
        <v>1886</v>
      </c>
      <c r="E16" s="128" t="s">
        <v>1886</v>
      </c>
      <c r="F16" s="128" t="s">
        <v>1886</v>
      </c>
      <c r="G16" s="128" t="s">
        <v>1886</v>
      </c>
      <c r="H16" s="128" t="s">
        <v>1886</v>
      </c>
      <c r="I16" s="128" t="s">
        <v>1886</v>
      </c>
      <c r="J16" s="128" t="s">
        <v>1886</v>
      </c>
      <c r="K16" s="128" t="s">
        <v>1886</v>
      </c>
      <c r="L16" s="128" t="s">
        <v>1886</v>
      </c>
      <c r="M16" s="128" t="s">
        <v>1886</v>
      </c>
    </row>
    <row r="17" spans="1:13">
      <c r="A17" s="128" t="s">
        <v>1886</v>
      </c>
      <c r="B17" s="128" t="s">
        <v>1886</v>
      </c>
      <c r="C17" s="128" t="s">
        <v>1886</v>
      </c>
      <c r="D17" s="128" t="s">
        <v>1886</v>
      </c>
      <c r="E17" s="128" t="s">
        <v>1886</v>
      </c>
      <c r="F17" s="128" t="s">
        <v>1886</v>
      </c>
      <c r="G17" s="128" t="s">
        <v>1886</v>
      </c>
      <c r="H17" s="128" t="s">
        <v>1886</v>
      </c>
      <c r="I17" s="128" t="s">
        <v>1886</v>
      </c>
      <c r="J17" s="128" t="s">
        <v>1886</v>
      </c>
      <c r="K17" s="128" t="s">
        <v>1886</v>
      </c>
      <c r="L17" s="128" t="s">
        <v>1886</v>
      </c>
      <c r="M17" s="128" t="s">
        <v>1886</v>
      </c>
    </row>
    <row r="18" spans="1:13">
      <c r="A18" s="128" t="s">
        <v>1886</v>
      </c>
      <c r="B18" s="128" t="s">
        <v>1886</v>
      </c>
      <c r="C18" s="128" t="s">
        <v>1886</v>
      </c>
      <c r="D18" s="128" t="s">
        <v>1886</v>
      </c>
      <c r="E18" s="128" t="s">
        <v>1886</v>
      </c>
      <c r="F18" s="128" t="s">
        <v>1886</v>
      </c>
      <c r="G18" s="128" t="s">
        <v>1886</v>
      </c>
      <c r="H18" s="128" t="s">
        <v>1886</v>
      </c>
      <c r="I18" s="128" t="s">
        <v>1886</v>
      </c>
      <c r="J18" s="128" t="s">
        <v>1886</v>
      </c>
      <c r="K18" s="128" t="s">
        <v>1886</v>
      </c>
      <c r="L18" s="128" t="s">
        <v>1886</v>
      </c>
      <c r="M18" s="128" t="s">
        <v>1886</v>
      </c>
    </row>
    <row r="19" spans="1:13">
      <c r="A19" s="93" t="s">
        <v>189</v>
      </c>
      <c r="B19" s="128" t="s">
        <v>1886</v>
      </c>
      <c r="C19" s="128" t="s">
        <v>1886</v>
      </c>
      <c r="D19" s="128" t="s">
        <v>1886</v>
      </c>
      <c r="E19" s="128" t="s">
        <v>1886</v>
      </c>
      <c r="F19" s="128" t="s">
        <v>1886</v>
      </c>
      <c r="G19" s="128" t="s">
        <v>1886</v>
      </c>
      <c r="H19" s="128" t="s">
        <v>1886</v>
      </c>
      <c r="I19" s="128" t="s">
        <v>1886</v>
      </c>
      <c r="J19" s="128" t="s">
        <v>1886</v>
      </c>
      <c r="K19" s="128" t="s">
        <v>1886</v>
      </c>
      <c r="L19" s="128" t="s">
        <v>1886</v>
      </c>
      <c r="M19" s="128" t="s">
        <v>1886</v>
      </c>
    </row>
    <row r="20" spans="1:13">
      <c r="A20" s="93" t="s">
        <v>108</v>
      </c>
      <c r="B20" s="128" t="s">
        <v>1886</v>
      </c>
      <c r="C20" s="128" t="s">
        <v>1886</v>
      </c>
      <c r="D20" s="128" t="s">
        <v>1886</v>
      </c>
      <c r="E20" s="128" t="s">
        <v>1886</v>
      </c>
      <c r="F20" s="128" t="s">
        <v>1886</v>
      </c>
      <c r="G20" s="128" t="s">
        <v>1886</v>
      </c>
      <c r="H20" s="128" t="s">
        <v>1886</v>
      </c>
      <c r="I20" s="128" t="s">
        <v>1886</v>
      </c>
      <c r="J20" s="128" t="s">
        <v>1886</v>
      </c>
      <c r="K20" s="128" t="s">
        <v>1886</v>
      </c>
      <c r="L20" s="128" t="s">
        <v>1886</v>
      </c>
      <c r="M20" s="128" t="s">
        <v>1886</v>
      </c>
    </row>
    <row r="21" spans="1:13">
      <c r="A21" s="93" t="s">
        <v>172</v>
      </c>
      <c r="B21" s="128" t="s">
        <v>1886</v>
      </c>
      <c r="C21" s="128" t="s">
        <v>1886</v>
      </c>
      <c r="D21" s="128" t="s">
        <v>1886</v>
      </c>
      <c r="E21" s="128" t="s">
        <v>1886</v>
      </c>
      <c r="F21" s="128" t="s">
        <v>1886</v>
      </c>
      <c r="G21" s="128" t="s">
        <v>1886</v>
      </c>
      <c r="H21" s="128" t="s">
        <v>1886</v>
      </c>
      <c r="I21" s="128" t="s">
        <v>1886</v>
      </c>
      <c r="J21" s="128" t="s">
        <v>1886</v>
      </c>
      <c r="K21" s="128" t="s">
        <v>1886</v>
      </c>
      <c r="L21" s="128" t="s">
        <v>1886</v>
      </c>
      <c r="M21" s="128" t="s">
        <v>1886</v>
      </c>
    </row>
    <row r="22" spans="1:13">
      <c r="A22" s="93" t="s">
        <v>180</v>
      </c>
      <c r="B22" s="128" t="s">
        <v>1886</v>
      </c>
      <c r="C22" s="128" t="s">
        <v>1886</v>
      </c>
      <c r="D22" s="128" t="s">
        <v>1886</v>
      </c>
      <c r="E22" s="128" t="s">
        <v>1886</v>
      </c>
      <c r="F22" s="128" t="s">
        <v>1886</v>
      </c>
      <c r="G22" s="128" t="s">
        <v>1886</v>
      </c>
      <c r="H22" s="128" t="s">
        <v>1886</v>
      </c>
      <c r="I22" s="128" t="s">
        <v>1886</v>
      </c>
      <c r="J22" s="128" t="s">
        <v>1886</v>
      </c>
      <c r="K22" s="128" t="s">
        <v>1886</v>
      </c>
      <c r="L22" s="128" t="s">
        <v>1886</v>
      </c>
      <c r="M22" s="128" t="s">
        <v>1886</v>
      </c>
    </row>
    <row r="23" spans="1:13">
      <c r="A23" s="93" t="s">
        <v>187</v>
      </c>
      <c r="B23" s="128" t="s">
        <v>1886</v>
      </c>
      <c r="C23" s="128" t="s">
        <v>1886</v>
      </c>
      <c r="D23" s="128" t="s">
        <v>1886</v>
      </c>
      <c r="E23" s="128" t="s">
        <v>1886</v>
      </c>
      <c r="F23" s="128" t="s">
        <v>1886</v>
      </c>
      <c r="G23" s="128" t="s">
        <v>1886</v>
      </c>
      <c r="H23" s="128" t="s">
        <v>1886</v>
      </c>
      <c r="I23" s="128" t="s">
        <v>1886</v>
      </c>
      <c r="J23" s="128" t="s">
        <v>1886</v>
      </c>
      <c r="K23" s="128" t="s">
        <v>1886</v>
      </c>
      <c r="L23" s="128" t="s">
        <v>1886</v>
      </c>
      <c r="M23" s="128" t="s">
        <v>1886</v>
      </c>
    </row>
    <row r="24" spans="1:13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3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3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3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13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3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3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3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3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49" spans="1:13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1:13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</row>
    <row r="51" spans="1:13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</row>
    <row r="52" spans="1:13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1:13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1:13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1:13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</row>
    <row r="56" spans="1:13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1:13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</row>
    <row r="58" spans="1:13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1:13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</row>
    <row r="60" spans="1:13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1:13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1:13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</row>
    <row r="72" spans="1:13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</row>
    <row r="73" spans="1:13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</row>
    <row r="74" spans="1:13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</row>
    <row r="75" spans="1:13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  <row r="77" spans="1:13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</row>
    <row r="78" spans="1:13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</row>
    <row r="79" spans="1:13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</row>
    <row r="80" spans="1:13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</row>
    <row r="81" spans="1:13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</row>
    <row r="82" spans="1:13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1:13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</row>
    <row r="84" spans="1:13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</row>
    <row r="86" spans="1:13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</row>
    <row r="87" spans="1:13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spans="1:13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3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</row>
    <row r="90" spans="1:13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</row>
    <row r="91" spans="1:13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</row>
    <row r="92" spans="1:13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3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</row>
    <row r="94" spans="1:13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3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1:13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</row>
    <row r="97" spans="1:13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1:13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3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3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1:13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3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3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3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</row>
    <row r="105" spans="1:13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</row>
    <row r="106" spans="1:13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</row>
    <row r="107" spans="1:13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</row>
    <row r="108" spans="1:13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</row>
    <row r="109" spans="1:13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</row>
    <row r="110" spans="1:13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</row>
    <row r="111" spans="1:13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</row>
    <row r="112" spans="1:13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</row>
    <row r="113" spans="1:13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</row>
    <row r="114" spans="1:13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</row>
    <row r="115" spans="1:13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1:13" hidden="1">
      <c r="C116" s="1"/>
      <c r="D116" s="1"/>
      <c r="E116" s="1"/>
      <c r="F116" s="1"/>
    </row>
    <row r="117" spans="1:13" hidden="1">
      <c r="C117" s="1"/>
      <c r="D117" s="1"/>
      <c r="E117" s="1"/>
      <c r="F117" s="1"/>
    </row>
    <row r="118" spans="1:13" hidden="1">
      <c r="C118" s="1"/>
      <c r="D118" s="1"/>
      <c r="E118" s="1"/>
      <c r="F118" s="1"/>
    </row>
    <row r="119" spans="1:13" hidden="1">
      <c r="C119" s="1"/>
      <c r="D119" s="1"/>
      <c r="E119" s="1"/>
      <c r="F119" s="1"/>
    </row>
    <row r="120" spans="1:13" hidden="1">
      <c r="C120" s="1"/>
      <c r="D120" s="1"/>
      <c r="E120" s="1"/>
      <c r="F120" s="1"/>
    </row>
    <row r="121" spans="1:13" hidden="1">
      <c r="C121" s="1"/>
      <c r="D121" s="1"/>
      <c r="E121" s="1"/>
      <c r="F121" s="1"/>
    </row>
    <row r="122" spans="1:13" hidden="1">
      <c r="C122" s="1"/>
      <c r="D122" s="1"/>
      <c r="E122" s="1"/>
      <c r="F122" s="1"/>
    </row>
    <row r="123" spans="1:13" hidden="1">
      <c r="C123" s="1"/>
      <c r="D123" s="1"/>
      <c r="E123" s="1"/>
      <c r="F123" s="1"/>
    </row>
    <row r="124" spans="1:13" hidden="1">
      <c r="C124" s="1"/>
      <c r="D124" s="1"/>
      <c r="E124" s="1"/>
      <c r="F124" s="1"/>
    </row>
    <row r="125" spans="1:13" hidden="1">
      <c r="C125" s="1"/>
      <c r="D125" s="1"/>
      <c r="E125" s="1"/>
      <c r="F125" s="1"/>
    </row>
    <row r="126" spans="1:13" hidden="1">
      <c r="C126" s="1"/>
      <c r="D126" s="1"/>
      <c r="E126" s="1"/>
      <c r="F126" s="1"/>
    </row>
    <row r="127" spans="1:13" hidden="1">
      <c r="C127" s="1"/>
      <c r="D127" s="1"/>
      <c r="E127" s="1"/>
      <c r="F127" s="1"/>
    </row>
    <row r="128" spans="1:13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20:A41 I1:I5 A1:A18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62.8554687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136</v>
      </c>
      <c r="B1" s="36" t="s" vm="1">
        <v>195</v>
      </c>
    </row>
    <row r="2" spans="1:14">
      <c r="A2" s="36" t="s">
        <v>135</v>
      </c>
      <c r="B2" s="36" t="s">
        <v>196</v>
      </c>
    </row>
    <row r="3" spans="1:14">
      <c r="A3" s="36" t="s">
        <v>137</v>
      </c>
      <c r="B3" s="36" t="s">
        <v>197</v>
      </c>
    </row>
    <row r="4" spans="1:14">
      <c r="A4" s="36" t="s">
        <v>138</v>
      </c>
      <c r="B4" s="36">
        <v>12148</v>
      </c>
    </row>
    <row r="5" spans="1:14" ht="18.75">
      <c r="A5" s="155" t="s">
        <v>89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1:14" s="3" customFormat="1">
      <c r="A6" s="37" t="s">
        <v>111</v>
      </c>
      <c r="B6" s="38" t="s">
        <v>44</v>
      </c>
      <c r="C6" s="38" t="s">
        <v>115</v>
      </c>
      <c r="D6" s="38" t="s">
        <v>113</v>
      </c>
      <c r="E6" s="38" t="s">
        <v>64</v>
      </c>
      <c r="F6" s="38" t="s">
        <v>14</v>
      </c>
      <c r="G6" s="38" t="s">
        <v>65</v>
      </c>
      <c r="H6" s="38" t="s">
        <v>99</v>
      </c>
      <c r="I6" s="38" t="s">
        <v>174</v>
      </c>
      <c r="J6" s="38" t="s">
        <v>173</v>
      </c>
      <c r="K6" s="38" t="s">
        <v>60</v>
      </c>
      <c r="L6" s="38" t="s">
        <v>57</v>
      </c>
      <c r="M6" s="38" t="s">
        <v>139</v>
      </c>
      <c r="N6" s="139" t="s">
        <v>141</v>
      </c>
    </row>
    <row r="7" spans="1:14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122" t="s">
        <v>1886</v>
      </c>
      <c r="G7" s="122" t="s">
        <v>1886</v>
      </c>
      <c r="H7" s="122" t="s">
        <v>1886</v>
      </c>
      <c r="I7" s="26" t="s">
        <v>181</v>
      </c>
      <c r="J7" s="122" t="s">
        <v>1886</v>
      </c>
      <c r="K7" s="26" t="s">
        <v>177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8" t="s">
        <v>30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128" t="s">
        <v>1886</v>
      </c>
      <c r="I9" s="128" t="s">
        <v>1886</v>
      </c>
      <c r="J9" s="128" t="s">
        <v>1886</v>
      </c>
      <c r="K9" s="68">
        <v>83.661694535999999</v>
      </c>
      <c r="L9" s="128" t="s">
        <v>1886</v>
      </c>
      <c r="M9" s="69">
        <f>IFERROR(K9/$K$9,0)</f>
        <v>1</v>
      </c>
      <c r="N9" s="69">
        <f>K9/'סכום נכסי הקרן'!$C$41</f>
        <v>3.7923040170038387E-3</v>
      </c>
    </row>
    <row r="10" spans="1:14" s="4" customFormat="1" ht="20.25">
      <c r="A10" s="73" t="s">
        <v>168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68">
        <v>83.661694535999999</v>
      </c>
      <c r="L10" s="128" t="s">
        <v>1886</v>
      </c>
      <c r="M10" s="69">
        <f t="shared" ref="M10:M17" si="0">IFERROR(K10/$K$9,0)</f>
        <v>1</v>
      </c>
      <c r="N10" s="69">
        <f>K10/'סכום נכסי הקרן'!$C$41</f>
        <v>3.7923040170038387E-3</v>
      </c>
    </row>
    <row r="11" spans="1:14">
      <c r="A11" s="74" t="s">
        <v>50</v>
      </c>
      <c r="B11" s="125" t="s">
        <v>1886</v>
      </c>
      <c r="C11" s="125" t="s">
        <v>1886</v>
      </c>
      <c r="D11" s="125" t="s">
        <v>1886</v>
      </c>
      <c r="E11" s="125" t="s">
        <v>1886</v>
      </c>
      <c r="F11" s="125" t="s">
        <v>1886</v>
      </c>
      <c r="G11" s="125" t="s">
        <v>1886</v>
      </c>
      <c r="H11" s="125" t="s">
        <v>1886</v>
      </c>
      <c r="I11" s="125" t="s">
        <v>1886</v>
      </c>
      <c r="J11" s="125" t="s">
        <v>1886</v>
      </c>
      <c r="K11" s="65">
        <v>83.661694535999999</v>
      </c>
      <c r="L11" s="125" t="s">
        <v>1886</v>
      </c>
      <c r="M11" s="66">
        <f t="shared" si="0"/>
        <v>1</v>
      </c>
      <c r="N11" s="66">
        <f>K11/'סכום נכסי הקרן'!$C$41</f>
        <v>3.7923040170038387E-3</v>
      </c>
    </row>
    <row r="12" spans="1:14">
      <c r="A12" s="61" t="s">
        <v>995</v>
      </c>
      <c r="B12" s="58" t="s">
        <v>996</v>
      </c>
      <c r="C12" s="71" t="s">
        <v>28</v>
      </c>
      <c r="D12" s="128" t="s">
        <v>1886</v>
      </c>
      <c r="E12" s="71" t="s">
        <v>986</v>
      </c>
      <c r="F12" s="58" t="s">
        <v>776</v>
      </c>
      <c r="G12" s="58" t="s">
        <v>777</v>
      </c>
      <c r="H12" s="71" t="s">
        <v>124</v>
      </c>
      <c r="I12" s="68">
        <v>2.0443440000000002</v>
      </c>
      <c r="J12" s="70">
        <v>109226.59639999999</v>
      </c>
      <c r="K12" s="68">
        <v>8.9577726139999996</v>
      </c>
      <c r="L12" s="69">
        <v>6.5949081631002212E-6</v>
      </c>
      <c r="M12" s="69">
        <f t="shared" si="0"/>
        <v>0.10707137434498688</v>
      </c>
      <c r="N12" s="69">
        <f>K12/'סכום נכסי הקרן'!$C$41</f>
        <v>4.0604720303461553E-4</v>
      </c>
    </row>
    <row r="13" spans="1:14">
      <c r="A13" s="61" t="s">
        <v>997</v>
      </c>
      <c r="B13" s="58" t="s">
        <v>998</v>
      </c>
      <c r="C13" s="71" t="s">
        <v>28</v>
      </c>
      <c r="D13" s="128" t="s">
        <v>1886</v>
      </c>
      <c r="E13" s="71" t="s">
        <v>986</v>
      </c>
      <c r="F13" s="58" t="s">
        <v>789</v>
      </c>
      <c r="G13" s="58" t="s">
        <v>777</v>
      </c>
      <c r="H13" s="71" t="s">
        <v>122</v>
      </c>
      <c r="I13" s="68">
        <v>0.35732599999999998</v>
      </c>
      <c r="J13" s="70">
        <v>1016194</v>
      </c>
      <c r="K13" s="68">
        <v>13.170100882</v>
      </c>
      <c r="L13" s="69">
        <v>2.4848268356256172E-6</v>
      </c>
      <c r="M13" s="69">
        <f t="shared" si="0"/>
        <v>0.15742091951451984</v>
      </c>
      <c r="N13" s="69">
        <f>K13/'סכום נכסי הקרן'!$C$41</f>
        <v>5.9698798543535159E-4</v>
      </c>
    </row>
    <row r="14" spans="1:14">
      <c r="A14" s="61" t="s">
        <v>999</v>
      </c>
      <c r="B14" s="58" t="s">
        <v>1000</v>
      </c>
      <c r="C14" s="71" t="s">
        <v>28</v>
      </c>
      <c r="D14" s="128" t="s">
        <v>1886</v>
      </c>
      <c r="E14" s="71" t="s">
        <v>986</v>
      </c>
      <c r="F14" s="58" t="s">
        <v>1001</v>
      </c>
      <c r="G14" s="58" t="s">
        <v>777</v>
      </c>
      <c r="H14" s="71" t="s">
        <v>124</v>
      </c>
      <c r="I14" s="68">
        <v>1.2358309999999999</v>
      </c>
      <c r="J14" s="70">
        <v>244579</v>
      </c>
      <c r="K14" s="68">
        <v>12.125389482000001</v>
      </c>
      <c r="L14" s="69">
        <v>4.8673050269971079E-6</v>
      </c>
      <c r="M14" s="69">
        <f t="shared" si="0"/>
        <v>0.14493358698086603</v>
      </c>
      <c r="N14" s="69">
        <f>K14/'סכום נכסי הקרן'!$C$41</f>
        <v>5.4963222410631357E-4</v>
      </c>
    </row>
    <row r="15" spans="1:14">
      <c r="A15" s="61" t="s">
        <v>1002</v>
      </c>
      <c r="B15" s="58" t="s">
        <v>1003</v>
      </c>
      <c r="C15" s="71" t="s">
        <v>28</v>
      </c>
      <c r="D15" s="128" t="s">
        <v>1886</v>
      </c>
      <c r="E15" s="71" t="s">
        <v>986</v>
      </c>
      <c r="F15" s="58" t="s">
        <v>1004</v>
      </c>
      <c r="G15" s="58" t="s">
        <v>777</v>
      </c>
      <c r="H15" s="71" t="s">
        <v>122</v>
      </c>
      <c r="I15" s="68">
        <v>4.819261</v>
      </c>
      <c r="J15" s="70">
        <v>129297.8</v>
      </c>
      <c r="K15" s="68">
        <v>22.600556670000007</v>
      </c>
      <c r="L15" s="69">
        <v>8.6730254117843472E-6</v>
      </c>
      <c r="M15" s="69">
        <f t="shared" si="0"/>
        <v>0.27014222931230358</v>
      </c>
      <c r="N15" s="69">
        <f>K15/'סכום נכסי הקרן'!$C$41</f>
        <v>1.024461461383421E-3</v>
      </c>
    </row>
    <row r="16" spans="1:14">
      <c r="A16" s="61" t="s">
        <v>1005</v>
      </c>
      <c r="B16" s="58" t="s">
        <v>1006</v>
      </c>
      <c r="C16" s="71" t="s">
        <v>28</v>
      </c>
      <c r="D16" s="128" t="s">
        <v>1886</v>
      </c>
      <c r="E16" s="71" t="s">
        <v>986</v>
      </c>
      <c r="F16" s="58" t="s">
        <v>1004</v>
      </c>
      <c r="G16" s="58" t="s">
        <v>777</v>
      </c>
      <c r="H16" s="71" t="s">
        <v>125</v>
      </c>
      <c r="I16" s="68">
        <v>793.13438399999995</v>
      </c>
      <c r="J16" s="70">
        <v>129.5</v>
      </c>
      <c r="K16" s="68">
        <v>4.8561179490000006</v>
      </c>
      <c r="L16" s="69">
        <v>3.4969773980631367E-6</v>
      </c>
      <c r="M16" s="69">
        <f t="shared" si="0"/>
        <v>5.8044699858552248E-2</v>
      </c>
      <c r="N16" s="69">
        <f>K16/'סכום נכסי הקרן'!$C$41</f>
        <v>2.2012314843936984E-4</v>
      </c>
    </row>
    <row r="17" spans="1:14">
      <c r="A17" s="61" t="s">
        <v>1007</v>
      </c>
      <c r="B17" s="58" t="s">
        <v>1008</v>
      </c>
      <c r="C17" s="71" t="s">
        <v>28</v>
      </c>
      <c r="D17" s="128" t="s">
        <v>1886</v>
      </c>
      <c r="E17" s="71" t="s">
        <v>986</v>
      </c>
      <c r="F17" s="58" t="s">
        <v>618</v>
      </c>
      <c r="G17" s="128" t="s">
        <v>1886</v>
      </c>
      <c r="H17" s="71" t="s">
        <v>125</v>
      </c>
      <c r="I17" s="68">
        <v>28.489934999999999</v>
      </c>
      <c r="J17" s="70">
        <v>16674.439999999999</v>
      </c>
      <c r="K17" s="68">
        <v>21.951756938999999</v>
      </c>
      <c r="L17" s="69">
        <v>3.7848598101852476E-5</v>
      </c>
      <c r="M17" s="69">
        <f t="shared" si="0"/>
        <v>0.26238718998877153</v>
      </c>
      <c r="N17" s="69">
        <f>K17/'סכום נכסי הקרן'!$C$41</f>
        <v>9.9505199460476774E-4</v>
      </c>
    </row>
    <row r="18" spans="1:14">
      <c r="A18" s="127" t="s">
        <v>1886</v>
      </c>
      <c r="B18" s="128" t="s">
        <v>1886</v>
      </c>
      <c r="C18" s="128" t="s">
        <v>1886</v>
      </c>
      <c r="D18" s="128" t="s">
        <v>1886</v>
      </c>
      <c r="E18" s="128" t="s">
        <v>1886</v>
      </c>
      <c r="F18" s="128" t="s">
        <v>1886</v>
      </c>
      <c r="G18" s="128" t="s">
        <v>1886</v>
      </c>
      <c r="H18" s="128" t="s">
        <v>1886</v>
      </c>
      <c r="I18" s="128" t="s">
        <v>1886</v>
      </c>
      <c r="J18" s="128" t="s">
        <v>1886</v>
      </c>
      <c r="K18" s="128" t="s">
        <v>1886</v>
      </c>
      <c r="L18" s="128" t="s">
        <v>1886</v>
      </c>
      <c r="M18" s="128" t="s">
        <v>1886</v>
      </c>
      <c r="N18" s="128" t="s">
        <v>1886</v>
      </c>
    </row>
    <row r="19" spans="1:14">
      <c r="A19" s="128" t="s">
        <v>1886</v>
      </c>
      <c r="B19" s="128" t="s">
        <v>1886</v>
      </c>
      <c r="C19" s="128" t="s">
        <v>1886</v>
      </c>
      <c r="D19" s="128" t="s">
        <v>1886</v>
      </c>
      <c r="E19" s="128" t="s">
        <v>1886</v>
      </c>
      <c r="F19" s="128" t="s">
        <v>1886</v>
      </c>
      <c r="G19" s="128" t="s">
        <v>1886</v>
      </c>
      <c r="H19" s="128" t="s">
        <v>1886</v>
      </c>
      <c r="I19" s="128" t="s">
        <v>1886</v>
      </c>
      <c r="J19" s="128" t="s">
        <v>1886</v>
      </c>
      <c r="K19" s="128" t="s">
        <v>1886</v>
      </c>
      <c r="L19" s="128" t="s">
        <v>1886</v>
      </c>
      <c r="M19" s="128" t="s">
        <v>1886</v>
      </c>
      <c r="N19" s="128" t="s">
        <v>1886</v>
      </c>
    </row>
    <row r="20" spans="1:14">
      <c r="A20" s="128" t="s">
        <v>1886</v>
      </c>
      <c r="B20" s="128" t="s">
        <v>1886</v>
      </c>
      <c r="C20" s="128" t="s">
        <v>1886</v>
      </c>
      <c r="D20" s="128" t="s">
        <v>1886</v>
      </c>
      <c r="E20" s="128" t="s">
        <v>1886</v>
      </c>
      <c r="F20" s="128" t="s">
        <v>1886</v>
      </c>
      <c r="G20" s="128" t="s">
        <v>1886</v>
      </c>
      <c r="H20" s="128" t="s">
        <v>1886</v>
      </c>
      <c r="I20" s="128" t="s">
        <v>1886</v>
      </c>
      <c r="J20" s="128" t="s">
        <v>1886</v>
      </c>
      <c r="K20" s="128" t="s">
        <v>1886</v>
      </c>
      <c r="L20" s="128" t="s">
        <v>1886</v>
      </c>
      <c r="M20" s="128" t="s">
        <v>1886</v>
      </c>
      <c r="N20" s="128" t="s">
        <v>1886</v>
      </c>
    </row>
    <row r="21" spans="1:14">
      <c r="A21" s="93" t="s">
        <v>189</v>
      </c>
      <c r="B21" s="128" t="s">
        <v>1886</v>
      </c>
      <c r="C21" s="128" t="s">
        <v>1886</v>
      </c>
      <c r="D21" s="128" t="s">
        <v>1886</v>
      </c>
      <c r="E21" s="128" t="s">
        <v>1886</v>
      </c>
      <c r="F21" s="128" t="s">
        <v>1886</v>
      </c>
      <c r="G21" s="128" t="s">
        <v>1886</v>
      </c>
      <c r="H21" s="128" t="s">
        <v>1886</v>
      </c>
      <c r="I21" s="128" t="s">
        <v>1886</v>
      </c>
      <c r="J21" s="128" t="s">
        <v>1886</v>
      </c>
      <c r="K21" s="128" t="s">
        <v>1886</v>
      </c>
      <c r="L21" s="128" t="s">
        <v>1886</v>
      </c>
      <c r="M21" s="128" t="s">
        <v>1886</v>
      </c>
      <c r="N21" s="128" t="s">
        <v>1886</v>
      </c>
    </row>
    <row r="22" spans="1:14">
      <c r="A22" s="93" t="s">
        <v>108</v>
      </c>
      <c r="B22" s="128" t="s">
        <v>1886</v>
      </c>
      <c r="C22" s="128" t="s">
        <v>1886</v>
      </c>
      <c r="D22" s="128" t="s">
        <v>1886</v>
      </c>
      <c r="E22" s="128" t="s">
        <v>1886</v>
      </c>
      <c r="F22" s="128" t="s">
        <v>1886</v>
      </c>
      <c r="G22" s="128" t="s">
        <v>1886</v>
      </c>
      <c r="H22" s="128" t="s">
        <v>1886</v>
      </c>
      <c r="I22" s="128" t="s">
        <v>1886</v>
      </c>
      <c r="J22" s="128" t="s">
        <v>1886</v>
      </c>
      <c r="K22" s="128" t="s">
        <v>1886</v>
      </c>
      <c r="L22" s="128" t="s">
        <v>1886</v>
      </c>
      <c r="M22" s="128" t="s">
        <v>1886</v>
      </c>
      <c r="N22" s="128" t="s">
        <v>1886</v>
      </c>
    </row>
    <row r="23" spans="1:14">
      <c r="A23" s="93" t="s">
        <v>172</v>
      </c>
      <c r="B23" s="128" t="s">
        <v>1886</v>
      </c>
      <c r="C23" s="128" t="s">
        <v>1886</v>
      </c>
      <c r="D23" s="128" t="s">
        <v>1886</v>
      </c>
      <c r="E23" s="128" t="s">
        <v>1886</v>
      </c>
      <c r="F23" s="128" t="s">
        <v>1886</v>
      </c>
      <c r="G23" s="128" t="s">
        <v>1886</v>
      </c>
      <c r="H23" s="128" t="s">
        <v>1886</v>
      </c>
      <c r="I23" s="128" t="s">
        <v>1886</v>
      </c>
      <c r="J23" s="128" t="s">
        <v>1886</v>
      </c>
      <c r="K23" s="128" t="s">
        <v>1886</v>
      </c>
      <c r="L23" s="128" t="s">
        <v>1886</v>
      </c>
      <c r="M23" s="128" t="s">
        <v>1886</v>
      </c>
      <c r="N23" s="128" t="s">
        <v>1886</v>
      </c>
    </row>
    <row r="24" spans="1:14">
      <c r="A24" s="93" t="s">
        <v>180</v>
      </c>
      <c r="B24" s="128" t="s">
        <v>1886</v>
      </c>
      <c r="C24" s="128" t="s">
        <v>1886</v>
      </c>
      <c r="D24" s="128" t="s">
        <v>1886</v>
      </c>
      <c r="E24" s="128" t="s">
        <v>1886</v>
      </c>
      <c r="F24" s="128" t="s">
        <v>1886</v>
      </c>
      <c r="G24" s="128" t="s">
        <v>1886</v>
      </c>
      <c r="H24" s="128" t="s">
        <v>1886</v>
      </c>
      <c r="I24" s="128" t="s">
        <v>1886</v>
      </c>
      <c r="J24" s="128" t="s">
        <v>1886</v>
      </c>
      <c r="K24" s="128" t="s">
        <v>1886</v>
      </c>
      <c r="L24" s="128" t="s">
        <v>1886</v>
      </c>
      <c r="M24" s="128" t="s">
        <v>1886</v>
      </c>
      <c r="N24" s="128" t="s">
        <v>1886</v>
      </c>
    </row>
    <row r="25" spans="1:14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4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4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4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1:14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1:14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14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14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14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14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14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1:14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1:14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</row>
    <row r="110" spans="1:14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</row>
    <row r="111" spans="1:14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</row>
    <row r="112" spans="1:14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1:14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</row>
    <row r="114" spans="1:14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</row>
    <row r="115" spans="1:14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1:14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1:14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</row>
    <row r="118" spans="1:14" hidden="1">
      <c r="B118" s="1"/>
      <c r="C118" s="1"/>
      <c r="D118" s="1"/>
    </row>
    <row r="119" spans="1:14" hidden="1">
      <c r="B119" s="1"/>
      <c r="C119" s="1"/>
      <c r="D119" s="1"/>
    </row>
    <row r="120" spans="1:14" hidden="1">
      <c r="B120" s="1"/>
      <c r="C120" s="1"/>
      <c r="D120" s="1"/>
    </row>
    <row r="121" spans="1:14" hidden="1">
      <c r="B121" s="1"/>
      <c r="C121" s="1"/>
      <c r="D121" s="1"/>
    </row>
    <row r="122" spans="1:14" hidden="1">
      <c r="B122" s="1"/>
      <c r="C122" s="1"/>
      <c r="D122" s="1"/>
    </row>
    <row r="123" spans="1:14" hidden="1">
      <c r="B123" s="1"/>
      <c r="C123" s="1"/>
      <c r="D123" s="1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2:A35 A1:A20 A37:A1048576 B5:B1048576 C1:AY1048576 BA1:XFD1048576 AZ1:AZ9999 AZ10001:AZ1048576" xr:uid="{00000000-0002-0000-07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.8554687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136</v>
      </c>
      <c r="B1" s="36" t="s" vm="1">
        <v>195</v>
      </c>
    </row>
    <row r="2" spans="1:11">
      <c r="A2" s="36" t="s">
        <v>135</v>
      </c>
      <c r="B2" s="36" t="s">
        <v>196</v>
      </c>
    </row>
    <row r="3" spans="1:11">
      <c r="A3" s="36" t="s">
        <v>137</v>
      </c>
      <c r="B3" s="36" t="s">
        <v>197</v>
      </c>
    </row>
    <row r="4" spans="1:11">
      <c r="A4" s="36" t="s">
        <v>138</v>
      </c>
      <c r="B4" s="36">
        <v>12148</v>
      </c>
    </row>
    <row r="5" spans="1:11" ht="18.75">
      <c r="A5" s="158" t="s">
        <v>90</v>
      </c>
      <c r="B5" s="159"/>
      <c r="C5" s="159"/>
      <c r="D5" s="159"/>
      <c r="E5" s="159"/>
      <c r="F5" s="159"/>
      <c r="G5" s="159"/>
      <c r="H5" s="159"/>
      <c r="I5" s="159"/>
      <c r="J5" s="159"/>
      <c r="K5" s="160"/>
    </row>
    <row r="6" spans="1:11" s="3" customFormat="1">
      <c r="A6" s="17" t="s">
        <v>112</v>
      </c>
      <c r="B6" s="25" t="s">
        <v>44</v>
      </c>
      <c r="C6" s="25" t="s">
        <v>115</v>
      </c>
      <c r="D6" s="25" t="s">
        <v>64</v>
      </c>
      <c r="E6" s="25" t="s">
        <v>99</v>
      </c>
      <c r="F6" s="25" t="s">
        <v>174</v>
      </c>
      <c r="G6" s="25" t="s">
        <v>173</v>
      </c>
      <c r="H6" s="25" t="s">
        <v>60</v>
      </c>
      <c r="I6" s="25" t="s">
        <v>57</v>
      </c>
      <c r="J6" s="25" t="s">
        <v>139</v>
      </c>
      <c r="K6" s="52" t="s">
        <v>141</v>
      </c>
    </row>
    <row r="7" spans="1:11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12" t="s">
        <v>181</v>
      </c>
      <c r="G7" s="122" t="s">
        <v>1886</v>
      </c>
      <c r="H7" s="12" t="s">
        <v>177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94" t="s">
        <v>1753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95">
        <v>0</v>
      </c>
      <c r="I9" s="128" t="s">
        <v>1886</v>
      </c>
      <c r="J9" s="96">
        <v>0</v>
      </c>
      <c r="K9" s="96">
        <v>0</v>
      </c>
    </row>
    <row r="10" spans="1:11" s="4" customFormat="1" ht="20.25">
      <c r="A10" s="93" t="s">
        <v>189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</row>
    <row r="11" spans="1:11">
      <c r="A11" s="93" t="s">
        <v>108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</row>
    <row r="12" spans="1:11">
      <c r="A12" s="93" t="s">
        <v>172</v>
      </c>
      <c r="B12" s="128" t="s">
        <v>1886</v>
      </c>
      <c r="C12" s="128" t="s">
        <v>1886</v>
      </c>
      <c r="D12" s="128" t="s">
        <v>1886</v>
      </c>
      <c r="E12" s="128" t="s">
        <v>1886</v>
      </c>
      <c r="F12" s="128" t="s">
        <v>1886</v>
      </c>
      <c r="G12" s="128" t="s">
        <v>1886</v>
      </c>
      <c r="H12" s="128" t="s">
        <v>1886</v>
      </c>
      <c r="I12" s="128" t="s">
        <v>1886</v>
      </c>
      <c r="J12" s="128" t="s">
        <v>1886</v>
      </c>
      <c r="K12" s="128" t="s">
        <v>1886</v>
      </c>
    </row>
    <row r="13" spans="1:11">
      <c r="A13" s="93" t="s">
        <v>180</v>
      </c>
      <c r="B13" s="128" t="s">
        <v>1886</v>
      </c>
      <c r="C13" s="128" t="s">
        <v>1886</v>
      </c>
      <c r="D13" s="128" t="s">
        <v>1886</v>
      </c>
      <c r="E13" s="128" t="s">
        <v>1886</v>
      </c>
      <c r="F13" s="128" t="s">
        <v>1886</v>
      </c>
      <c r="G13" s="128" t="s">
        <v>1886</v>
      </c>
      <c r="H13" s="128" t="s">
        <v>1886</v>
      </c>
      <c r="I13" s="128" t="s">
        <v>1886</v>
      </c>
      <c r="J13" s="128" t="s">
        <v>1886</v>
      </c>
      <c r="K13" s="128" t="s">
        <v>1886</v>
      </c>
    </row>
    <row r="14" spans="1:11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1:A17 A1:A9 A19:A1048576 B5:B1048576 C1:AY1048576 BA1:XFD1048576 AZ1:AZ9999 AZ10001:AZ1048576" xr:uid="{00000000-0002-0000-08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.8554687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136</v>
      </c>
      <c r="B1" s="36" t="s" vm="1">
        <v>195</v>
      </c>
    </row>
    <row r="2" spans="1:12">
      <c r="A2" s="36" t="s">
        <v>135</v>
      </c>
      <c r="B2" s="36" t="s">
        <v>196</v>
      </c>
    </row>
    <row r="3" spans="1:12">
      <c r="A3" s="36" t="s">
        <v>137</v>
      </c>
      <c r="B3" s="36" t="s">
        <v>197</v>
      </c>
    </row>
    <row r="4" spans="1:12">
      <c r="A4" s="36" t="s">
        <v>138</v>
      </c>
      <c r="B4" s="36">
        <v>12148</v>
      </c>
    </row>
    <row r="5" spans="1:12" ht="18.75">
      <c r="A5" s="155" t="s">
        <v>91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  <c r="L5" s="3"/>
    </row>
    <row r="6" spans="1:12" s="3" customFormat="1">
      <c r="A6" s="37" t="s">
        <v>112</v>
      </c>
      <c r="B6" s="38" t="s">
        <v>44</v>
      </c>
      <c r="C6" s="38" t="s">
        <v>115</v>
      </c>
      <c r="D6" s="38" t="s">
        <v>64</v>
      </c>
      <c r="E6" s="38" t="s">
        <v>99</v>
      </c>
      <c r="F6" s="38" t="s">
        <v>174</v>
      </c>
      <c r="G6" s="38" t="s">
        <v>173</v>
      </c>
      <c r="H6" s="38" t="s">
        <v>60</v>
      </c>
      <c r="I6" s="38" t="s">
        <v>57</v>
      </c>
      <c r="J6" s="38" t="s">
        <v>139</v>
      </c>
      <c r="K6" s="40" t="s">
        <v>141</v>
      </c>
    </row>
    <row r="7" spans="1:12" s="3" customFormat="1">
      <c r="A7" s="121" t="s">
        <v>1886</v>
      </c>
      <c r="B7" s="140" t="s">
        <v>1886</v>
      </c>
      <c r="C7" s="140" t="s">
        <v>1886</v>
      </c>
      <c r="D7" s="140" t="s">
        <v>1886</v>
      </c>
      <c r="E7" s="140" t="s">
        <v>1886</v>
      </c>
      <c r="F7" s="12" t="s">
        <v>181</v>
      </c>
      <c r="G7" s="122" t="s">
        <v>1886</v>
      </c>
      <c r="H7" s="12" t="s">
        <v>177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94" t="s">
        <v>1754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95">
        <v>0</v>
      </c>
      <c r="I9" s="128" t="s">
        <v>1886</v>
      </c>
      <c r="J9" s="96">
        <v>0</v>
      </c>
      <c r="K9" s="96">
        <v>0</v>
      </c>
    </row>
    <row r="10" spans="1:12">
      <c r="A10" s="93" t="s">
        <v>189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</row>
    <row r="11" spans="1:12">
      <c r="A11" s="93" t="s">
        <v>108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</row>
    <row r="12" spans="1:12">
      <c r="A12" s="93" t="s">
        <v>172</v>
      </c>
      <c r="B12" s="128" t="s">
        <v>1886</v>
      </c>
      <c r="C12" s="128" t="s">
        <v>1886</v>
      </c>
      <c r="D12" s="128" t="s">
        <v>1886</v>
      </c>
      <c r="E12" s="128" t="s">
        <v>1886</v>
      </c>
      <c r="F12" s="128" t="s">
        <v>1886</v>
      </c>
      <c r="G12" s="128" t="s">
        <v>1886</v>
      </c>
      <c r="H12" s="128" t="s">
        <v>1886</v>
      </c>
      <c r="I12" s="128" t="s">
        <v>1886</v>
      </c>
      <c r="J12" s="128" t="s">
        <v>1886</v>
      </c>
      <c r="K12" s="128" t="s">
        <v>1886</v>
      </c>
    </row>
    <row r="13" spans="1:12">
      <c r="A13" s="93" t="s">
        <v>180</v>
      </c>
      <c r="B13" s="128" t="s">
        <v>1886</v>
      </c>
      <c r="C13" s="128" t="s">
        <v>1886</v>
      </c>
      <c r="D13" s="128" t="s">
        <v>1886</v>
      </c>
      <c r="E13" s="128" t="s">
        <v>1886</v>
      </c>
      <c r="F13" s="128" t="s">
        <v>1886</v>
      </c>
      <c r="G13" s="128" t="s">
        <v>1886</v>
      </c>
      <c r="H13" s="128" t="s">
        <v>1886</v>
      </c>
      <c r="I13" s="128" t="s">
        <v>1886</v>
      </c>
      <c r="J13" s="128" t="s">
        <v>1886</v>
      </c>
      <c r="K13" s="128" t="s">
        <v>1886</v>
      </c>
    </row>
    <row r="14" spans="1:12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2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2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62.8554687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9.570312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136</v>
      </c>
      <c r="B1" s="36" t="s" vm="1">
        <v>195</v>
      </c>
    </row>
    <row r="2" spans="1:10">
      <c r="A2" s="36" t="s">
        <v>135</v>
      </c>
      <c r="B2" s="36" t="s">
        <v>196</v>
      </c>
    </row>
    <row r="3" spans="1:10">
      <c r="A3" s="36" t="s">
        <v>137</v>
      </c>
      <c r="B3" s="36" t="s">
        <v>197</v>
      </c>
    </row>
    <row r="4" spans="1:10">
      <c r="A4" s="36" t="s">
        <v>138</v>
      </c>
      <c r="B4" s="36">
        <v>12148</v>
      </c>
    </row>
    <row r="5" spans="1:10" ht="18.75">
      <c r="A5" s="155" t="s">
        <v>92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0" s="3" customFormat="1">
      <c r="A6" s="37" t="s">
        <v>112</v>
      </c>
      <c r="B6" s="38" t="s">
        <v>44</v>
      </c>
      <c r="C6" s="38" t="s">
        <v>115</v>
      </c>
      <c r="D6" s="38" t="s">
        <v>64</v>
      </c>
      <c r="E6" s="38" t="s">
        <v>99</v>
      </c>
      <c r="F6" s="38" t="s">
        <v>174</v>
      </c>
      <c r="G6" s="38" t="s">
        <v>173</v>
      </c>
      <c r="H6" s="38" t="s">
        <v>60</v>
      </c>
      <c r="I6" s="38" t="s">
        <v>139</v>
      </c>
      <c r="J6" s="40" t="s">
        <v>141</v>
      </c>
    </row>
    <row r="7" spans="1:10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12" t="s">
        <v>181</v>
      </c>
      <c r="G7" s="122" t="s">
        <v>1886</v>
      </c>
      <c r="H7" s="12" t="s">
        <v>177</v>
      </c>
      <c r="I7" s="26" t="s">
        <v>19</v>
      </c>
      <c r="J7" s="27" t="s">
        <v>19</v>
      </c>
    </row>
    <row r="8" spans="1:10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8" t="s">
        <v>48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68">
        <v>8.2752904729999983</v>
      </c>
      <c r="I9" s="69">
        <f>IFERROR(H9/$H$9,0)</f>
        <v>1</v>
      </c>
      <c r="J9" s="69">
        <f>H9/'סכום נכסי הקרן'!$C$41</f>
        <v>3.7511094505894208E-4</v>
      </c>
    </row>
    <row r="10" spans="1:10">
      <c r="A10" s="73" t="s">
        <v>170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68">
        <v>8.2752904729999983</v>
      </c>
      <c r="I10" s="69">
        <f t="shared" ref="I10:I11" si="0">IFERROR(H10/$H$9,0)</f>
        <v>1</v>
      </c>
      <c r="J10" s="69">
        <f>H10/'סכום נכסי הקרן'!$C$41</f>
        <v>3.7511094505894208E-4</v>
      </c>
    </row>
    <row r="11" spans="1:10">
      <c r="A11" s="57" t="s">
        <v>1009</v>
      </c>
      <c r="B11" s="58" t="s">
        <v>1010</v>
      </c>
      <c r="C11" s="71" t="s">
        <v>28</v>
      </c>
      <c r="D11" s="71" t="s">
        <v>1011</v>
      </c>
      <c r="E11" s="71" t="s">
        <v>122</v>
      </c>
      <c r="F11" s="68">
        <v>0.44121199999999999</v>
      </c>
      <c r="G11" s="70">
        <v>11801.5625</v>
      </c>
      <c r="H11" s="68">
        <v>8.2752904729999983</v>
      </c>
      <c r="I11" s="69">
        <f t="shared" si="0"/>
        <v>1</v>
      </c>
      <c r="J11" s="69">
        <f>H11/'סכום נכסי הקרן'!$C$41</f>
        <v>3.7511094505894208E-4</v>
      </c>
    </row>
    <row r="12" spans="1:10">
      <c r="A12" s="127" t="s">
        <v>1886</v>
      </c>
      <c r="B12" s="128" t="s">
        <v>1886</v>
      </c>
      <c r="C12" s="128" t="s">
        <v>1886</v>
      </c>
      <c r="D12" s="128" t="s">
        <v>1886</v>
      </c>
      <c r="E12" s="128" t="s">
        <v>1886</v>
      </c>
      <c r="F12" s="128" t="s">
        <v>1886</v>
      </c>
      <c r="G12" s="128" t="s">
        <v>1886</v>
      </c>
      <c r="H12" s="128" t="s">
        <v>1886</v>
      </c>
      <c r="I12" s="128" t="s">
        <v>1886</v>
      </c>
      <c r="J12" s="128" t="s">
        <v>1886</v>
      </c>
    </row>
    <row r="13" spans="1:10">
      <c r="A13" s="141" t="s">
        <v>1886</v>
      </c>
      <c r="B13" s="128" t="s">
        <v>1886</v>
      </c>
      <c r="C13" s="128" t="s">
        <v>1886</v>
      </c>
      <c r="D13" s="128" t="s">
        <v>1886</v>
      </c>
      <c r="E13" s="128" t="s">
        <v>1886</v>
      </c>
      <c r="F13" s="128" t="s">
        <v>1886</v>
      </c>
      <c r="G13" s="128" t="s">
        <v>1886</v>
      </c>
      <c r="H13" s="128" t="s">
        <v>1886</v>
      </c>
      <c r="I13" s="128" t="s">
        <v>1886</v>
      </c>
      <c r="J13" s="128" t="s">
        <v>1886</v>
      </c>
    </row>
    <row r="14" spans="1:10">
      <c r="A14" s="128" t="s">
        <v>1886</v>
      </c>
      <c r="B14" s="128" t="s">
        <v>1886</v>
      </c>
      <c r="C14" s="128" t="s">
        <v>1886</v>
      </c>
      <c r="D14" s="128" t="s">
        <v>1886</v>
      </c>
      <c r="E14" s="128" t="s">
        <v>1886</v>
      </c>
      <c r="F14" s="128" t="s">
        <v>1886</v>
      </c>
      <c r="G14" s="128" t="s">
        <v>1886</v>
      </c>
      <c r="H14" s="128" t="s">
        <v>1886</v>
      </c>
      <c r="I14" s="128" t="s">
        <v>1886</v>
      </c>
      <c r="J14" s="128" t="s">
        <v>1886</v>
      </c>
    </row>
    <row r="15" spans="1:10">
      <c r="A15" s="128" t="s">
        <v>1886</v>
      </c>
      <c r="B15" s="128" t="s">
        <v>1886</v>
      </c>
      <c r="C15" s="128" t="s">
        <v>1886</v>
      </c>
      <c r="D15" s="128" t="s">
        <v>1886</v>
      </c>
      <c r="E15" s="128" t="s">
        <v>1886</v>
      </c>
      <c r="F15" s="128" t="s">
        <v>1886</v>
      </c>
      <c r="G15" s="128" t="s">
        <v>1886</v>
      </c>
      <c r="H15" s="128" t="s">
        <v>1886</v>
      </c>
      <c r="I15" s="128" t="s">
        <v>1886</v>
      </c>
      <c r="J15" s="128" t="s">
        <v>1886</v>
      </c>
    </row>
    <row r="16" spans="1:10">
      <c r="A16" s="93" t="s">
        <v>189</v>
      </c>
      <c r="B16" s="128" t="s">
        <v>1886</v>
      </c>
      <c r="C16" s="128" t="s">
        <v>1886</v>
      </c>
      <c r="D16" s="128" t="s">
        <v>1886</v>
      </c>
      <c r="E16" s="128" t="s">
        <v>1886</v>
      </c>
      <c r="F16" s="128" t="s">
        <v>1886</v>
      </c>
      <c r="G16" s="128" t="s">
        <v>1886</v>
      </c>
      <c r="H16" s="128" t="s">
        <v>1886</v>
      </c>
      <c r="I16" s="128" t="s">
        <v>1886</v>
      </c>
      <c r="J16" s="128" t="s">
        <v>1886</v>
      </c>
    </row>
    <row r="17" spans="1:10">
      <c r="A17" s="93" t="s">
        <v>108</v>
      </c>
      <c r="B17" s="128" t="s">
        <v>1886</v>
      </c>
      <c r="C17" s="128" t="s">
        <v>1886</v>
      </c>
      <c r="D17" s="128" t="s">
        <v>1886</v>
      </c>
      <c r="E17" s="128" t="s">
        <v>1886</v>
      </c>
      <c r="F17" s="128" t="s">
        <v>1886</v>
      </c>
      <c r="G17" s="128" t="s">
        <v>1886</v>
      </c>
      <c r="H17" s="128" t="s">
        <v>1886</v>
      </c>
      <c r="I17" s="128" t="s">
        <v>1886</v>
      </c>
      <c r="J17" s="128" t="s">
        <v>1886</v>
      </c>
    </row>
    <row r="18" spans="1:10">
      <c r="A18" s="93" t="s">
        <v>172</v>
      </c>
      <c r="B18" s="128" t="s">
        <v>1886</v>
      </c>
      <c r="C18" s="128" t="s">
        <v>1886</v>
      </c>
      <c r="D18" s="128" t="s">
        <v>1886</v>
      </c>
      <c r="E18" s="128" t="s">
        <v>1886</v>
      </c>
      <c r="F18" s="128" t="s">
        <v>1886</v>
      </c>
      <c r="G18" s="128" t="s">
        <v>1886</v>
      </c>
      <c r="H18" s="128" t="s">
        <v>1886</v>
      </c>
      <c r="I18" s="128" t="s">
        <v>1886</v>
      </c>
      <c r="J18" s="128" t="s">
        <v>1886</v>
      </c>
    </row>
    <row r="19" spans="1:10">
      <c r="A19" s="93" t="s">
        <v>180</v>
      </c>
      <c r="B19" s="128" t="s">
        <v>1886</v>
      </c>
      <c r="C19" s="128" t="s">
        <v>1886</v>
      </c>
      <c r="D19" s="128" t="s">
        <v>1886</v>
      </c>
      <c r="E19" s="128" t="s">
        <v>1886</v>
      </c>
      <c r="F19" s="128" t="s">
        <v>1886</v>
      </c>
      <c r="G19" s="128" t="s">
        <v>1886</v>
      </c>
      <c r="H19" s="128" t="s">
        <v>1886</v>
      </c>
      <c r="I19" s="128" t="s">
        <v>1886</v>
      </c>
      <c r="J19" s="128" t="s">
        <v>1886</v>
      </c>
    </row>
    <row r="20" spans="1:10" hidden="1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 hidden="1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 hidden="1">
      <c r="A22" s="58"/>
      <c r="B22" s="58"/>
      <c r="C22" s="58"/>
      <c r="D22" s="58"/>
      <c r="E22" s="58"/>
      <c r="F22" s="58"/>
      <c r="G22" s="58"/>
      <c r="H22" s="58"/>
      <c r="I22" s="58"/>
      <c r="J22" s="58"/>
    </row>
    <row r="23" spans="1:10" hidden="1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idden="1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idden="1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idden="1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idden="1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idden="1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idden="1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idden="1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idden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idden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idden="1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idden="1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idden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 hidden="1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hidden="1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idden="1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 hidden="1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 hidden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idden="1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idden="1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idden="1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idden="1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idden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idden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idden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idden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idden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idden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idden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idden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idden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hidden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hidden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hidden="1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hidden="1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idden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hidden="1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hidden="1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idden="1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hidden="1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hidden="1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idden="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idden="1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hidden="1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hidden="1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hidden="1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hidden="1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hidden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idden="1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hidden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 hidden="1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 hidden="1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idden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hidden="1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hidden="1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hidden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idden="1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hidden="1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hidden="1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hidden="1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hidden="1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idden="1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idden="1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hidden="1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hidden="1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hidden="1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idden="1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hidden="1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hidden="1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idden="1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</row>
    <row r="110" spans="1:10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A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.8554687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136</v>
      </c>
      <c r="B1" s="36" t="s" vm="1">
        <v>195</v>
      </c>
    </row>
    <row r="2" spans="1:34">
      <c r="A2" s="36" t="s">
        <v>135</v>
      </c>
      <c r="B2" s="36" t="s">
        <v>196</v>
      </c>
    </row>
    <row r="3" spans="1:34">
      <c r="A3" s="36" t="s">
        <v>137</v>
      </c>
      <c r="B3" s="36" t="s">
        <v>197</v>
      </c>
      <c r="D3" s="2"/>
    </row>
    <row r="4" spans="1:34">
      <c r="A4" s="36" t="s">
        <v>138</v>
      </c>
      <c r="B4" s="36">
        <v>12148</v>
      </c>
    </row>
    <row r="5" spans="1:34" ht="18.75">
      <c r="A5" s="155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34" s="3" customFormat="1">
      <c r="A6" s="37" t="s">
        <v>112</v>
      </c>
      <c r="B6" s="38" t="s">
        <v>44</v>
      </c>
      <c r="C6" s="39" t="s">
        <v>49</v>
      </c>
      <c r="D6" s="38" t="s">
        <v>14</v>
      </c>
      <c r="E6" s="38" t="s">
        <v>65</v>
      </c>
      <c r="F6" s="38" t="s">
        <v>100</v>
      </c>
      <c r="G6" s="38" t="s">
        <v>17</v>
      </c>
      <c r="H6" s="38" t="s">
        <v>99</v>
      </c>
      <c r="I6" s="38" t="s">
        <v>16</v>
      </c>
      <c r="J6" s="38" t="s">
        <v>18</v>
      </c>
      <c r="K6" s="38" t="s">
        <v>174</v>
      </c>
      <c r="L6" s="38" t="s">
        <v>173</v>
      </c>
      <c r="M6" s="38" t="s">
        <v>60</v>
      </c>
      <c r="N6" s="38" t="s">
        <v>57</v>
      </c>
      <c r="O6" s="38" t="s">
        <v>139</v>
      </c>
      <c r="P6" s="40" t="s">
        <v>141</v>
      </c>
    </row>
    <row r="7" spans="1:34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26" t="s">
        <v>21</v>
      </c>
      <c r="G7" s="26" t="s">
        <v>20</v>
      </c>
      <c r="H7" s="122" t="s">
        <v>1886</v>
      </c>
      <c r="I7" s="26" t="s">
        <v>19</v>
      </c>
      <c r="J7" s="26" t="s">
        <v>19</v>
      </c>
      <c r="K7" s="26" t="s">
        <v>181</v>
      </c>
      <c r="L7" s="122" t="s">
        <v>1886</v>
      </c>
      <c r="M7" s="26" t="s">
        <v>177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109</v>
      </c>
    </row>
    <row r="9" spans="1:34" s="4" customFormat="1" ht="20.25">
      <c r="A9" s="94" t="s">
        <v>1755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128" t="s">
        <v>1886</v>
      </c>
      <c r="I9" s="128" t="s">
        <v>1886</v>
      </c>
      <c r="J9" s="128" t="s">
        <v>1886</v>
      </c>
      <c r="K9" s="128" t="s">
        <v>1886</v>
      </c>
      <c r="L9" s="128" t="s">
        <v>1886</v>
      </c>
      <c r="M9" s="95">
        <v>0</v>
      </c>
      <c r="N9" s="128" t="s">
        <v>1886</v>
      </c>
      <c r="O9" s="96">
        <v>0</v>
      </c>
      <c r="P9" s="96">
        <v>0</v>
      </c>
      <c r="AH9" s="1"/>
    </row>
    <row r="10" spans="1:34">
      <c r="A10" s="93" t="s">
        <v>189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  <c r="L10" s="128" t="s">
        <v>1886</v>
      </c>
      <c r="M10" s="128" t="s">
        <v>1886</v>
      </c>
      <c r="N10" s="128" t="s">
        <v>1886</v>
      </c>
      <c r="O10" s="128" t="s">
        <v>1886</v>
      </c>
      <c r="P10" s="128" t="s">
        <v>1886</v>
      </c>
    </row>
    <row r="11" spans="1:34">
      <c r="A11" s="93" t="s">
        <v>108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  <c r="L11" s="128" t="s">
        <v>1886</v>
      </c>
      <c r="M11" s="128" t="s">
        <v>1886</v>
      </c>
      <c r="N11" s="128" t="s">
        <v>1886</v>
      </c>
      <c r="O11" s="128" t="s">
        <v>1886</v>
      </c>
      <c r="P11" s="128" t="s">
        <v>1886</v>
      </c>
    </row>
    <row r="12" spans="1:34">
      <c r="A12" s="93" t="s">
        <v>172</v>
      </c>
      <c r="B12" s="128" t="s">
        <v>1886</v>
      </c>
      <c r="C12" s="128" t="s">
        <v>1886</v>
      </c>
      <c r="D12" s="128" t="s">
        <v>1886</v>
      </c>
      <c r="E12" s="128" t="s">
        <v>1886</v>
      </c>
      <c r="F12" s="128" t="s">
        <v>1886</v>
      </c>
      <c r="G12" s="128" t="s">
        <v>1886</v>
      </c>
      <c r="H12" s="128" t="s">
        <v>1886</v>
      </c>
      <c r="I12" s="128" t="s">
        <v>1886</v>
      </c>
      <c r="J12" s="128" t="s">
        <v>1886</v>
      </c>
      <c r="K12" s="128" t="s">
        <v>1886</v>
      </c>
      <c r="L12" s="128" t="s">
        <v>1886</v>
      </c>
      <c r="M12" s="128" t="s">
        <v>1886</v>
      </c>
      <c r="N12" s="128" t="s">
        <v>1886</v>
      </c>
      <c r="O12" s="128" t="s">
        <v>1886</v>
      </c>
      <c r="P12" s="128" t="s">
        <v>1886</v>
      </c>
    </row>
    <row r="13" spans="1:34">
      <c r="A13" s="93" t="s">
        <v>180</v>
      </c>
      <c r="B13" s="128" t="s">
        <v>1886</v>
      </c>
      <c r="C13" s="128" t="s">
        <v>1886</v>
      </c>
      <c r="D13" s="128" t="s">
        <v>1886</v>
      </c>
      <c r="E13" s="128" t="s">
        <v>1886</v>
      </c>
      <c r="F13" s="128" t="s">
        <v>1886</v>
      </c>
      <c r="G13" s="128" t="s">
        <v>1886</v>
      </c>
      <c r="H13" s="128" t="s">
        <v>1886</v>
      </c>
      <c r="I13" s="128" t="s">
        <v>1886</v>
      </c>
      <c r="J13" s="128" t="s">
        <v>1886</v>
      </c>
      <c r="K13" s="128" t="s">
        <v>1886</v>
      </c>
      <c r="L13" s="128" t="s">
        <v>1886</v>
      </c>
      <c r="M13" s="128" t="s">
        <v>1886</v>
      </c>
      <c r="N13" s="128" t="s">
        <v>1886</v>
      </c>
      <c r="O13" s="128" t="s">
        <v>1886</v>
      </c>
      <c r="P13" s="128" t="s">
        <v>1886</v>
      </c>
    </row>
    <row r="14" spans="1:34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34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34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16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16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6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1:16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6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6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1:16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6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spans="1:16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1:16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1:16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1:16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1:16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spans="1:16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1:16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1:16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1:16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1:16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1:16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6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6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1:16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1:16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6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1:16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1:16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spans="1:16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1:16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1:16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1:16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1:16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spans="1:16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1:16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1:16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1:16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1:16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1:16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1:16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1:16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1:16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1:16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16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1:16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</row>
    <row r="90" spans="1:16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1:16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1:16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1:16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1:16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  <row r="95" spans="1:16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</row>
    <row r="96" spans="1:16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</row>
    <row r="97" spans="1:16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</row>
    <row r="98" spans="1:16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</row>
    <row r="99" spans="1:16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</row>
    <row r="101" spans="1:16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</row>
    <row r="102" spans="1:16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1:16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</row>
    <row r="104" spans="1:16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</row>
    <row r="105" spans="1:16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</row>
    <row r="107" spans="1:16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</row>
    <row r="108" spans="1:16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34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136</v>
      </c>
      <c r="B1" s="36" t="s" vm="1">
        <v>195</v>
      </c>
    </row>
    <row r="2" spans="1:15">
      <c r="A2" s="36" t="s">
        <v>135</v>
      </c>
      <c r="B2" s="36" t="s">
        <v>196</v>
      </c>
    </row>
    <row r="3" spans="1:15">
      <c r="A3" s="36" t="s">
        <v>137</v>
      </c>
      <c r="B3" s="36" t="s">
        <v>197</v>
      </c>
    </row>
    <row r="4" spans="1:15">
      <c r="A4" s="36" t="s">
        <v>138</v>
      </c>
      <c r="B4" s="36">
        <v>12148</v>
      </c>
    </row>
    <row r="5" spans="1:15" ht="18.75">
      <c r="A5" s="155" t="s">
        <v>85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7"/>
    </row>
    <row r="6" spans="1:15" s="3" customFormat="1">
      <c r="A6" s="37" t="s">
        <v>112</v>
      </c>
      <c r="B6" s="38" t="s">
        <v>44</v>
      </c>
      <c r="C6" s="38" t="s">
        <v>14</v>
      </c>
      <c r="D6" s="38" t="s">
        <v>65</v>
      </c>
      <c r="E6" s="38" t="s">
        <v>100</v>
      </c>
      <c r="F6" s="38" t="s">
        <v>17</v>
      </c>
      <c r="G6" s="38" t="s">
        <v>99</v>
      </c>
      <c r="H6" s="38" t="s">
        <v>16</v>
      </c>
      <c r="I6" s="38" t="s">
        <v>18</v>
      </c>
      <c r="J6" s="38" t="s">
        <v>174</v>
      </c>
      <c r="K6" s="38" t="s">
        <v>173</v>
      </c>
      <c r="L6" s="38" t="s">
        <v>107</v>
      </c>
      <c r="M6" s="38" t="s">
        <v>57</v>
      </c>
      <c r="N6" s="38" t="s">
        <v>139</v>
      </c>
      <c r="O6" s="40" t="s">
        <v>141</v>
      </c>
    </row>
    <row r="7" spans="1:15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26" t="s">
        <v>21</v>
      </c>
      <c r="F7" s="26" t="s">
        <v>20</v>
      </c>
      <c r="G7" s="122" t="s">
        <v>1886</v>
      </c>
      <c r="H7" s="26" t="s">
        <v>19</v>
      </c>
      <c r="I7" s="26" t="s">
        <v>19</v>
      </c>
      <c r="J7" s="26" t="s">
        <v>181</v>
      </c>
      <c r="K7" s="122" t="s">
        <v>1886</v>
      </c>
      <c r="L7" s="26" t="s">
        <v>177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4" t="s">
        <v>27</v>
      </c>
      <c r="B9" s="124" t="s">
        <v>1886</v>
      </c>
      <c r="C9" s="124" t="s">
        <v>1886</v>
      </c>
      <c r="D9" s="124" t="s">
        <v>1886</v>
      </c>
      <c r="E9" s="124" t="s">
        <v>1886</v>
      </c>
      <c r="F9" s="67">
        <v>6.0420354300103281</v>
      </c>
      <c r="G9" s="124" t="s">
        <v>1886</v>
      </c>
      <c r="H9" s="124" t="s">
        <v>1886</v>
      </c>
      <c r="I9" s="75">
        <v>4.878607984413854E-2</v>
      </c>
      <c r="J9" s="124" t="s">
        <v>1886</v>
      </c>
      <c r="K9" s="124" t="s">
        <v>1886</v>
      </c>
      <c r="L9" s="62">
        <v>13295.302819852001</v>
      </c>
      <c r="M9" s="124" t="s">
        <v>1886</v>
      </c>
      <c r="N9" s="63">
        <f>IFERROR(L9/$L$9,0)</f>
        <v>1</v>
      </c>
      <c r="O9" s="63">
        <f>L9/'סכום נכסי הקרן'!$C$41</f>
        <v>0.60266326866366937</v>
      </c>
    </row>
    <row r="10" spans="1:15">
      <c r="A10" s="55" t="s">
        <v>169</v>
      </c>
      <c r="B10" s="125" t="s">
        <v>1886</v>
      </c>
      <c r="C10" s="125" t="s">
        <v>1886</v>
      </c>
      <c r="D10" s="125" t="s">
        <v>1886</v>
      </c>
      <c r="E10" s="125" t="s">
        <v>1886</v>
      </c>
      <c r="F10" s="67">
        <v>6.0420354300103307</v>
      </c>
      <c r="G10" s="125" t="s">
        <v>1886</v>
      </c>
      <c r="H10" s="125" t="s">
        <v>1886</v>
      </c>
      <c r="I10" s="76">
        <v>4.8786079844138568E-2</v>
      </c>
      <c r="J10" s="125" t="s">
        <v>1886</v>
      </c>
      <c r="K10" s="125" t="s">
        <v>1886</v>
      </c>
      <c r="L10" s="65">
        <v>13295.302819851997</v>
      </c>
      <c r="M10" s="125" t="s">
        <v>1886</v>
      </c>
      <c r="N10" s="66">
        <f t="shared" ref="N10:N75" si="0">IFERROR(L10/$L$9,0)</f>
        <v>0.99999999999999978</v>
      </c>
      <c r="O10" s="66">
        <f>L10/'סכום נכסי הקרן'!$C$41</f>
        <v>0.60266326866366915</v>
      </c>
    </row>
    <row r="11" spans="1:15">
      <c r="A11" s="83" t="s">
        <v>1766</v>
      </c>
      <c r="B11" s="125" t="s">
        <v>1886</v>
      </c>
      <c r="C11" s="125" t="s">
        <v>1886</v>
      </c>
      <c r="D11" s="125" t="s">
        <v>1886</v>
      </c>
      <c r="E11" s="125" t="s">
        <v>1886</v>
      </c>
      <c r="F11" s="65">
        <v>4.5142775911484909</v>
      </c>
      <c r="G11" s="125" t="s">
        <v>1886</v>
      </c>
      <c r="H11" s="125" t="s">
        <v>1886</v>
      </c>
      <c r="I11" s="97">
        <v>5.1400000000000071E-2</v>
      </c>
      <c r="J11" s="125" t="s">
        <v>1886</v>
      </c>
      <c r="K11" s="125" t="s">
        <v>1886</v>
      </c>
      <c r="L11" s="65">
        <f>SUM(L12:L19)</f>
        <v>1223.0141365859999</v>
      </c>
      <c r="M11" s="125" t="s">
        <v>1886</v>
      </c>
      <c r="N11" s="66">
        <f t="shared" ref="N11" si="1">IFERROR(L11/$L$9,0)</f>
        <v>9.1988437808264545E-2</v>
      </c>
      <c r="O11" s="66">
        <f>L11/'סכום נכסי הקרן'!$C$41</f>
        <v>5.5438052608793371E-2</v>
      </c>
    </row>
    <row r="12" spans="1:15">
      <c r="A12" s="61" t="s">
        <v>1012</v>
      </c>
      <c r="B12" s="58">
        <v>9444</v>
      </c>
      <c r="C12" s="58" t="s">
        <v>200</v>
      </c>
      <c r="D12" s="128" t="s">
        <v>1886</v>
      </c>
      <c r="E12" s="77">
        <v>44958</v>
      </c>
      <c r="F12" s="68">
        <v>4.0899999999610053</v>
      </c>
      <c r="G12" s="71" t="s">
        <v>123</v>
      </c>
      <c r="H12" s="72">
        <v>5.1500000000000004E-2</v>
      </c>
      <c r="I12" s="72">
        <v>5.1399999999417224E-2</v>
      </c>
      <c r="J12" s="68">
        <v>43255.529792999994</v>
      </c>
      <c r="K12" s="70">
        <v>107.90034828229761</v>
      </c>
      <c r="L12" s="68">
        <v>46.672867298</v>
      </c>
      <c r="M12" s="128" t="s">
        <v>1886</v>
      </c>
      <c r="N12" s="69">
        <f t="shared" ref="N12:N19" si="2">IFERROR(L12/$L$9,0)</f>
        <v>3.510477943256019E-3</v>
      </c>
      <c r="O12" s="69">
        <f>L12/'סכום נכסי הקרן'!$C$41</f>
        <v>2.1156361118543875E-3</v>
      </c>
    </row>
    <row r="13" spans="1:15">
      <c r="A13" s="61" t="s">
        <v>1013</v>
      </c>
      <c r="B13" s="58">
        <v>9499</v>
      </c>
      <c r="C13" s="58" t="s">
        <v>200</v>
      </c>
      <c r="D13" s="128" t="s">
        <v>1886</v>
      </c>
      <c r="E13" s="77">
        <v>44986</v>
      </c>
      <c r="F13" s="68">
        <v>4.1699999999121165</v>
      </c>
      <c r="G13" s="71" t="s">
        <v>123</v>
      </c>
      <c r="H13" s="72">
        <v>5.1500000000000004E-2</v>
      </c>
      <c r="I13" s="72">
        <v>5.1399999999276247E-2</v>
      </c>
      <c r="J13" s="68">
        <v>3610.6216020000006</v>
      </c>
      <c r="K13" s="70">
        <v>107.15028957498603</v>
      </c>
      <c r="L13" s="68">
        <v>3.8687915020000005</v>
      </c>
      <c r="M13" s="128" t="s">
        <v>1886</v>
      </c>
      <c r="N13" s="69">
        <f t="shared" si="2"/>
        <v>2.9098934822479407E-4</v>
      </c>
      <c r="O13" s="69">
        <f>L13/'סכום נכסי הקרן'!$C$41</f>
        <v>1.7536859174746512E-4</v>
      </c>
    </row>
    <row r="14" spans="1:15">
      <c r="A14" s="61" t="s">
        <v>1014</v>
      </c>
      <c r="B14" s="58">
        <v>9528</v>
      </c>
      <c r="C14" s="58" t="s">
        <v>200</v>
      </c>
      <c r="D14" s="128" t="s">
        <v>1886</v>
      </c>
      <c r="E14" s="77">
        <v>45047</v>
      </c>
      <c r="F14" s="68">
        <v>4.3399999999951273</v>
      </c>
      <c r="G14" s="71" t="s">
        <v>123</v>
      </c>
      <c r="H14" s="72">
        <v>5.1500000000000004E-2</v>
      </c>
      <c r="I14" s="72">
        <v>5.1399999999959131E-2</v>
      </c>
      <c r="J14" s="68">
        <v>241615.28235600001</v>
      </c>
      <c r="K14" s="70">
        <v>105.329362635691</v>
      </c>
      <c r="L14" s="68">
        <v>254.49183693599997</v>
      </c>
      <c r="M14" s="128" t="s">
        <v>1886</v>
      </c>
      <c r="N14" s="69">
        <f t="shared" si="2"/>
        <v>1.9141484807401545E-2</v>
      </c>
      <c r="O14" s="69">
        <f>L14/'סכום נכסי הקרן'!$C$41</f>
        <v>1.1535869801104583E-2</v>
      </c>
    </row>
    <row r="15" spans="1:15">
      <c r="A15" s="61" t="s">
        <v>1015</v>
      </c>
      <c r="B15" s="58">
        <v>9586</v>
      </c>
      <c r="C15" s="58" t="s">
        <v>200</v>
      </c>
      <c r="D15" s="128" t="s">
        <v>1886</v>
      </c>
      <c r="E15" s="77">
        <v>45078</v>
      </c>
      <c r="F15" s="68">
        <v>4.4200000000044071</v>
      </c>
      <c r="G15" s="71" t="s">
        <v>123</v>
      </c>
      <c r="H15" s="72">
        <v>5.1500000000000004E-2</v>
      </c>
      <c r="I15" s="72">
        <v>5.1400000000038387E-2</v>
      </c>
      <c r="J15" s="68">
        <v>135179.37732599999</v>
      </c>
      <c r="K15" s="70">
        <v>104.0617923544348</v>
      </c>
      <c r="L15" s="68">
        <v>140.67008293900003</v>
      </c>
      <c r="M15" s="128" t="s">
        <v>1886</v>
      </c>
      <c r="N15" s="69">
        <f t="shared" si="2"/>
        <v>1.0580434672684344E-2</v>
      </c>
      <c r="O15" s="69">
        <f>L15/'סכום נכסי הקרן'!$C$41</f>
        <v>6.3764393437223668E-3</v>
      </c>
    </row>
    <row r="16" spans="1:15">
      <c r="A16" s="61" t="s">
        <v>1016</v>
      </c>
      <c r="B16" s="58">
        <v>9636</v>
      </c>
      <c r="C16" s="58" t="s">
        <v>200</v>
      </c>
      <c r="D16" s="128" t="s">
        <v>1886</v>
      </c>
      <c r="E16" s="77">
        <v>45108</v>
      </c>
      <c r="F16" s="68">
        <v>4.4999999999949249</v>
      </c>
      <c r="G16" s="71" t="s">
        <v>123</v>
      </c>
      <c r="H16" s="72">
        <v>5.1500000000000004E-2</v>
      </c>
      <c r="I16" s="72">
        <v>5.1399999999945198E-2</v>
      </c>
      <c r="J16" s="68">
        <v>190522.06627399998</v>
      </c>
      <c r="K16" s="70">
        <v>103.42836290606165</v>
      </c>
      <c r="L16" s="68">
        <v>197.05385412199999</v>
      </c>
      <c r="M16" s="128" t="s">
        <v>1886</v>
      </c>
      <c r="N16" s="69">
        <f t="shared" si="2"/>
        <v>1.4821313721998665E-2</v>
      </c>
      <c r="O16" s="69">
        <f>L16/'סכום נכסי הקרן'!$C$41</f>
        <v>8.9322613735894098E-3</v>
      </c>
    </row>
    <row r="17" spans="1:15">
      <c r="A17" s="61" t="s">
        <v>1017</v>
      </c>
      <c r="B17" s="58">
        <v>9689</v>
      </c>
      <c r="C17" s="58" t="s">
        <v>200</v>
      </c>
      <c r="D17" s="128" t="s">
        <v>1886</v>
      </c>
      <c r="E17" s="77">
        <v>45139</v>
      </c>
      <c r="F17" s="68">
        <v>4.5900000000015204</v>
      </c>
      <c r="G17" s="71" t="s">
        <v>123</v>
      </c>
      <c r="H17" s="72">
        <v>5.1500000000000004E-2</v>
      </c>
      <c r="I17" s="72">
        <v>5.1399999999999509E-2</v>
      </c>
      <c r="J17" s="68">
        <v>402305.23815300001</v>
      </c>
      <c r="K17" s="70">
        <v>102.99643928210934</v>
      </c>
      <c r="L17" s="68">
        <v>414.36007034300002</v>
      </c>
      <c r="M17" s="128" t="s">
        <v>1886</v>
      </c>
      <c r="N17" s="69">
        <f t="shared" si="2"/>
        <v>3.1165899412557537E-2</v>
      </c>
      <c r="O17" s="69">
        <f>L17/'סכום נכסי הקרן'!$C$41</f>
        <v>1.8782542810815057E-2</v>
      </c>
    </row>
    <row r="18" spans="1:15">
      <c r="A18" s="61" t="s">
        <v>1018</v>
      </c>
      <c r="B18" s="58">
        <v>9731</v>
      </c>
      <c r="C18" s="58" t="s">
        <v>200</v>
      </c>
      <c r="D18" s="128" t="s">
        <v>1886</v>
      </c>
      <c r="E18" s="77">
        <v>45170</v>
      </c>
      <c r="F18" s="68">
        <v>4.67000000000876</v>
      </c>
      <c r="G18" s="71" t="s">
        <v>123</v>
      </c>
      <c r="H18" s="72">
        <v>5.1500000000000004E-2</v>
      </c>
      <c r="I18" s="72">
        <v>5.1400000000175208E-2</v>
      </c>
      <c r="J18" s="68">
        <v>66968.265545999995</v>
      </c>
      <c r="K18" s="70">
        <v>102.27183929820455</v>
      </c>
      <c r="L18" s="68">
        <v>68.489676919999994</v>
      </c>
      <c r="M18" s="128" t="s">
        <v>1886</v>
      </c>
      <c r="N18" s="69">
        <f t="shared" si="2"/>
        <v>5.1514191025219839E-3</v>
      </c>
      <c r="O18" s="69">
        <f>L18/'סכום נכסי הקרן'!$C$41</f>
        <v>3.104571074582365E-3</v>
      </c>
    </row>
    <row r="19" spans="1:15">
      <c r="A19" s="61" t="s">
        <v>1019</v>
      </c>
      <c r="B19" s="58">
        <v>9787</v>
      </c>
      <c r="C19" s="58" t="s">
        <v>200</v>
      </c>
      <c r="D19" s="128" t="s">
        <v>1886</v>
      </c>
      <c r="E19" s="77">
        <v>45261</v>
      </c>
      <c r="F19" s="68">
        <v>4.9199999999802895</v>
      </c>
      <c r="G19" s="71" t="s">
        <v>123</v>
      </c>
      <c r="H19" s="72">
        <v>5.1500000000000004E-2</v>
      </c>
      <c r="I19" s="72">
        <v>5.1399999999831643E-2</v>
      </c>
      <c r="J19" s="68">
        <v>97000.178688</v>
      </c>
      <c r="K19" s="70">
        <v>100.41935782335865</v>
      </c>
      <c r="L19" s="68">
        <v>97.406956525999988</v>
      </c>
      <c r="M19" s="128" t="s">
        <v>1886</v>
      </c>
      <c r="N19" s="69">
        <f t="shared" si="2"/>
        <v>7.3264187996196608E-3</v>
      </c>
      <c r="O19" s="69">
        <f>L19/'סכום נכסי הקרן'!$C$41</f>
        <v>4.4153635013777417E-3</v>
      </c>
    </row>
    <row r="20" spans="1:15">
      <c r="A20" s="142" t="s">
        <v>1886</v>
      </c>
      <c r="B20" s="125" t="s">
        <v>1886</v>
      </c>
      <c r="C20" s="125" t="s">
        <v>1886</v>
      </c>
      <c r="D20" s="125" t="s">
        <v>1886</v>
      </c>
      <c r="E20" s="125" t="s">
        <v>1886</v>
      </c>
      <c r="F20" s="125" t="s">
        <v>1886</v>
      </c>
      <c r="G20" s="125" t="s">
        <v>1886</v>
      </c>
      <c r="H20" s="125" t="s">
        <v>1886</v>
      </c>
      <c r="I20" s="125" t="s">
        <v>1886</v>
      </c>
      <c r="J20" s="125" t="s">
        <v>1886</v>
      </c>
      <c r="K20" s="125" t="s">
        <v>1886</v>
      </c>
      <c r="L20" s="125" t="s">
        <v>1886</v>
      </c>
      <c r="M20" s="125" t="s">
        <v>1886</v>
      </c>
      <c r="N20" s="125" t="s">
        <v>1886</v>
      </c>
      <c r="O20" s="125" t="s">
        <v>1886</v>
      </c>
    </row>
    <row r="21" spans="1:15">
      <c r="A21" s="74" t="s">
        <v>66</v>
      </c>
      <c r="B21" s="125" t="s">
        <v>1886</v>
      </c>
      <c r="C21" s="125" t="s">
        <v>1886</v>
      </c>
      <c r="D21" s="125" t="s">
        <v>1886</v>
      </c>
      <c r="E21" s="125" t="s">
        <v>1886</v>
      </c>
      <c r="F21" s="98">
        <v>6.1968088522859288</v>
      </c>
      <c r="G21" s="125" t="s">
        <v>1886</v>
      </c>
      <c r="H21" s="125" t="s">
        <v>1886</v>
      </c>
      <c r="I21" s="86">
        <v>4.8521269965386506E-2</v>
      </c>
      <c r="J21" s="125" t="s">
        <v>1886</v>
      </c>
      <c r="K21" s="125" t="s">
        <v>1886</v>
      </c>
      <c r="L21" s="84">
        <f>SUM(L22:L162)</f>
        <v>12072.288683266001</v>
      </c>
      <c r="M21" s="125" t="s">
        <v>1886</v>
      </c>
      <c r="N21" s="66">
        <f t="shared" si="0"/>
        <v>0.90801156219173551</v>
      </c>
      <c r="O21" s="66">
        <f>L21/'סכום נכסי הקרן'!$C$41</f>
        <v>0.54722521605487595</v>
      </c>
    </row>
    <row r="22" spans="1:15">
      <c r="A22" s="61" t="s">
        <v>1020</v>
      </c>
      <c r="B22" s="58" t="s">
        <v>1021</v>
      </c>
      <c r="C22" s="58" t="s">
        <v>200</v>
      </c>
      <c r="D22" s="128" t="s">
        <v>1886</v>
      </c>
      <c r="E22" s="77">
        <v>39845</v>
      </c>
      <c r="F22" s="68">
        <v>9.0000000201255856E-2</v>
      </c>
      <c r="G22" s="71" t="s">
        <v>123</v>
      </c>
      <c r="H22" s="72">
        <v>4.8000000000000001E-2</v>
      </c>
      <c r="I22" s="72">
        <v>4.6199999995974877E-2</v>
      </c>
      <c r="J22" s="68">
        <v>1165.4140050000001</v>
      </c>
      <c r="K22" s="70">
        <v>127.906463</v>
      </c>
      <c r="L22" s="68">
        <v>1.4906398300000001</v>
      </c>
      <c r="M22" s="128" t="s">
        <v>1886</v>
      </c>
      <c r="N22" s="69">
        <f t="shared" si="0"/>
        <v>1.1211777950437036E-4</v>
      </c>
      <c r="O22" s="69">
        <f>L22/'סכום נכסי הקרן'!$C$41</f>
        <v>6.7569267471416397E-5</v>
      </c>
    </row>
    <row r="23" spans="1:15">
      <c r="A23" s="61" t="s">
        <v>1022</v>
      </c>
      <c r="B23" s="58" t="s">
        <v>1023</v>
      </c>
      <c r="C23" s="58" t="s">
        <v>200</v>
      </c>
      <c r="D23" s="128" t="s">
        <v>1886</v>
      </c>
      <c r="E23" s="77">
        <v>39873</v>
      </c>
      <c r="F23" s="68">
        <v>0.1700000000014581</v>
      </c>
      <c r="G23" s="71" t="s">
        <v>123</v>
      </c>
      <c r="H23" s="72">
        <v>4.8000000000000001E-2</v>
      </c>
      <c r="I23" s="72">
        <v>4.8199999999941678E-2</v>
      </c>
      <c r="J23" s="68">
        <v>42837.317145000001</v>
      </c>
      <c r="K23" s="70">
        <v>128.081064</v>
      </c>
      <c r="L23" s="68">
        <v>54.866491375999999</v>
      </c>
      <c r="M23" s="128" t="s">
        <v>1886</v>
      </c>
      <c r="N23" s="69">
        <f t="shared" si="0"/>
        <v>4.1267575563661181E-3</v>
      </c>
      <c r="O23" s="69">
        <f>L23/'סכום נכסי הקרן'!$C$41</f>
        <v>2.4870451979021016E-3</v>
      </c>
    </row>
    <row r="24" spans="1:15">
      <c r="A24" s="61" t="s">
        <v>1024</v>
      </c>
      <c r="B24" s="58" t="s">
        <v>1025</v>
      </c>
      <c r="C24" s="58" t="s">
        <v>200</v>
      </c>
      <c r="D24" s="128" t="s">
        <v>1886</v>
      </c>
      <c r="E24" s="77">
        <v>39934</v>
      </c>
      <c r="F24" s="68">
        <v>0.32999999999391549</v>
      </c>
      <c r="G24" s="71" t="s">
        <v>123</v>
      </c>
      <c r="H24" s="72">
        <v>4.8000000000000001E-2</v>
      </c>
      <c r="I24" s="72">
        <v>4.8300000000277184E-2</v>
      </c>
      <c r="J24" s="68">
        <v>46746.269010000004</v>
      </c>
      <c r="K24" s="70">
        <v>126.569211</v>
      </c>
      <c r="L24" s="68">
        <v>59.166383891999999</v>
      </c>
      <c r="M24" s="128" t="s">
        <v>1886</v>
      </c>
      <c r="N24" s="69">
        <f t="shared" si="0"/>
        <v>4.4501719662718162E-3</v>
      </c>
      <c r="O24" s="69">
        <f>L24/'סכום נכסי הקרן'!$C$41</f>
        <v>2.6819551833088015E-3</v>
      </c>
    </row>
    <row r="25" spans="1:15">
      <c r="A25" s="61" t="s">
        <v>1026</v>
      </c>
      <c r="B25" s="58" t="s">
        <v>1027</v>
      </c>
      <c r="C25" s="58" t="s">
        <v>200</v>
      </c>
      <c r="D25" s="128" t="s">
        <v>1886</v>
      </c>
      <c r="E25" s="77">
        <v>40148</v>
      </c>
      <c r="F25" s="68">
        <v>0.90999999999273284</v>
      </c>
      <c r="G25" s="71" t="s">
        <v>123</v>
      </c>
      <c r="H25" s="72">
        <v>4.8000000000000001E-2</v>
      </c>
      <c r="I25" s="72">
        <v>4.8299999999715924E-2</v>
      </c>
      <c r="J25" s="68">
        <v>62290.494188999997</v>
      </c>
      <c r="K25" s="70">
        <v>121.502201</v>
      </c>
      <c r="L25" s="68">
        <v>75.684321305000012</v>
      </c>
      <c r="M25" s="128" t="s">
        <v>1886</v>
      </c>
      <c r="N25" s="69">
        <f t="shared" si="0"/>
        <v>5.6925609239972547E-3</v>
      </c>
      <c r="O25" s="69">
        <f>L25/'סכום נכסי הקרן'!$C$41</f>
        <v>3.4306973735232634E-3</v>
      </c>
    </row>
    <row r="26" spans="1:15">
      <c r="A26" s="61" t="s">
        <v>1028</v>
      </c>
      <c r="B26" s="58" t="s">
        <v>1029</v>
      </c>
      <c r="C26" s="58" t="s">
        <v>200</v>
      </c>
      <c r="D26" s="128" t="s">
        <v>1886</v>
      </c>
      <c r="E26" s="77">
        <v>40269</v>
      </c>
      <c r="F26" s="68">
        <v>1.22000000000023</v>
      </c>
      <c r="G26" s="71" t="s">
        <v>123</v>
      </c>
      <c r="H26" s="72">
        <v>4.8000000000000001E-2</v>
      </c>
      <c r="I26" s="72">
        <v>4.8500000000212456E-2</v>
      </c>
      <c r="J26" s="68">
        <v>70625.267873999997</v>
      </c>
      <c r="K26" s="70">
        <v>123.288242</v>
      </c>
      <c r="L26" s="68">
        <v>87.072651058999995</v>
      </c>
      <c r="M26" s="128" t="s">
        <v>1886</v>
      </c>
      <c r="N26" s="69">
        <f t="shared" si="0"/>
        <v>6.5491288343569494E-3</v>
      </c>
      <c r="O26" s="69">
        <f>L26/'סכום נכסי הקרן'!$C$41</f>
        <v>3.946919390213046E-3</v>
      </c>
    </row>
    <row r="27" spans="1:15">
      <c r="A27" s="61" t="s">
        <v>1030</v>
      </c>
      <c r="B27" s="58" t="s">
        <v>1031</v>
      </c>
      <c r="C27" s="58" t="s">
        <v>200</v>
      </c>
      <c r="D27" s="128" t="s">
        <v>1886</v>
      </c>
      <c r="E27" s="77">
        <v>40391</v>
      </c>
      <c r="F27" s="68">
        <v>1.5199999999903744</v>
      </c>
      <c r="G27" s="71" t="s">
        <v>123</v>
      </c>
      <c r="H27" s="72">
        <v>4.8000000000000001E-2</v>
      </c>
      <c r="I27" s="72">
        <v>4.8499999999647637E-2</v>
      </c>
      <c r="J27" s="68">
        <v>47581.122078</v>
      </c>
      <c r="K27" s="70">
        <v>122.272352</v>
      </c>
      <c r="L27" s="68">
        <v>58.178556853000003</v>
      </c>
      <c r="M27" s="128" t="s">
        <v>1886</v>
      </c>
      <c r="N27" s="69">
        <f t="shared" si="0"/>
        <v>4.3758730163054402E-3</v>
      </c>
      <c r="O27" s="69">
        <f>L27/'סכום נכסי הקרן'!$C$41</f>
        <v>2.6371779352637871E-3</v>
      </c>
    </row>
    <row r="28" spans="1:15">
      <c r="A28" s="61" t="s">
        <v>1032</v>
      </c>
      <c r="B28" s="58" t="s">
        <v>1033</v>
      </c>
      <c r="C28" s="58" t="s">
        <v>200</v>
      </c>
      <c r="D28" s="128" t="s">
        <v>1886</v>
      </c>
      <c r="E28" s="77">
        <v>40452</v>
      </c>
      <c r="F28" s="68">
        <v>1.6799999999963056</v>
      </c>
      <c r="G28" s="71" t="s">
        <v>123</v>
      </c>
      <c r="H28" s="72">
        <v>4.8000000000000001E-2</v>
      </c>
      <c r="I28" s="72">
        <v>4.8499999999986804E-2</v>
      </c>
      <c r="J28" s="68">
        <v>63072.284562000001</v>
      </c>
      <c r="K28" s="70">
        <v>120.162972</v>
      </c>
      <c r="L28" s="68">
        <v>75.789531646</v>
      </c>
      <c r="M28" s="128" t="s">
        <v>1886</v>
      </c>
      <c r="N28" s="69">
        <f t="shared" si="0"/>
        <v>5.7004742707201959E-3</v>
      </c>
      <c r="O28" s="69">
        <f>L28/'סכום נכסי הקרן'!$C$41</f>
        <v>3.4354664569253802E-3</v>
      </c>
    </row>
    <row r="29" spans="1:15">
      <c r="A29" s="61" t="s">
        <v>1034</v>
      </c>
      <c r="B29" s="58" t="s">
        <v>1035</v>
      </c>
      <c r="C29" s="58" t="s">
        <v>200</v>
      </c>
      <c r="D29" s="128" t="s">
        <v>1886</v>
      </c>
      <c r="E29" s="77">
        <v>40909</v>
      </c>
      <c r="F29" s="68">
        <v>2.7699999999833476</v>
      </c>
      <c r="G29" s="71" t="s">
        <v>123</v>
      </c>
      <c r="H29" s="72">
        <v>4.8000000000000001E-2</v>
      </c>
      <c r="I29" s="72">
        <v>4.8499999999735068E-2</v>
      </c>
      <c r="J29" s="68">
        <v>44852.913440999997</v>
      </c>
      <c r="K29" s="70">
        <v>117.813993</v>
      </c>
      <c r="L29" s="68">
        <v>52.843008143999995</v>
      </c>
      <c r="M29" s="128" t="s">
        <v>1886</v>
      </c>
      <c r="N29" s="69">
        <f t="shared" si="0"/>
        <v>3.9745622089251689E-3</v>
      </c>
      <c r="O29" s="69">
        <f>L29/'סכום נכסי הקרן'!$C$41</f>
        <v>2.3953226523379363E-3</v>
      </c>
    </row>
    <row r="30" spans="1:15">
      <c r="A30" s="61" t="s">
        <v>1036</v>
      </c>
      <c r="B30" s="58">
        <v>8790</v>
      </c>
      <c r="C30" s="58" t="s">
        <v>200</v>
      </c>
      <c r="D30" s="128" t="s">
        <v>1886</v>
      </c>
      <c r="E30" s="77">
        <v>41030</v>
      </c>
      <c r="F30" s="68">
        <v>3.0999999999818568</v>
      </c>
      <c r="G30" s="71" t="s">
        <v>123</v>
      </c>
      <c r="H30" s="72">
        <v>4.8000000000000001E-2</v>
      </c>
      <c r="I30" s="72">
        <v>4.8599999999779507E-2</v>
      </c>
      <c r="J30" s="68">
        <v>62039.330765999999</v>
      </c>
      <c r="K30" s="70">
        <v>115.497479</v>
      </c>
      <c r="L30" s="68">
        <v>71.653862852999993</v>
      </c>
      <c r="M30" s="128" t="s">
        <v>1886</v>
      </c>
      <c r="N30" s="69">
        <f t="shared" si="0"/>
        <v>5.3894118715377727E-3</v>
      </c>
      <c r="O30" s="69">
        <f>L30/'סכום נכסי הקרן'!$C$41</f>
        <v>3.2480005746757376E-3</v>
      </c>
    </row>
    <row r="31" spans="1:15">
      <c r="A31" s="61" t="s">
        <v>1037</v>
      </c>
      <c r="B31" s="58" t="s">
        <v>1038</v>
      </c>
      <c r="C31" s="58" t="s">
        <v>200</v>
      </c>
      <c r="D31" s="128" t="s">
        <v>1886</v>
      </c>
      <c r="E31" s="77">
        <v>41091</v>
      </c>
      <c r="F31" s="68">
        <v>3.1899999998918314</v>
      </c>
      <c r="G31" s="71" t="s">
        <v>123</v>
      </c>
      <c r="H31" s="72">
        <v>4.8000000000000001E-2</v>
      </c>
      <c r="I31" s="72">
        <v>4.8599999998097727E-2</v>
      </c>
      <c r="J31" s="68">
        <v>9218.3658209999994</v>
      </c>
      <c r="K31" s="70">
        <v>116.333029</v>
      </c>
      <c r="L31" s="68">
        <v>10.724004164</v>
      </c>
      <c r="M31" s="128" t="s">
        <v>1886</v>
      </c>
      <c r="N31" s="69">
        <f t="shared" si="0"/>
        <v>8.0660097098257568E-4</v>
      </c>
      <c r="O31" s="69">
        <f>L31/'סכום נכסי הקרן'!$C$41</f>
        <v>4.8610877767964861E-4</v>
      </c>
    </row>
    <row r="32" spans="1:15">
      <c r="A32" s="61" t="s">
        <v>1039</v>
      </c>
      <c r="B32" s="58" t="s">
        <v>1040</v>
      </c>
      <c r="C32" s="58" t="s">
        <v>200</v>
      </c>
      <c r="D32" s="128" t="s">
        <v>1886</v>
      </c>
      <c r="E32" s="77">
        <v>41122</v>
      </c>
      <c r="F32" s="68">
        <v>3.2699999999657137</v>
      </c>
      <c r="G32" s="71" t="s">
        <v>123</v>
      </c>
      <c r="H32" s="72">
        <v>4.8000000000000001E-2</v>
      </c>
      <c r="I32" s="72">
        <v>4.8599999999639695E-2</v>
      </c>
      <c r="J32" s="68">
        <v>29611.342152000001</v>
      </c>
      <c r="K32" s="70">
        <v>116.22693099999999</v>
      </c>
      <c r="L32" s="68">
        <v>34.416354334000005</v>
      </c>
      <c r="M32" s="128" t="s">
        <v>1886</v>
      </c>
      <c r="N32" s="69">
        <f t="shared" si="0"/>
        <v>2.5886100377203081E-3</v>
      </c>
      <c r="O32" s="69">
        <f>L32/'סכום נכסי הקרן'!$C$41</f>
        <v>1.5600601866281054E-3</v>
      </c>
    </row>
    <row r="33" spans="1:15">
      <c r="A33" s="61" t="s">
        <v>1041</v>
      </c>
      <c r="B33" s="58" t="s">
        <v>1042</v>
      </c>
      <c r="C33" s="58" t="s">
        <v>200</v>
      </c>
      <c r="D33" s="128" t="s">
        <v>1886</v>
      </c>
      <c r="E33" s="77">
        <v>41154</v>
      </c>
      <c r="F33" s="68">
        <v>3.3600000000113814</v>
      </c>
      <c r="G33" s="71" t="s">
        <v>123</v>
      </c>
      <c r="H33" s="72">
        <v>4.8000000000000001E-2</v>
      </c>
      <c r="I33" s="72">
        <v>4.8600000000281189E-2</v>
      </c>
      <c r="J33" s="68">
        <v>51661.053738000002</v>
      </c>
      <c r="K33" s="70">
        <v>115.65342200000001</v>
      </c>
      <c r="L33" s="68">
        <v>59.747776511999987</v>
      </c>
      <c r="M33" s="128" t="s">
        <v>1886</v>
      </c>
      <c r="N33" s="69">
        <f t="shared" si="0"/>
        <v>4.4939011409944763E-3</v>
      </c>
      <c r="O33" s="69">
        <f>L33/'סכום נכסי הקרן'!$C$41</f>
        <v>2.7083091506831247E-3</v>
      </c>
    </row>
    <row r="34" spans="1:15">
      <c r="A34" s="61" t="s">
        <v>1043</v>
      </c>
      <c r="B34" s="58" t="s">
        <v>1044</v>
      </c>
      <c r="C34" s="58" t="s">
        <v>200</v>
      </c>
      <c r="D34" s="128" t="s">
        <v>1886</v>
      </c>
      <c r="E34" s="77">
        <v>41184</v>
      </c>
      <c r="F34" s="68">
        <v>3.4400000000054449</v>
      </c>
      <c r="G34" s="71" t="s">
        <v>123</v>
      </c>
      <c r="H34" s="72">
        <v>4.8000000000000001E-2</v>
      </c>
      <c r="I34" s="72">
        <v>4.8600000000051422E-2</v>
      </c>
      <c r="J34" s="68">
        <v>57994.774235999997</v>
      </c>
      <c r="K34" s="70">
        <v>113.99917600000001</v>
      </c>
      <c r="L34" s="68">
        <v>66.113564930999999</v>
      </c>
      <c r="M34" s="128" t="s">
        <v>1886</v>
      </c>
      <c r="N34" s="69">
        <f t="shared" si="0"/>
        <v>4.9727009476069955E-3</v>
      </c>
      <c r="O34" s="69">
        <f>L34/'סכום נכסי הקרן'!$C$41</f>
        <v>2.9968642071717577E-3</v>
      </c>
    </row>
    <row r="35" spans="1:15">
      <c r="A35" s="61" t="s">
        <v>1045</v>
      </c>
      <c r="B35" s="58" t="s">
        <v>1046</v>
      </c>
      <c r="C35" s="58" t="s">
        <v>200</v>
      </c>
      <c r="D35" s="128" t="s">
        <v>1886</v>
      </c>
      <c r="E35" s="77">
        <v>41214</v>
      </c>
      <c r="F35" s="68">
        <v>3.519999999996537</v>
      </c>
      <c r="G35" s="71" t="s">
        <v>123</v>
      </c>
      <c r="H35" s="72">
        <v>4.8000000000000001E-2</v>
      </c>
      <c r="I35" s="72">
        <v>4.8499999999971143E-2</v>
      </c>
      <c r="J35" s="68">
        <v>61042.145157000006</v>
      </c>
      <c r="K35" s="70">
        <v>113.55918699999999</v>
      </c>
      <c r="L35" s="68">
        <v>69.318963912000001</v>
      </c>
      <c r="M35" s="128" t="s">
        <v>1886</v>
      </c>
      <c r="N35" s="69">
        <f t="shared" si="0"/>
        <v>5.2137935368042742E-3</v>
      </c>
      <c r="O35" s="69">
        <f>L35/'סכום נכסי הקרן'!$C$41</f>
        <v>3.1421618550279773E-3</v>
      </c>
    </row>
    <row r="36" spans="1:15">
      <c r="A36" s="61" t="s">
        <v>1047</v>
      </c>
      <c r="B36" s="58" t="s">
        <v>1048</v>
      </c>
      <c r="C36" s="58" t="s">
        <v>200</v>
      </c>
      <c r="D36" s="128" t="s">
        <v>1886</v>
      </c>
      <c r="E36" s="77">
        <v>41245</v>
      </c>
      <c r="F36" s="68">
        <v>3.6100000000227013</v>
      </c>
      <c r="G36" s="71" t="s">
        <v>123</v>
      </c>
      <c r="H36" s="72">
        <v>4.8000000000000001E-2</v>
      </c>
      <c r="I36" s="72">
        <v>4.8600000000365434E-2</v>
      </c>
      <c r="J36" s="68">
        <v>63756.203741999998</v>
      </c>
      <c r="K36" s="70">
        <v>113.309814</v>
      </c>
      <c r="L36" s="68">
        <v>72.242035776000009</v>
      </c>
      <c r="M36" s="128" t="s">
        <v>1886</v>
      </c>
      <c r="N36" s="69">
        <f t="shared" si="0"/>
        <v>5.4336510235879071E-3</v>
      </c>
      <c r="O36" s="69">
        <f>L36/'סכום נכסי הקרן'!$C$41</f>
        <v>3.2746618866531809E-3</v>
      </c>
    </row>
    <row r="37" spans="1:15">
      <c r="A37" s="61" t="s">
        <v>1049</v>
      </c>
      <c r="B37" s="58" t="s">
        <v>1050</v>
      </c>
      <c r="C37" s="58" t="s">
        <v>200</v>
      </c>
      <c r="D37" s="128" t="s">
        <v>1886</v>
      </c>
      <c r="E37" s="77">
        <v>41275</v>
      </c>
      <c r="F37" s="68">
        <v>3.6099999999925547</v>
      </c>
      <c r="G37" s="71" t="s">
        <v>123</v>
      </c>
      <c r="H37" s="72">
        <v>4.8000000000000001E-2</v>
      </c>
      <c r="I37" s="72">
        <v>4.8599999999994488E-2</v>
      </c>
      <c r="J37" s="68">
        <v>62455.97118600001</v>
      </c>
      <c r="K37" s="70">
        <v>116.124005</v>
      </c>
      <c r="L37" s="68">
        <v>72.526374813999993</v>
      </c>
      <c r="M37" s="128" t="s">
        <v>1886</v>
      </c>
      <c r="N37" s="69">
        <f t="shared" si="0"/>
        <v>5.4550374517011065E-3</v>
      </c>
      <c r="O37" s="69">
        <f>L37/'סכום נכסי הקרן'!$C$41</f>
        <v>3.2875507013249224E-3</v>
      </c>
    </row>
    <row r="38" spans="1:15">
      <c r="A38" s="61" t="s">
        <v>1051</v>
      </c>
      <c r="B38" s="58" t="s">
        <v>1052</v>
      </c>
      <c r="C38" s="58" t="s">
        <v>200</v>
      </c>
      <c r="D38" s="128" t="s">
        <v>1886</v>
      </c>
      <c r="E38" s="77">
        <v>41306</v>
      </c>
      <c r="F38" s="68">
        <v>3.6899999999953912</v>
      </c>
      <c r="G38" s="71" t="s">
        <v>123</v>
      </c>
      <c r="H38" s="72">
        <v>4.8000000000000001E-2</v>
      </c>
      <c r="I38" s="72">
        <v>4.8499999999840455E-2</v>
      </c>
      <c r="J38" s="68">
        <v>73295.304074999993</v>
      </c>
      <c r="K38" s="70">
        <v>115.447581</v>
      </c>
      <c r="L38" s="68">
        <v>84.617655231000001</v>
      </c>
      <c r="M38" s="128" t="s">
        <v>1886</v>
      </c>
      <c r="N38" s="69">
        <f t="shared" si="0"/>
        <v>6.3644774682869495E-3</v>
      </c>
      <c r="O38" s="69">
        <f>L38/'סכום נכסי הקרן'!$C$41</f>
        <v>3.8356367943740881E-3</v>
      </c>
    </row>
    <row r="39" spans="1:15">
      <c r="A39" s="61" t="s">
        <v>1053</v>
      </c>
      <c r="B39" s="58" t="s">
        <v>1054</v>
      </c>
      <c r="C39" s="58" t="s">
        <v>200</v>
      </c>
      <c r="D39" s="128" t="s">
        <v>1886</v>
      </c>
      <c r="E39" s="77">
        <v>41334</v>
      </c>
      <c r="F39" s="68">
        <v>3.7699999999922751</v>
      </c>
      <c r="G39" s="71" t="s">
        <v>123</v>
      </c>
      <c r="H39" s="72">
        <v>4.8000000000000001E-2</v>
      </c>
      <c r="I39" s="72">
        <v>4.8599999999870726E-2</v>
      </c>
      <c r="J39" s="68">
        <v>55070.430156000002</v>
      </c>
      <c r="K39" s="70">
        <v>115.193015</v>
      </c>
      <c r="L39" s="68">
        <v>63.437289037000006</v>
      </c>
      <c r="M39" s="128" t="s">
        <v>1886</v>
      </c>
      <c r="N39" s="69">
        <f t="shared" si="0"/>
        <v>4.7714061045889119E-3</v>
      </c>
      <c r="O39" s="69">
        <f>L39/'סכום נכסי הקרן'!$C$41</f>
        <v>2.8755511991133392E-3</v>
      </c>
    </row>
    <row r="40" spans="1:15">
      <c r="A40" s="61" t="s">
        <v>1055</v>
      </c>
      <c r="B40" s="58" t="s">
        <v>1056</v>
      </c>
      <c r="C40" s="58" t="s">
        <v>200</v>
      </c>
      <c r="D40" s="128" t="s">
        <v>1886</v>
      </c>
      <c r="E40" s="77">
        <v>41366</v>
      </c>
      <c r="F40" s="68">
        <v>3.8500000000022849</v>
      </c>
      <c r="G40" s="71" t="s">
        <v>123</v>
      </c>
      <c r="H40" s="72">
        <v>4.8000000000000001E-2</v>
      </c>
      <c r="I40" s="72">
        <v>4.8599999999990873E-2</v>
      </c>
      <c r="J40" s="68">
        <v>76322.629088999995</v>
      </c>
      <c r="K40" s="70">
        <v>114.73222800000001</v>
      </c>
      <c r="L40" s="68">
        <v>87.566652627999986</v>
      </c>
      <c r="M40" s="128" t="s">
        <v>1886</v>
      </c>
      <c r="N40" s="69">
        <f t="shared" si="0"/>
        <v>6.5862849319422087E-3</v>
      </c>
      <c r="O40" s="69">
        <f>L40/'סכום נכסי הקרן'!$C$41</f>
        <v>3.9693120054345643E-3</v>
      </c>
    </row>
    <row r="41" spans="1:15">
      <c r="A41" s="61" t="s">
        <v>1057</v>
      </c>
      <c r="B41" s="58">
        <v>2704</v>
      </c>
      <c r="C41" s="58" t="s">
        <v>200</v>
      </c>
      <c r="D41" s="128" t="s">
        <v>1886</v>
      </c>
      <c r="E41" s="77">
        <v>41395</v>
      </c>
      <c r="F41" s="68">
        <v>3.9400000000114073</v>
      </c>
      <c r="G41" s="71" t="s">
        <v>123</v>
      </c>
      <c r="H41" s="72">
        <v>4.8000000000000001E-2</v>
      </c>
      <c r="I41" s="72">
        <v>4.8600000000154339E-2</v>
      </c>
      <c r="J41" s="68">
        <v>52262.430948000001</v>
      </c>
      <c r="K41" s="70">
        <v>114.058114</v>
      </c>
      <c r="L41" s="68">
        <v>59.609543078000002</v>
      </c>
      <c r="M41" s="128" t="s">
        <v>1886</v>
      </c>
      <c r="N41" s="69">
        <f t="shared" si="0"/>
        <v>4.4835039777351652E-3</v>
      </c>
      <c r="O41" s="69">
        <f>L41/'סכום נכסי הקרן'!$C$41</f>
        <v>2.7020431622884382E-3</v>
      </c>
    </row>
    <row r="42" spans="1:15">
      <c r="A42" s="61" t="s">
        <v>1058</v>
      </c>
      <c r="B42" s="58" t="s">
        <v>1059</v>
      </c>
      <c r="C42" s="58" t="s">
        <v>200</v>
      </c>
      <c r="D42" s="128" t="s">
        <v>1886</v>
      </c>
      <c r="E42" s="77">
        <v>41427</v>
      </c>
      <c r="F42" s="68">
        <v>4.0199999999996576</v>
      </c>
      <c r="G42" s="71" t="s">
        <v>123</v>
      </c>
      <c r="H42" s="72">
        <v>4.8000000000000001E-2</v>
      </c>
      <c r="I42" s="72">
        <v>4.860000000002395E-2</v>
      </c>
      <c r="J42" s="68">
        <v>103318.96302</v>
      </c>
      <c r="K42" s="70">
        <v>113.152174</v>
      </c>
      <c r="L42" s="68">
        <v>116.907652852</v>
      </c>
      <c r="M42" s="128" t="s">
        <v>1886</v>
      </c>
      <c r="N42" s="69">
        <f t="shared" si="0"/>
        <v>8.7931545776782378E-3</v>
      </c>
      <c r="O42" s="69">
        <f>L42/'סכום נכסי הקרן'!$C$41</f>
        <v>5.2993112796484738E-3</v>
      </c>
    </row>
    <row r="43" spans="1:15">
      <c r="A43" s="61" t="s">
        <v>1060</v>
      </c>
      <c r="B43" s="58">
        <v>8805</v>
      </c>
      <c r="C43" s="58" t="s">
        <v>200</v>
      </c>
      <c r="D43" s="128" t="s">
        <v>1886</v>
      </c>
      <c r="E43" s="77">
        <v>41487</v>
      </c>
      <c r="F43" s="68">
        <v>4.0899999999816288</v>
      </c>
      <c r="G43" s="71" t="s">
        <v>123</v>
      </c>
      <c r="H43" s="72">
        <v>4.8000000000000001E-2</v>
      </c>
      <c r="I43" s="72">
        <v>4.8499999999822734E-2</v>
      </c>
      <c r="J43" s="68">
        <v>54458.440406999995</v>
      </c>
      <c r="K43" s="70">
        <v>113.944827</v>
      </c>
      <c r="L43" s="68">
        <v>62.052575945999997</v>
      </c>
      <c r="M43" s="128" t="s">
        <v>1886</v>
      </c>
      <c r="N43" s="69">
        <f t="shared" si="0"/>
        <v>4.6672555553488888E-3</v>
      </c>
      <c r="O43" s="69">
        <f>L43/'סכום נכסי הקרן'!$C$41</f>
        <v>2.8127834886752306E-3</v>
      </c>
    </row>
    <row r="44" spans="1:15">
      <c r="A44" s="61" t="s">
        <v>1061</v>
      </c>
      <c r="B44" s="58" t="s">
        <v>1062</v>
      </c>
      <c r="C44" s="58" t="s">
        <v>200</v>
      </c>
      <c r="D44" s="128" t="s">
        <v>1886</v>
      </c>
      <c r="E44" s="77">
        <v>41518</v>
      </c>
      <c r="F44" s="68">
        <v>4.1799999998684658</v>
      </c>
      <c r="G44" s="71" t="s">
        <v>123</v>
      </c>
      <c r="H44" s="72">
        <v>4.8000000000000001E-2</v>
      </c>
      <c r="I44" s="72">
        <v>4.8499999999103184E-2</v>
      </c>
      <c r="J44" s="68">
        <v>5911.9703370000007</v>
      </c>
      <c r="K44" s="70">
        <v>113.164751</v>
      </c>
      <c r="L44" s="68">
        <v>6.6902665159999994</v>
      </c>
      <c r="M44" s="128" t="s">
        <v>1886</v>
      </c>
      <c r="N44" s="69">
        <f t="shared" si="0"/>
        <v>5.0320527532553587E-4</v>
      </c>
      <c r="O44" s="69">
        <f>L44/'סכום נכסי הקרן'!$C$41</f>
        <v>3.0326333603648912E-4</v>
      </c>
    </row>
    <row r="45" spans="1:15">
      <c r="A45" s="61" t="s">
        <v>1063</v>
      </c>
      <c r="B45" s="58" t="s">
        <v>1064</v>
      </c>
      <c r="C45" s="58" t="s">
        <v>200</v>
      </c>
      <c r="D45" s="128" t="s">
        <v>1886</v>
      </c>
      <c r="E45" s="77">
        <v>41548</v>
      </c>
      <c r="F45" s="68">
        <v>4.259999999997123</v>
      </c>
      <c r="G45" s="71" t="s">
        <v>123</v>
      </c>
      <c r="H45" s="72">
        <v>4.8000000000000001E-2</v>
      </c>
      <c r="I45" s="72">
        <v>4.8499999999941146E-2</v>
      </c>
      <c r="J45" s="68">
        <v>135966.27744000001</v>
      </c>
      <c r="K45" s="70">
        <v>112.49197700000001</v>
      </c>
      <c r="L45" s="68">
        <v>152.95115379400002</v>
      </c>
      <c r="M45" s="128" t="s">
        <v>1886</v>
      </c>
      <c r="N45" s="69">
        <f t="shared" si="0"/>
        <v>1.1504149688536589E-2</v>
      </c>
      <c r="O45" s="69">
        <f>L45/'סכום נכסי הקרן'!$C$41</f>
        <v>6.9331284544895946E-3</v>
      </c>
    </row>
    <row r="46" spans="1:15">
      <c r="A46" s="61" t="s">
        <v>1065</v>
      </c>
      <c r="B46" s="58" t="s">
        <v>1066</v>
      </c>
      <c r="C46" s="58" t="s">
        <v>200</v>
      </c>
      <c r="D46" s="128" t="s">
        <v>1886</v>
      </c>
      <c r="E46" s="77">
        <v>41579</v>
      </c>
      <c r="F46" s="68">
        <v>4.3399999999852437</v>
      </c>
      <c r="G46" s="71" t="s">
        <v>123</v>
      </c>
      <c r="H46" s="72">
        <v>4.8000000000000001E-2</v>
      </c>
      <c r="I46" s="72">
        <v>4.8499999999867559E-2</v>
      </c>
      <c r="J46" s="68">
        <v>94347.043938000003</v>
      </c>
      <c r="K46" s="70">
        <v>112.048484</v>
      </c>
      <c r="L46" s="68">
        <v>105.71443208399999</v>
      </c>
      <c r="M46" s="128" t="s">
        <v>1886</v>
      </c>
      <c r="N46" s="69">
        <f t="shared" si="0"/>
        <v>7.9512616986919284E-3</v>
      </c>
      <c r="O46" s="69">
        <f>L46/'סכום נכסי הקרן'!$C$41</f>
        <v>4.7919333653339176E-3</v>
      </c>
    </row>
    <row r="47" spans="1:15">
      <c r="A47" s="61" t="s">
        <v>1067</v>
      </c>
      <c r="B47" s="58" t="s">
        <v>1068</v>
      </c>
      <c r="C47" s="58" t="s">
        <v>200</v>
      </c>
      <c r="D47" s="128" t="s">
        <v>1886</v>
      </c>
      <c r="E47" s="77">
        <v>41609</v>
      </c>
      <c r="F47" s="68">
        <v>4.4299999999839939</v>
      </c>
      <c r="G47" s="71" t="s">
        <v>123</v>
      </c>
      <c r="H47" s="72">
        <v>4.8000000000000001E-2</v>
      </c>
      <c r="I47" s="72">
        <v>4.8499999999916533E-2</v>
      </c>
      <c r="J47" s="68">
        <v>91509.958511999997</v>
      </c>
      <c r="K47" s="70">
        <v>111.287283</v>
      </c>
      <c r="L47" s="68">
        <v>101.83894684099999</v>
      </c>
      <c r="M47" s="128" t="s">
        <v>1886</v>
      </c>
      <c r="N47" s="69">
        <f t="shared" si="0"/>
        <v>7.6597688838601144E-3</v>
      </c>
      <c r="O47" s="69">
        <f>L47/'סכום נכסי הקרן'!$C$41</f>
        <v>4.616261352755403E-3</v>
      </c>
    </row>
    <row r="48" spans="1:15">
      <c r="A48" s="61" t="s">
        <v>1069</v>
      </c>
      <c r="B48" s="58" t="s">
        <v>1070</v>
      </c>
      <c r="C48" s="58" t="s">
        <v>200</v>
      </c>
      <c r="D48" s="128" t="s">
        <v>1886</v>
      </c>
      <c r="E48" s="77">
        <v>41672</v>
      </c>
      <c r="F48" s="68">
        <v>4.4899999999248337</v>
      </c>
      <c r="G48" s="71" t="s">
        <v>123</v>
      </c>
      <c r="H48" s="72">
        <v>4.8000000000000001E-2</v>
      </c>
      <c r="I48" s="72">
        <v>4.8499999999285608E-2</v>
      </c>
      <c r="J48" s="68">
        <v>28393.651566</v>
      </c>
      <c r="K48" s="70">
        <v>113.389481</v>
      </c>
      <c r="L48" s="68">
        <v>32.195414157999998</v>
      </c>
      <c r="M48" s="128" t="s">
        <v>1886</v>
      </c>
      <c r="N48" s="69">
        <f t="shared" si="0"/>
        <v>2.4215630583402079E-3</v>
      </c>
      <c r="O48" s="69">
        <f>L48/'סכום נכסי הקרן'!$C$41</f>
        <v>1.4593871080145016E-3</v>
      </c>
    </row>
    <row r="49" spans="1:15">
      <c r="A49" s="61" t="s">
        <v>1071</v>
      </c>
      <c r="B49" s="58" t="s">
        <v>1072</v>
      </c>
      <c r="C49" s="58" t="s">
        <v>200</v>
      </c>
      <c r="D49" s="128" t="s">
        <v>1886</v>
      </c>
      <c r="E49" s="77">
        <v>41700</v>
      </c>
      <c r="F49" s="68">
        <v>4.569999999995277</v>
      </c>
      <c r="G49" s="71" t="s">
        <v>123</v>
      </c>
      <c r="H49" s="72">
        <v>4.8000000000000001E-2</v>
      </c>
      <c r="I49" s="72">
        <v>4.8599999999951328E-2</v>
      </c>
      <c r="J49" s="68">
        <v>123001.29229500001</v>
      </c>
      <c r="K49" s="70">
        <v>113.608948</v>
      </c>
      <c r="L49" s="68">
        <v>139.74047393800001</v>
      </c>
      <c r="M49" s="128" t="s">
        <v>1886</v>
      </c>
      <c r="N49" s="69">
        <f t="shared" si="0"/>
        <v>1.0510514565290327E-2</v>
      </c>
      <c r="O49" s="69">
        <f>L49/'סכום נכסי הקרן'!$C$41</f>
        <v>6.3343010632549747E-3</v>
      </c>
    </row>
    <row r="50" spans="1:15">
      <c r="A50" s="61" t="s">
        <v>1073</v>
      </c>
      <c r="B50" s="58" t="s">
        <v>1074</v>
      </c>
      <c r="C50" s="58" t="s">
        <v>200</v>
      </c>
      <c r="D50" s="128" t="s">
        <v>1886</v>
      </c>
      <c r="E50" s="77">
        <v>41730</v>
      </c>
      <c r="F50" s="68">
        <v>4.6499999999801878</v>
      </c>
      <c r="G50" s="71" t="s">
        <v>123</v>
      </c>
      <c r="H50" s="72">
        <v>4.8000000000000001E-2</v>
      </c>
      <c r="I50" s="72">
        <v>4.849999999982664E-2</v>
      </c>
      <c r="J50" s="68">
        <v>71221.535342999996</v>
      </c>
      <c r="K50" s="70">
        <v>113.389898</v>
      </c>
      <c r="L50" s="68">
        <v>80.758026564000005</v>
      </c>
      <c r="M50" s="128" t="s">
        <v>1886</v>
      </c>
      <c r="N50" s="69">
        <f t="shared" si="0"/>
        <v>6.0741772984226755E-3</v>
      </c>
      <c r="O50" s="69">
        <f>L50/'סכום נכסי הקרן'!$C$41</f>
        <v>3.6606835451100661E-3</v>
      </c>
    </row>
    <row r="51" spans="1:15">
      <c r="A51" s="61" t="s">
        <v>1075</v>
      </c>
      <c r="B51" s="58" t="s">
        <v>1076</v>
      </c>
      <c r="C51" s="58" t="s">
        <v>200</v>
      </c>
      <c r="D51" s="128" t="s">
        <v>1886</v>
      </c>
      <c r="E51" s="77">
        <v>41760</v>
      </c>
      <c r="F51" s="68">
        <v>4.7399999999938895</v>
      </c>
      <c r="G51" s="71" t="s">
        <v>123</v>
      </c>
      <c r="H51" s="72">
        <v>4.8000000000000001E-2</v>
      </c>
      <c r="I51" s="72">
        <v>4.8599999999993211E-2</v>
      </c>
      <c r="J51" s="68">
        <v>26171.307288</v>
      </c>
      <c r="K51" s="70">
        <v>112.56057800000001</v>
      </c>
      <c r="L51" s="68">
        <v>29.458574657</v>
      </c>
      <c r="M51" s="128" t="s">
        <v>1886</v>
      </c>
      <c r="N51" s="69">
        <f t="shared" si="0"/>
        <v>2.2157129518715186E-3</v>
      </c>
      <c r="O51" s="69">
        <f>L51/'סכום נכסי הקרן'!$C$41</f>
        <v>1.3353288099953169E-3</v>
      </c>
    </row>
    <row r="52" spans="1:15">
      <c r="A52" s="61" t="s">
        <v>1077</v>
      </c>
      <c r="B52" s="58" t="s">
        <v>1078</v>
      </c>
      <c r="C52" s="58" t="s">
        <v>200</v>
      </c>
      <c r="D52" s="128" t="s">
        <v>1886</v>
      </c>
      <c r="E52" s="77">
        <v>41791</v>
      </c>
      <c r="F52" s="68">
        <v>4.8199999999858614</v>
      </c>
      <c r="G52" s="71" t="s">
        <v>123</v>
      </c>
      <c r="H52" s="72">
        <v>4.8000000000000001E-2</v>
      </c>
      <c r="I52" s="72">
        <v>4.8599999999899508E-2</v>
      </c>
      <c r="J52" s="68">
        <v>104788.99619999999</v>
      </c>
      <c r="K52" s="70">
        <v>112.045067</v>
      </c>
      <c r="L52" s="68">
        <v>117.410900513</v>
      </c>
      <c r="M52" s="128" t="s">
        <v>1886</v>
      </c>
      <c r="N52" s="69">
        <f t="shared" si="0"/>
        <v>8.8310061157604366E-3</v>
      </c>
      <c r="O52" s="69">
        <f>L52/'סכום נכסי הקרן'!$C$41</f>
        <v>5.3221230113130397E-3</v>
      </c>
    </row>
    <row r="53" spans="1:15">
      <c r="A53" s="61" t="s">
        <v>1079</v>
      </c>
      <c r="B53" s="58" t="s">
        <v>1080</v>
      </c>
      <c r="C53" s="58" t="s">
        <v>200</v>
      </c>
      <c r="D53" s="128" t="s">
        <v>1886</v>
      </c>
      <c r="E53" s="77">
        <v>41821</v>
      </c>
      <c r="F53" s="68">
        <v>4.7900000000053931</v>
      </c>
      <c r="G53" s="71" t="s">
        <v>123</v>
      </c>
      <c r="H53" s="72">
        <v>4.8000000000000001E-2</v>
      </c>
      <c r="I53" s="72">
        <v>4.8600000000035969E-2</v>
      </c>
      <c r="J53" s="68">
        <v>68204.429810999995</v>
      </c>
      <c r="K53" s="70">
        <v>114.165436</v>
      </c>
      <c r="L53" s="68">
        <v>77.865884602000008</v>
      </c>
      <c r="M53" s="128" t="s">
        <v>1886</v>
      </c>
      <c r="N53" s="69">
        <f t="shared" si="0"/>
        <v>5.8566461897907179E-3</v>
      </c>
      <c r="O53" s="69">
        <f>L53/'סכום נכסי הקרן'!$C$41</f>
        <v>3.529585536145899E-3</v>
      </c>
    </row>
    <row r="54" spans="1:15">
      <c r="A54" s="61" t="s">
        <v>1081</v>
      </c>
      <c r="B54" s="58" t="s">
        <v>1082</v>
      </c>
      <c r="C54" s="58" t="s">
        <v>200</v>
      </c>
      <c r="D54" s="128" t="s">
        <v>1886</v>
      </c>
      <c r="E54" s="77">
        <v>41852</v>
      </c>
      <c r="F54" s="68">
        <v>4.8700000000455104</v>
      </c>
      <c r="G54" s="71" t="s">
        <v>123</v>
      </c>
      <c r="H54" s="72">
        <v>4.8000000000000001E-2</v>
      </c>
      <c r="I54" s="72">
        <v>4.8500000000430504E-2</v>
      </c>
      <c r="J54" s="68">
        <v>50190.234444000002</v>
      </c>
      <c r="K54" s="70">
        <v>113.389836</v>
      </c>
      <c r="L54" s="68">
        <v>56.910624442999996</v>
      </c>
      <c r="M54" s="128" t="s">
        <v>1886</v>
      </c>
      <c r="N54" s="69">
        <f t="shared" si="0"/>
        <v>4.2805060715144739E-3</v>
      </c>
      <c r="O54" s="69">
        <f>L54/'סכום נכסי הקרן'!$C$41</f>
        <v>2.5797037805935954E-3</v>
      </c>
    </row>
    <row r="55" spans="1:15">
      <c r="A55" s="61" t="s">
        <v>1083</v>
      </c>
      <c r="B55" s="58" t="s">
        <v>1084</v>
      </c>
      <c r="C55" s="58" t="s">
        <v>200</v>
      </c>
      <c r="D55" s="128" t="s">
        <v>1886</v>
      </c>
      <c r="E55" s="77">
        <v>41883</v>
      </c>
      <c r="F55" s="68">
        <v>4.959999999996529</v>
      </c>
      <c r="G55" s="71" t="s">
        <v>123</v>
      </c>
      <c r="H55" s="72">
        <v>4.8000000000000001E-2</v>
      </c>
      <c r="I55" s="72">
        <v>4.8499999999924069E-2</v>
      </c>
      <c r="J55" s="68">
        <v>81704.365533000004</v>
      </c>
      <c r="K55" s="70">
        <v>112.83300199999999</v>
      </c>
      <c r="L55" s="68">
        <v>92.18948834199999</v>
      </c>
      <c r="M55" s="128" t="s">
        <v>1886</v>
      </c>
      <c r="N55" s="69">
        <f t="shared" si="0"/>
        <v>6.9339893638485943E-3</v>
      </c>
      <c r="O55" s="69">
        <f>L55/'סכום נכסי הקרן'!$C$41</f>
        <v>4.1788606948961107E-3</v>
      </c>
    </row>
    <row r="56" spans="1:15">
      <c r="A56" s="61" t="s">
        <v>1085</v>
      </c>
      <c r="B56" s="58" t="s">
        <v>1086</v>
      </c>
      <c r="C56" s="58" t="s">
        <v>200</v>
      </c>
      <c r="D56" s="128" t="s">
        <v>1886</v>
      </c>
      <c r="E56" s="77">
        <v>41913</v>
      </c>
      <c r="F56" s="68">
        <v>5.0400000000230172</v>
      </c>
      <c r="G56" s="71" t="s">
        <v>123</v>
      </c>
      <c r="H56" s="72">
        <v>4.8000000000000001E-2</v>
      </c>
      <c r="I56" s="72">
        <v>4.8500000000293968E-2</v>
      </c>
      <c r="J56" s="68">
        <v>71056.844459999993</v>
      </c>
      <c r="K56" s="70">
        <v>112.502351</v>
      </c>
      <c r="L56" s="68">
        <v>79.940620529</v>
      </c>
      <c r="M56" s="128" t="s">
        <v>1886</v>
      </c>
      <c r="N56" s="69">
        <f t="shared" si="0"/>
        <v>6.0126964847792667E-3</v>
      </c>
      <c r="O56" s="69">
        <f>L56/'סכום נכסי הקרן'!$C$41</f>
        <v>3.6236313169996279E-3</v>
      </c>
    </row>
    <row r="57" spans="1:15">
      <c r="A57" s="61" t="s">
        <v>1087</v>
      </c>
      <c r="B57" s="58" t="s">
        <v>1088</v>
      </c>
      <c r="C57" s="58" t="s">
        <v>200</v>
      </c>
      <c r="D57" s="128" t="s">
        <v>1886</v>
      </c>
      <c r="E57" s="77">
        <v>41945</v>
      </c>
      <c r="F57" s="68">
        <v>5.1299999999554924</v>
      </c>
      <c r="G57" s="71" t="s">
        <v>123</v>
      </c>
      <c r="H57" s="72">
        <v>4.8000000000000001E-2</v>
      </c>
      <c r="I57" s="72">
        <v>4.849999999977863E-2</v>
      </c>
      <c r="J57" s="68">
        <v>38189.811177000003</v>
      </c>
      <c r="K57" s="70">
        <v>112.370261</v>
      </c>
      <c r="L57" s="68">
        <v>42.913990507000001</v>
      </c>
      <c r="M57" s="128" t="s">
        <v>1886</v>
      </c>
      <c r="N57" s="69">
        <f t="shared" si="0"/>
        <v>3.2277557787493633E-3</v>
      </c>
      <c r="O57" s="69">
        <f>L57/'סכום נכסי הקרן'!$C$41</f>
        <v>1.945249848069139E-3</v>
      </c>
    </row>
    <row r="58" spans="1:15">
      <c r="A58" s="61" t="s">
        <v>1089</v>
      </c>
      <c r="B58" s="58" t="s">
        <v>1090</v>
      </c>
      <c r="C58" s="58" t="s">
        <v>200</v>
      </c>
      <c r="D58" s="128" t="s">
        <v>1886</v>
      </c>
      <c r="E58" s="77">
        <v>41974</v>
      </c>
      <c r="F58" s="68">
        <v>5.209999999994321</v>
      </c>
      <c r="G58" s="71" t="s">
        <v>123</v>
      </c>
      <c r="H58" s="72">
        <v>4.8000000000000001E-2</v>
      </c>
      <c r="I58" s="72">
        <v>4.8499999999951519E-2</v>
      </c>
      <c r="J58" s="68">
        <v>129356.63092800001</v>
      </c>
      <c r="K58" s="70">
        <v>111.614228</v>
      </c>
      <c r="L58" s="68">
        <v>144.38040454200001</v>
      </c>
      <c r="M58" s="128" t="s">
        <v>1886</v>
      </c>
      <c r="N58" s="69">
        <f t="shared" si="0"/>
        <v>1.0859504781374148E-2</v>
      </c>
      <c r="O58" s="69">
        <f>L58/'סכום נכסי הקרן'!$C$41</f>
        <v>6.5446246476116906E-3</v>
      </c>
    </row>
    <row r="59" spans="1:15">
      <c r="A59" s="61" t="s">
        <v>1091</v>
      </c>
      <c r="B59" s="58" t="s">
        <v>1092</v>
      </c>
      <c r="C59" s="58" t="s">
        <v>200</v>
      </c>
      <c r="D59" s="128" t="s">
        <v>1886</v>
      </c>
      <c r="E59" s="77">
        <v>42005</v>
      </c>
      <c r="F59" s="68">
        <v>5.1699999997958122</v>
      </c>
      <c r="G59" s="71" t="s">
        <v>123</v>
      </c>
      <c r="H59" s="72">
        <v>4.8000000000000001E-2</v>
      </c>
      <c r="I59" s="72">
        <v>4.8499999998496302E-2</v>
      </c>
      <c r="J59" s="68">
        <v>11077.525430999998</v>
      </c>
      <c r="K59" s="70">
        <v>114.063997</v>
      </c>
      <c r="L59" s="68">
        <v>12.635468274000001</v>
      </c>
      <c r="M59" s="128" t="s">
        <v>1886</v>
      </c>
      <c r="N59" s="69">
        <f t="shared" si="0"/>
        <v>9.5037085241362371E-4</v>
      </c>
      <c r="O59" s="69">
        <f>L59/'סכום נכסי הקרן'!$C$41</f>
        <v>5.7275360435827215E-4</v>
      </c>
    </row>
    <row r="60" spans="1:15">
      <c r="A60" s="61" t="s">
        <v>1093</v>
      </c>
      <c r="B60" s="58" t="s">
        <v>1094</v>
      </c>
      <c r="C60" s="58" t="s">
        <v>200</v>
      </c>
      <c r="D60" s="128" t="s">
        <v>1886</v>
      </c>
      <c r="E60" s="77">
        <v>42036</v>
      </c>
      <c r="F60" s="68">
        <v>5.2499999999913474</v>
      </c>
      <c r="G60" s="71" t="s">
        <v>123</v>
      </c>
      <c r="H60" s="72">
        <v>4.8000000000000001E-2</v>
      </c>
      <c r="I60" s="72">
        <v>4.8599999999845399E-2</v>
      </c>
      <c r="J60" s="68">
        <v>76326.559659000006</v>
      </c>
      <c r="K60" s="70">
        <v>113.556585</v>
      </c>
      <c r="L60" s="68">
        <v>86.673834619000004</v>
      </c>
      <c r="M60" s="128" t="s">
        <v>1886</v>
      </c>
      <c r="N60" s="69">
        <f t="shared" si="0"/>
        <v>6.5191320418503135E-3</v>
      </c>
      <c r="O60" s="69">
        <f>L60/'סכום נכסי הקרן'!$C$41</f>
        <v>3.9288414251915709E-3</v>
      </c>
    </row>
    <row r="61" spans="1:15">
      <c r="A61" s="61" t="s">
        <v>1095</v>
      </c>
      <c r="B61" s="58" t="s">
        <v>1096</v>
      </c>
      <c r="C61" s="58" t="s">
        <v>200</v>
      </c>
      <c r="D61" s="128" t="s">
        <v>1886</v>
      </c>
      <c r="E61" s="77">
        <v>42064</v>
      </c>
      <c r="F61" s="68">
        <v>5.329999999989445</v>
      </c>
      <c r="G61" s="71" t="s">
        <v>123</v>
      </c>
      <c r="H61" s="72">
        <v>4.8000000000000001E-2</v>
      </c>
      <c r="I61" s="72">
        <v>4.8599999999918521E-2</v>
      </c>
      <c r="J61" s="68">
        <v>189229.03845300002</v>
      </c>
      <c r="K61" s="70">
        <v>114.162852</v>
      </c>
      <c r="L61" s="68">
        <v>216.02926781600004</v>
      </c>
      <c r="M61" s="128" t="s">
        <v>1886</v>
      </c>
      <c r="N61" s="69">
        <f t="shared" si="0"/>
        <v>1.6248540611909494E-2</v>
      </c>
      <c r="O61" s="69">
        <f>L61/'סכום נכסי הקרן'!$C$41</f>
        <v>9.7923985961877544E-3</v>
      </c>
    </row>
    <row r="62" spans="1:15">
      <c r="A62" s="61" t="s">
        <v>1097</v>
      </c>
      <c r="B62" s="58" t="s">
        <v>1098</v>
      </c>
      <c r="C62" s="58" t="s">
        <v>200</v>
      </c>
      <c r="D62" s="128" t="s">
        <v>1886</v>
      </c>
      <c r="E62" s="77">
        <v>42095</v>
      </c>
      <c r="F62" s="68">
        <v>5.4099999999952892</v>
      </c>
      <c r="G62" s="71" t="s">
        <v>123</v>
      </c>
      <c r="H62" s="72">
        <v>4.8000000000000001E-2</v>
      </c>
      <c r="I62" s="72">
        <v>4.849999999993438E-2</v>
      </c>
      <c r="J62" s="68">
        <v>113088.394755</v>
      </c>
      <c r="K62" s="70">
        <v>114.551188</v>
      </c>
      <c r="L62" s="68">
        <v>129.54409942100003</v>
      </c>
      <c r="M62" s="128" t="s">
        <v>1886</v>
      </c>
      <c r="N62" s="69">
        <f t="shared" si="0"/>
        <v>9.7435990120939633E-3</v>
      </c>
      <c r="O62" s="69">
        <f>L62/'סכום נכסי הקרן'!$C$41</f>
        <v>5.8721092291766468E-3</v>
      </c>
    </row>
    <row r="63" spans="1:15">
      <c r="A63" s="61" t="s">
        <v>1099</v>
      </c>
      <c r="B63" s="58" t="s">
        <v>1100</v>
      </c>
      <c r="C63" s="58" t="s">
        <v>200</v>
      </c>
      <c r="D63" s="128" t="s">
        <v>1886</v>
      </c>
      <c r="E63" s="77">
        <v>42125</v>
      </c>
      <c r="F63" s="68">
        <v>5.4999999999918252</v>
      </c>
      <c r="G63" s="71" t="s">
        <v>123</v>
      </c>
      <c r="H63" s="72">
        <v>4.8000000000000001E-2</v>
      </c>
      <c r="I63" s="72">
        <v>4.8499999999934602E-2</v>
      </c>
      <c r="J63" s="68">
        <v>107522.707635</v>
      </c>
      <c r="K63" s="70">
        <v>113.753461</v>
      </c>
      <c r="L63" s="68">
        <v>122.31080086799999</v>
      </c>
      <c r="M63" s="128" t="s">
        <v>1886</v>
      </c>
      <c r="N63" s="69">
        <f t="shared" si="0"/>
        <v>9.1995498354028107E-3</v>
      </c>
      <c r="O63" s="69">
        <f>L63/'סכום נכסי הקרן'!$C$41</f>
        <v>5.5442307740381789E-3</v>
      </c>
    </row>
    <row r="64" spans="1:15">
      <c r="A64" s="61" t="s">
        <v>1101</v>
      </c>
      <c r="B64" s="58" t="s">
        <v>1102</v>
      </c>
      <c r="C64" s="58" t="s">
        <v>200</v>
      </c>
      <c r="D64" s="128" t="s">
        <v>1886</v>
      </c>
      <c r="E64" s="77">
        <v>42156</v>
      </c>
      <c r="F64" s="68">
        <v>5.5799999999398624</v>
      </c>
      <c r="G64" s="71" t="s">
        <v>123</v>
      </c>
      <c r="H64" s="72">
        <v>4.8000000000000001E-2</v>
      </c>
      <c r="I64" s="72">
        <v>4.8499999999659808E-2</v>
      </c>
      <c r="J64" s="68">
        <v>40457.35701</v>
      </c>
      <c r="K64" s="70">
        <v>112.618172</v>
      </c>
      <c r="L64" s="68">
        <v>45.562336003000006</v>
      </c>
      <c r="M64" s="128" t="s">
        <v>1886</v>
      </c>
      <c r="N64" s="69">
        <f t="shared" si="0"/>
        <v>3.4269498499100146E-3</v>
      </c>
      <c r="O64" s="69">
        <f>L64/'סכום נכסי הקרן'!$C$41</f>
        <v>2.0652967980932407E-3</v>
      </c>
    </row>
    <row r="65" spans="1:15">
      <c r="A65" s="61" t="s">
        <v>1103</v>
      </c>
      <c r="B65" s="58" t="s">
        <v>1104</v>
      </c>
      <c r="C65" s="58" t="s">
        <v>200</v>
      </c>
      <c r="D65" s="128" t="s">
        <v>1886</v>
      </c>
      <c r="E65" s="77">
        <v>42218</v>
      </c>
      <c r="F65" s="68">
        <v>5.6200000000177281</v>
      </c>
      <c r="G65" s="71" t="s">
        <v>123</v>
      </c>
      <c r="H65" s="72">
        <v>4.8000000000000001E-2</v>
      </c>
      <c r="I65" s="72">
        <v>4.8500000000147737E-2</v>
      </c>
      <c r="J65" s="68">
        <v>44601.35696099999</v>
      </c>
      <c r="K65" s="70">
        <v>113.827915</v>
      </c>
      <c r="L65" s="68">
        <v>50.768794804999999</v>
      </c>
      <c r="M65" s="128" t="s">
        <v>1886</v>
      </c>
      <c r="N65" s="69">
        <f t="shared" si="0"/>
        <v>3.8185512201492785E-3</v>
      </c>
      <c r="O65" s="69">
        <f>L65/'סכום נכסי הקרן'!$C$41</f>
        <v>2.3013005598948072E-3</v>
      </c>
    </row>
    <row r="66" spans="1:15">
      <c r="A66" s="61" t="s">
        <v>1105</v>
      </c>
      <c r="B66" s="58" t="s">
        <v>1106</v>
      </c>
      <c r="C66" s="58" t="s">
        <v>200</v>
      </c>
      <c r="D66" s="128" t="s">
        <v>1886</v>
      </c>
      <c r="E66" s="77">
        <v>42309</v>
      </c>
      <c r="F66" s="68">
        <v>5.8699999999783588</v>
      </c>
      <c r="G66" s="71" t="s">
        <v>123</v>
      </c>
      <c r="H66" s="72">
        <v>4.8000000000000001E-2</v>
      </c>
      <c r="I66" s="72">
        <v>4.8499999999792792E-2</v>
      </c>
      <c r="J66" s="68">
        <v>96134.667174000002</v>
      </c>
      <c r="K66" s="70">
        <v>112.953007</v>
      </c>
      <c r="L66" s="68">
        <v>108.58699720499999</v>
      </c>
      <c r="M66" s="128" t="s">
        <v>1886</v>
      </c>
      <c r="N66" s="69">
        <f t="shared" si="0"/>
        <v>8.1673203443596888E-3</v>
      </c>
      <c r="O66" s="69">
        <f>L66/'סכום נכסי הקרן'!$C$41</f>
        <v>4.9221439749550962E-3</v>
      </c>
    </row>
    <row r="67" spans="1:15">
      <c r="A67" s="61" t="s">
        <v>1107</v>
      </c>
      <c r="B67" s="58" t="s">
        <v>1108</v>
      </c>
      <c r="C67" s="58" t="s">
        <v>200</v>
      </c>
      <c r="D67" s="128" t="s">
        <v>1886</v>
      </c>
      <c r="E67" s="77">
        <v>42339</v>
      </c>
      <c r="F67" s="68">
        <v>5.9499999999913076</v>
      </c>
      <c r="G67" s="71" t="s">
        <v>123</v>
      </c>
      <c r="H67" s="72">
        <v>4.8000000000000001E-2</v>
      </c>
      <c r="I67" s="72">
        <v>4.8499999999971018E-2</v>
      </c>
      <c r="J67" s="68">
        <v>76769.927955000006</v>
      </c>
      <c r="K67" s="70">
        <v>112.394024</v>
      </c>
      <c r="L67" s="68">
        <v>86.284811445000003</v>
      </c>
      <c r="M67" s="128" t="s">
        <v>1886</v>
      </c>
      <c r="N67" s="69">
        <f t="shared" si="0"/>
        <v>6.4898718452777969E-3</v>
      </c>
      <c r="O67" s="69">
        <f>L67/'סכום נכסי הקרן'!$C$41</f>
        <v>3.9112073794834367E-3</v>
      </c>
    </row>
    <row r="68" spans="1:15">
      <c r="A68" s="61" t="s">
        <v>1109</v>
      </c>
      <c r="B68" s="58" t="s">
        <v>1110</v>
      </c>
      <c r="C68" s="58" t="s">
        <v>200</v>
      </c>
      <c r="D68" s="128" t="s">
        <v>1886</v>
      </c>
      <c r="E68" s="77">
        <v>42370</v>
      </c>
      <c r="F68" s="68">
        <v>5.8900000000452213</v>
      </c>
      <c r="G68" s="71" t="s">
        <v>123</v>
      </c>
      <c r="H68" s="72">
        <v>4.8000000000000001E-2</v>
      </c>
      <c r="I68" s="72">
        <v>4.8500000000307839E-2</v>
      </c>
      <c r="J68" s="68">
        <v>40922.343440999997</v>
      </c>
      <c r="K68" s="70">
        <v>115.09980400000001</v>
      </c>
      <c r="L68" s="68">
        <v>47.101536983000003</v>
      </c>
      <c r="M68" s="128" t="s">
        <v>1886</v>
      </c>
      <c r="N68" s="69">
        <f t="shared" si="0"/>
        <v>3.5427201336602821E-3</v>
      </c>
      <c r="O68" s="69">
        <f>L68/'סכום נכסי הקרן'!$C$41</f>
        <v>2.1350672957122971E-3</v>
      </c>
    </row>
    <row r="69" spans="1:15">
      <c r="A69" s="61" t="s">
        <v>1111</v>
      </c>
      <c r="B69" s="58" t="s">
        <v>1112</v>
      </c>
      <c r="C69" s="58" t="s">
        <v>200</v>
      </c>
      <c r="D69" s="128" t="s">
        <v>1886</v>
      </c>
      <c r="E69" s="77">
        <v>42461</v>
      </c>
      <c r="F69" s="68">
        <v>6.1399999999824946</v>
      </c>
      <c r="G69" s="71" t="s">
        <v>123</v>
      </c>
      <c r="H69" s="72">
        <v>4.8000000000000001E-2</v>
      </c>
      <c r="I69" s="72">
        <v>4.849999999987497E-2</v>
      </c>
      <c r="J69" s="68">
        <v>111485.90136600001</v>
      </c>
      <c r="K69" s="70">
        <v>114.780339</v>
      </c>
      <c r="L69" s="68">
        <v>127.96389531600001</v>
      </c>
      <c r="M69" s="128" t="s">
        <v>1886</v>
      </c>
      <c r="N69" s="69">
        <f t="shared" si="0"/>
        <v>9.62474469742273E-3</v>
      </c>
      <c r="O69" s="69">
        <f>L69/'סכום נכסי הקרן'!$C$41</f>
        <v>5.8004800994021014E-3</v>
      </c>
    </row>
    <row r="70" spans="1:15">
      <c r="A70" s="61" t="s">
        <v>1113</v>
      </c>
      <c r="B70" s="58" t="s">
        <v>1114</v>
      </c>
      <c r="C70" s="58" t="s">
        <v>200</v>
      </c>
      <c r="D70" s="128" t="s">
        <v>1886</v>
      </c>
      <c r="E70" s="77">
        <v>42491</v>
      </c>
      <c r="F70" s="68">
        <v>6.2199999999967952</v>
      </c>
      <c r="G70" s="71" t="s">
        <v>123</v>
      </c>
      <c r="H70" s="72">
        <v>4.8000000000000001E-2</v>
      </c>
      <c r="I70" s="72">
        <v>4.8600000000020384E-2</v>
      </c>
      <c r="J70" s="68">
        <v>119866.66271999999</v>
      </c>
      <c r="K70" s="70">
        <v>114.564193</v>
      </c>
      <c r="L70" s="68">
        <v>137.32427505200002</v>
      </c>
      <c r="M70" s="128" t="s">
        <v>1886</v>
      </c>
      <c r="N70" s="69">
        <f t="shared" si="0"/>
        <v>1.032878129311602E-2</v>
      </c>
      <c r="O70" s="69">
        <f>L70/'סכום נכסי הקרן'!$C$41</f>
        <v>6.2247770954214623E-3</v>
      </c>
    </row>
    <row r="71" spans="1:15">
      <c r="A71" s="61" t="s">
        <v>1115</v>
      </c>
      <c r="B71" s="58" t="s">
        <v>1116</v>
      </c>
      <c r="C71" s="58" t="s">
        <v>200</v>
      </c>
      <c r="D71" s="128" t="s">
        <v>1886</v>
      </c>
      <c r="E71" s="77">
        <v>42522</v>
      </c>
      <c r="F71" s="68">
        <v>6.3099999999726712</v>
      </c>
      <c r="G71" s="71" t="s">
        <v>123</v>
      </c>
      <c r="H71" s="72">
        <v>4.8000000000000001E-2</v>
      </c>
      <c r="I71" s="72">
        <v>4.8499999999716409E-2</v>
      </c>
      <c r="J71" s="68">
        <v>68258.278619999997</v>
      </c>
      <c r="K71" s="70">
        <v>113.64869400000001</v>
      </c>
      <c r="L71" s="68">
        <v>77.574642351999998</v>
      </c>
      <c r="M71" s="128" t="s">
        <v>1886</v>
      </c>
      <c r="N71" s="69">
        <f t="shared" si="0"/>
        <v>5.8347405398069402E-3</v>
      </c>
      <c r="O71" s="69">
        <f>L71/'סכום נכסי הקרן'!$C$41</f>
        <v>3.5163838055244732E-3</v>
      </c>
    </row>
    <row r="72" spans="1:15">
      <c r="A72" s="61" t="s">
        <v>1117</v>
      </c>
      <c r="B72" s="58" t="s">
        <v>1118</v>
      </c>
      <c r="C72" s="58" t="s">
        <v>200</v>
      </c>
      <c r="D72" s="128" t="s">
        <v>1886</v>
      </c>
      <c r="E72" s="77">
        <v>42552</v>
      </c>
      <c r="F72" s="68">
        <v>6.2400000000626008</v>
      </c>
      <c r="G72" s="71" t="s">
        <v>123</v>
      </c>
      <c r="H72" s="72">
        <v>4.8000000000000001E-2</v>
      </c>
      <c r="I72" s="72">
        <v>4.8500000000432433E-2</v>
      </c>
      <c r="J72" s="68">
        <v>21010.468878</v>
      </c>
      <c r="K72" s="70">
        <v>115.56699999999999</v>
      </c>
      <c r="L72" s="68">
        <v>24.281168627</v>
      </c>
      <c r="M72" s="128" t="s">
        <v>1886</v>
      </c>
      <c r="N72" s="69">
        <f t="shared" si="0"/>
        <v>1.826296772326566E-3</v>
      </c>
      <c r="O72" s="69">
        <f>L72/'סכום נכסי הקרן'!$C$41</f>
        <v>1.1006419823602375E-3</v>
      </c>
    </row>
    <row r="73" spans="1:15">
      <c r="A73" s="61" t="s">
        <v>1119</v>
      </c>
      <c r="B73" s="58" t="s">
        <v>1120</v>
      </c>
      <c r="C73" s="58" t="s">
        <v>200</v>
      </c>
      <c r="D73" s="128" t="s">
        <v>1886</v>
      </c>
      <c r="E73" s="77">
        <v>42583</v>
      </c>
      <c r="F73" s="68">
        <v>6.3299999999927339</v>
      </c>
      <c r="G73" s="71" t="s">
        <v>123</v>
      </c>
      <c r="H73" s="72">
        <v>4.8000000000000001E-2</v>
      </c>
      <c r="I73" s="72">
        <v>4.8499999999927344E-2</v>
      </c>
      <c r="J73" s="68">
        <v>179872.31656800001</v>
      </c>
      <c r="K73" s="70">
        <v>114.769786</v>
      </c>
      <c r="L73" s="68">
        <v>206.43907204999999</v>
      </c>
      <c r="M73" s="128" t="s">
        <v>1886</v>
      </c>
      <c r="N73" s="69">
        <f t="shared" si="0"/>
        <v>1.5527218510717457E-2</v>
      </c>
      <c r="O73" s="69">
        <f>L73/'סכום נכסי הקרן'!$C$41</f>
        <v>9.3576842609240148E-3</v>
      </c>
    </row>
    <row r="74" spans="1:15">
      <c r="A74" s="61" t="s">
        <v>1121</v>
      </c>
      <c r="B74" s="58" t="s">
        <v>1122</v>
      </c>
      <c r="C74" s="58" t="s">
        <v>200</v>
      </c>
      <c r="D74" s="128" t="s">
        <v>1886</v>
      </c>
      <c r="E74" s="77">
        <v>42614</v>
      </c>
      <c r="F74" s="68">
        <v>6.4100000000382567</v>
      </c>
      <c r="G74" s="71" t="s">
        <v>123</v>
      </c>
      <c r="H74" s="72">
        <v>4.8000000000000001E-2</v>
      </c>
      <c r="I74" s="72">
        <v>4.8500000000318809E-2</v>
      </c>
      <c r="J74" s="68">
        <v>55101.874715999998</v>
      </c>
      <c r="K74" s="70">
        <v>113.84910000000001</v>
      </c>
      <c r="L74" s="68">
        <v>62.732988660000004</v>
      </c>
      <c r="M74" s="128" t="s">
        <v>1886</v>
      </c>
      <c r="N74" s="69">
        <f t="shared" si="0"/>
        <v>4.7184324802538296E-3</v>
      </c>
      <c r="O74" s="69">
        <f>L74/'סכום נכסי הקרן'!$C$41</f>
        <v>2.8436259415185973E-3</v>
      </c>
    </row>
    <row r="75" spans="1:15">
      <c r="A75" s="61" t="s">
        <v>1123</v>
      </c>
      <c r="B75" s="58" t="s">
        <v>1124</v>
      </c>
      <c r="C75" s="58" t="s">
        <v>200</v>
      </c>
      <c r="D75" s="128" t="s">
        <v>1886</v>
      </c>
      <c r="E75" s="77">
        <v>42644</v>
      </c>
      <c r="F75" s="68">
        <v>6.4900000000261366</v>
      </c>
      <c r="G75" s="71" t="s">
        <v>123</v>
      </c>
      <c r="H75" s="72">
        <v>4.8000000000000001E-2</v>
      </c>
      <c r="I75" s="72">
        <v>4.8600000000132759E-2</v>
      </c>
      <c r="J75" s="68">
        <v>42383.729367000007</v>
      </c>
      <c r="K75" s="70">
        <v>113.741338</v>
      </c>
      <c r="L75" s="68">
        <v>48.207821025999998</v>
      </c>
      <c r="M75" s="128" t="s">
        <v>1886</v>
      </c>
      <c r="N75" s="69">
        <f t="shared" si="0"/>
        <v>3.6259287719282375E-3</v>
      </c>
      <c r="O75" s="69">
        <f>L75/'סכום נכסי הקרן'!$C$41</f>
        <v>2.185214085631916E-3</v>
      </c>
    </row>
    <row r="76" spans="1:15">
      <c r="A76" s="61" t="s">
        <v>1125</v>
      </c>
      <c r="B76" s="58" t="s">
        <v>1126</v>
      </c>
      <c r="C76" s="58" t="s">
        <v>200</v>
      </c>
      <c r="D76" s="128" t="s">
        <v>1886</v>
      </c>
      <c r="E76" s="77">
        <v>42675</v>
      </c>
      <c r="F76" s="68">
        <v>6.5799999999754633</v>
      </c>
      <c r="G76" s="71" t="s">
        <v>123</v>
      </c>
      <c r="H76" s="72">
        <v>4.8000000000000001E-2</v>
      </c>
      <c r="I76" s="72">
        <v>4.8599999999823104E-2</v>
      </c>
      <c r="J76" s="68">
        <v>61819.218846000003</v>
      </c>
      <c r="K76" s="70">
        <v>113.397054</v>
      </c>
      <c r="L76" s="68">
        <v>70.101173283999998</v>
      </c>
      <c r="M76" s="128" t="s">
        <v>1886</v>
      </c>
      <c r="N76" s="69">
        <f t="shared" ref="N76:N139" si="3">IFERROR(L76/$L$9,0)</f>
        <v>5.2726270498576235E-3</v>
      </c>
      <c r="O76" s="69">
        <f>L76/'סכום נכסי הקרן'!$C$41</f>
        <v>3.1776186523116753E-3</v>
      </c>
    </row>
    <row r="77" spans="1:15">
      <c r="A77" s="61" t="s">
        <v>1127</v>
      </c>
      <c r="B77" s="58" t="s">
        <v>1128</v>
      </c>
      <c r="C77" s="58" t="s">
        <v>200</v>
      </c>
      <c r="D77" s="128" t="s">
        <v>1886</v>
      </c>
      <c r="E77" s="77">
        <v>42705</v>
      </c>
      <c r="F77" s="68">
        <v>6.6599999999655726</v>
      </c>
      <c r="G77" s="71" t="s">
        <v>123</v>
      </c>
      <c r="H77" s="72">
        <v>4.8000000000000001E-2</v>
      </c>
      <c r="I77" s="72">
        <v>4.8599999999835566E-2</v>
      </c>
      <c r="J77" s="68">
        <v>69067.582983</v>
      </c>
      <c r="K77" s="70">
        <v>112.70606600000001</v>
      </c>
      <c r="L77" s="68">
        <v>77.843355997999993</v>
      </c>
      <c r="M77" s="128" t="s">
        <v>1886</v>
      </c>
      <c r="N77" s="69">
        <f t="shared" si="3"/>
        <v>5.8549517113493264E-3</v>
      </c>
      <c r="O77" s="69">
        <f>L77/'סכום נכסי הקרן'!$C$41</f>
        <v>3.5285643362297295E-3</v>
      </c>
    </row>
    <row r="78" spans="1:15">
      <c r="A78" s="61" t="s">
        <v>1129</v>
      </c>
      <c r="B78" s="58" t="s">
        <v>1130</v>
      </c>
      <c r="C78" s="58" t="s">
        <v>200</v>
      </c>
      <c r="D78" s="128" t="s">
        <v>1886</v>
      </c>
      <c r="E78" s="77">
        <v>42736</v>
      </c>
      <c r="F78" s="68">
        <v>6.5899999999816723</v>
      </c>
      <c r="G78" s="71" t="s">
        <v>123</v>
      </c>
      <c r="H78" s="72">
        <v>4.8000000000000001E-2</v>
      </c>
      <c r="I78" s="72">
        <v>4.8499999999851398E-2</v>
      </c>
      <c r="J78" s="68">
        <v>139898.02661100001</v>
      </c>
      <c r="K78" s="70">
        <v>115.44776</v>
      </c>
      <c r="L78" s="68">
        <v>161.50913784400001</v>
      </c>
      <c r="M78" s="128" t="s">
        <v>1886</v>
      </c>
      <c r="N78" s="69">
        <f t="shared" si="3"/>
        <v>1.2147834466984926E-2</v>
      </c>
      <c r="O78" s="69">
        <f>L78/'סכום נכסי הקרן'!$C$41</f>
        <v>7.3210536270583194E-3</v>
      </c>
    </row>
    <row r="79" spans="1:15">
      <c r="A79" s="61" t="s">
        <v>1131</v>
      </c>
      <c r="B79" s="58" t="s">
        <v>1132</v>
      </c>
      <c r="C79" s="58" t="s">
        <v>200</v>
      </c>
      <c r="D79" s="128" t="s">
        <v>1886</v>
      </c>
      <c r="E79" s="77">
        <v>42767</v>
      </c>
      <c r="F79" s="68">
        <v>6.6700000000310462</v>
      </c>
      <c r="G79" s="71" t="s">
        <v>123</v>
      </c>
      <c r="H79" s="72">
        <v>4.8000000000000001E-2</v>
      </c>
      <c r="I79" s="72">
        <v>4.8500000000244514E-2</v>
      </c>
      <c r="J79" s="68">
        <v>76472.776863000006</v>
      </c>
      <c r="K79" s="70">
        <v>114.983689</v>
      </c>
      <c r="L79" s="68">
        <v>87.931219681000002</v>
      </c>
      <c r="M79" s="128" t="s">
        <v>1886</v>
      </c>
      <c r="N79" s="69">
        <f t="shared" si="3"/>
        <v>6.6137056727812709E-3</v>
      </c>
      <c r="O79" s="69">
        <f>L79/'סכום נכסי הקרן'!$C$41</f>
        <v>3.9858374787378132E-3</v>
      </c>
    </row>
    <row r="80" spans="1:15">
      <c r="A80" s="61" t="s">
        <v>1133</v>
      </c>
      <c r="B80" s="58" t="s">
        <v>1134</v>
      </c>
      <c r="C80" s="58" t="s">
        <v>200</v>
      </c>
      <c r="D80" s="128" t="s">
        <v>1886</v>
      </c>
      <c r="E80" s="77">
        <v>42795</v>
      </c>
      <c r="F80" s="68">
        <v>6.7499999999885052</v>
      </c>
      <c r="G80" s="71" t="s">
        <v>123</v>
      </c>
      <c r="H80" s="72">
        <v>4.8000000000000001E-2</v>
      </c>
      <c r="I80" s="72">
        <v>4.8499999999949424E-2</v>
      </c>
      <c r="J80" s="68">
        <v>94746.782907000001</v>
      </c>
      <c r="K80" s="70">
        <v>114.76819</v>
      </c>
      <c r="L80" s="68">
        <v>108.739167823</v>
      </c>
      <c r="M80" s="128" t="s">
        <v>1886</v>
      </c>
      <c r="N80" s="69">
        <f t="shared" si="3"/>
        <v>8.1787657864125628E-3</v>
      </c>
      <c r="O80" s="69">
        <f>L80/'סכום נכסי הקרן'!$C$41</f>
        <v>4.9290417224739811E-3</v>
      </c>
    </row>
    <row r="81" spans="1:15">
      <c r="A81" s="61" t="s">
        <v>1135</v>
      </c>
      <c r="B81" s="58" t="s">
        <v>1136</v>
      </c>
      <c r="C81" s="58" t="s">
        <v>200</v>
      </c>
      <c r="D81" s="128" t="s">
        <v>1886</v>
      </c>
      <c r="E81" s="77">
        <v>42826</v>
      </c>
      <c r="F81" s="68">
        <v>6.8299999999692576</v>
      </c>
      <c r="G81" s="71" t="s">
        <v>123</v>
      </c>
      <c r="H81" s="72">
        <v>4.8000000000000001E-2</v>
      </c>
      <c r="I81" s="72">
        <v>4.8499999999836466E-2</v>
      </c>
      <c r="J81" s="68">
        <v>66865.677668999997</v>
      </c>
      <c r="K81" s="70">
        <v>114.315331</v>
      </c>
      <c r="L81" s="68">
        <v>76.437721045000004</v>
      </c>
      <c r="M81" s="128" t="s">
        <v>1886</v>
      </c>
      <c r="N81" s="69">
        <f t="shared" si="3"/>
        <v>5.7492275340179791E-3</v>
      </c>
      <c r="O81" s="69">
        <f>L81/'סכום נכסי הקרן'!$C$41</f>
        <v>3.4648482579424426E-3</v>
      </c>
    </row>
    <row r="82" spans="1:15">
      <c r="A82" s="61" t="s">
        <v>1137</v>
      </c>
      <c r="B82" s="58" t="s">
        <v>1138</v>
      </c>
      <c r="C82" s="58" t="s">
        <v>200</v>
      </c>
      <c r="D82" s="128" t="s">
        <v>1886</v>
      </c>
      <c r="E82" s="77">
        <v>42856</v>
      </c>
      <c r="F82" s="68">
        <v>6.9199999999921262</v>
      </c>
      <c r="G82" s="71" t="s">
        <v>123</v>
      </c>
      <c r="H82" s="72">
        <v>4.8000000000000001E-2</v>
      </c>
      <c r="I82" s="72">
        <v>4.8499999999970837E-2</v>
      </c>
      <c r="J82" s="68">
        <v>120842.230194</v>
      </c>
      <c r="K82" s="70">
        <v>113.520008</v>
      </c>
      <c r="L82" s="68">
        <v>137.18010902400002</v>
      </c>
      <c r="M82" s="128" t="s">
        <v>1886</v>
      </c>
      <c r="N82" s="69">
        <f t="shared" si="3"/>
        <v>1.0317937912566256E-2</v>
      </c>
      <c r="O82" s="69">
        <f>L82/'סכום נכסי הקרן'!$C$41</f>
        <v>6.2182421882559782E-3</v>
      </c>
    </row>
    <row r="83" spans="1:15">
      <c r="A83" s="61" t="s">
        <v>1139</v>
      </c>
      <c r="B83" s="58" t="s">
        <v>1140</v>
      </c>
      <c r="C83" s="58" t="s">
        <v>200</v>
      </c>
      <c r="D83" s="128" t="s">
        <v>1886</v>
      </c>
      <c r="E83" s="77">
        <v>42887</v>
      </c>
      <c r="F83" s="68">
        <v>7.0000000000166995</v>
      </c>
      <c r="G83" s="71" t="s">
        <v>123</v>
      </c>
      <c r="H83" s="72">
        <v>4.8000000000000001E-2</v>
      </c>
      <c r="I83" s="72">
        <v>4.8500000000183688E-2</v>
      </c>
      <c r="J83" s="68">
        <v>106118.70803100002</v>
      </c>
      <c r="K83" s="70">
        <v>112.857688</v>
      </c>
      <c r="L83" s="68">
        <v>119.76312028800002</v>
      </c>
      <c r="M83" s="128" t="s">
        <v>1886</v>
      </c>
      <c r="N83" s="69">
        <f t="shared" si="3"/>
        <v>9.0079272289439426E-3</v>
      </c>
      <c r="O83" s="69">
        <f>L83/'סכום נכסי הקרן'!$C$41</f>
        <v>5.4287468676798263E-3</v>
      </c>
    </row>
    <row r="84" spans="1:15">
      <c r="A84" s="61" t="s">
        <v>1141</v>
      </c>
      <c r="B84" s="58" t="s">
        <v>1142</v>
      </c>
      <c r="C84" s="58" t="s">
        <v>200</v>
      </c>
      <c r="D84" s="128" t="s">
        <v>1886</v>
      </c>
      <c r="E84" s="77">
        <v>42918</v>
      </c>
      <c r="F84" s="68">
        <v>6.9199999999469739</v>
      </c>
      <c r="G84" s="71" t="s">
        <v>123</v>
      </c>
      <c r="H84" s="72">
        <v>4.8000000000000001E-2</v>
      </c>
      <c r="I84" s="72">
        <v>4.8599999999640181E-2</v>
      </c>
      <c r="J84" s="68">
        <v>46070.997084000002</v>
      </c>
      <c r="K84" s="70">
        <v>114.614419</v>
      </c>
      <c r="L84" s="68">
        <v>52.804005715000002</v>
      </c>
      <c r="M84" s="128" t="s">
        <v>1886</v>
      </c>
      <c r="N84" s="69">
        <f t="shared" si="3"/>
        <v>3.971628659420621E-3</v>
      </c>
      <c r="O84" s="69">
        <f>L84/'סכום נכסי הקרן'!$C$41</f>
        <v>2.3935547098047389E-3</v>
      </c>
    </row>
    <row r="85" spans="1:15">
      <c r="A85" s="61" t="s">
        <v>1143</v>
      </c>
      <c r="B85" s="58" t="s">
        <v>1144</v>
      </c>
      <c r="C85" s="58" t="s">
        <v>200</v>
      </c>
      <c r="D85" s="128" t="s">
        <v>1886</v>
      </c>
      <c r="E85" s="77">
        <v>42949</v>
      </c>
      <c r="F85" s="68">
        <v>7.0100000000083256</v>
      </c>
      <c r="G85" s="71" t="s">
        <v>123</v>
      </c>
      <c r="H85" s="72">
        <v>4.8000000000000001E-2</v>
      </c>
      <c r="I85" s="72">
        <v>4.8500000000061681E-2</v>
      </c>
      <c r="J85" s="68">
        <v>112813.64791200001</v>
      </c>
      <c r="K85" s="70">
        <v>114.985602</v>
      </c>
      <c r="L85" s="68">
        <v>129.71945259199998</v>
      </c>
      <c r="M85" s="128" t="s">
        <v>1886</v>
      </c>
      <c r="N85" s="69">
        <f t="shared" si="3"/>
        <v>9.7567881190572213E-3</v>
      </c>
      <c r="O85" s="69">
        <f>L85/'סכום נכסי הקרן'!$C$41</f>
        <v>5.8800578194898798E-3</v>
      </c>
    </row>
    <row r="86" spans="1:15">
      <c r="A86" s="61" t="s">
        <v>1145</v>
      </c>
      <c r="B86" s="58" t="s">
        <v>1146</v>
      </c>
      <c r="C86" s="58" t="s">
        <v>200</v>
      </c>
      <c r="D86" s="128" t="s">
        <v>1886</v>
      </c>
      <c r="E86" s="77">
        <v>42979</v>
      </c>
      <c r="F86" s="68">
        <v>7.0899999999409697</v>
      </c>
      <c r="G86" s="71" t="s">
        <v>123</v>
      </c>
      <c r="H86" s="72">
        <v>4.8000000000000001E-2</v>
      </c>
      <c r="I86" s="72">
        <v>4.8499999999664395E-2</v>
      </c>
      <c r="J86" s="68">
        <v>50674.480667999989</v>
      </c>
      <c r="K86" s="70">
        <v>114.662871</v>
      </c>
      <c r="L86" s="68">
        <v>58.104814427000001</v>
      </c>
      <c r="M86" s="128" t="s">
        <v>1886</v>
      </c>
      <c r="N86" s="69">
        <f t="shared" si="3"/>
        <v>4.3703265141310111E-3</v>
      </c>
      <c r="O86" s="69">
        <f>L86/'סכום נכסי הקרן'!$C$41</f>
        <v>2.6338352621336956E-3</v>
      </c>
    </row>
    <row r="87" spans="1:15">
      <c r="A87" s="61" t="s">
        <v>1147</v>
      </c>
      <c r="B87" s="58" t="s">
        <v>1148</v>
      </c>
      <c r="C87" s="58" t="s">
        <v>200</v>
      </c>
      <c r="D87" s="128" t="s">
        <v>1886</v>
      </c>
      <c r="E87" s="77">
        <v>43009</v>
      </c>
      <c r="F87" s="68">
        <v>7.170000000002628</v>
      </c>
      <c r="G87" s="71" t="s">
        <v>123</v>
      </c>
      <c r="H87" s="72">
        <v>4.8000000000000001E-2</v>
      </c>
      <c r="I87" s="72">
        <v>4.8500000000040809E-2</v>
      </c>
      <c r="J87" s="68">
        <v>96851.603142000007</v>
      </c>
      <c r="K87" s="70">
        <v>113.867862</v>
      </c>
      <c r="L87" s="68">
        <v>110.282849563</v>
      </c>
      <c r="M87" s="128" t="s">
        <v>1886</v>
      </c>
      <c r="N87" s="69">
        <f t="shared" si="3"/>
        <v>8.294873088436178E-3</v>
      </c>
      <c r="O87" s="69">
        <f>L87/'סכום נכסי הקרן'!$C$41</f>
        <v>4.9990153286272538E-3</v>
      </c>
    </row>
    <row r="88" spans="1:15">
      <c r="A88" s="61" t="s">
        <v>1149</v>
      </c>
      <c r="B88" s="58" t="s">
        <v>1150</v>
      </c>
      <c r="C88" s="58" t="s">
        <v>200</v>
      </c>
      <c r="D88" s="128" t="s">
        <v>1886</v>
      </c>
      <c r="E88" s="77">
        <v>43040</v>
      </c>
      <c r="F88" s="68">
        <v>7.2500000000191127</v>
      </c>
      <c r="G88" s="71" t="s">
        <v>123</v>
      </c>
      <c r="H88" s="72">
        <v>4.8000000000000001E-2</v>
      </c>
      <c r="I88" s="72">
        <v>4.8500000000089187E-2</v>
      </c>
      <c r="J88" s="68">
        <v>103906.583235</v>
      </c>
      <c r="K88" s="70">
        <v>113.291509</v>
      </c>
      <c r="L88" s="68">
        <v>117.71733582700001</v>
      </c>
      <c r="M88" s="128" t="s">
        <v>1886</v>
      </c>
      <c r="N88" s="69">
        <f t="shared" si="3"/>
        <v>8.8540545049661697E-3</v>
      </c>
      <c r="O88" s="69">
        <f>L88/'סכום נכסי הקרן'!$C$41</f>
        <v>5.3360134288891982E-3</v>
      </c>
    </row>
    <row r="89" spans="1:15">
      <c r="A89" s="61" t="s">
        <v>1151</v>
      </c>
      <c r="B89" s="58" t="s">
        <v>1152</v>
      </c>
      <c r="C89" s="58" t="s">
        <v>200</v>
      </c>
      <c r="D89" s="128" t="s">
        <v>1886</v>
      </c>
      <c r="E89" s="77">
        <v>43070</v>
      </c>
      <c r="F89" s="68">
        <v>7.339999999987473</v>
      </c>
      <c r="G89" s="71" t="s">
        <v>123</v>
      </c>
      <c r="H89" s="72">
        <v>4.8000000000000001E-2</v>
      </c>
      <c r="I89" s="72">
        <v>4.8499999999937364E-2</v>
      </c>
      <c r="J89" s="68">
        <v>106407.604926</v>
      </c>
      <c r="K89" s="70">
        <v>112.520844</v>
      </c>
      <c r="L89" s="68">
        <v>119.73073537499999</v>
      </c>
      <c r="M89" s="128" t="s">
        <v>1886</v>
      </c>
      <c r="N89" s="69">
        <f t="shared" si="3"/>
        <v>9.005491412818591E-3</v>
      </c>
      <c r="O89" s="69">
        <f>L89/'סכום נכסי הקרן'!$C$41</f>
        <v>5.427278890771858E-3</v>
      </c>
    </row>
    <row r="90" spans="1:15">
      <c r="A90" s="61" t="s">
        <v>1153</v>
      </c>
      <c r="B90" s="58" t="s">
        <v>1154</v>
      </c>
      <c r="C90" s="58" t="s">
        <v>200</v>
      </c>
      <c r="D90" s="128" t="s">
        <v>1886</v>
      </c>
      <c r="E90" s="77">
        <v>43101</v>
      </c>
      <c r="F90" s="68">
        <v>7.2500000000089715</v>
      </c>
      <c r="G90" s="71" t="s">
        <v>123</v>
      </c>
      <c r="H90" s="72">
        <v>4.8000000000000001E-2</v>
      </c>
      <c r="I90" s="72">
        <v>4.8500000000041864E-2</v>
      </c>
      <c r="J90" s="68">
        <v>145272.68802900001</v>
      </c>
      <c r="K90" s="70">
        <v>115.099919</v>
      </c>
      <c r="L90" s="68">
        <v>167.20874589799999</v>
      </c>
      <c r="M90" s="128" t="s">
        <v>1886</v>
      </c>
      <c r="N90" s="69">
        <f t="shared" si="3"/>
        <v>1.2576527828183857E-2</v>
      </c>
      <c r="O90" s="69">
        <f>L90/'סכום נכסי הקרן'!$C$41</f>
        <v>7.5794113693728815E-3</v>
      </c>
    </row>
    <row r="91" spans="1:15">
      <c r="A91" s="61" t="s">
        <v>1155</v>
      </c>
      <c r="B91" s="58" t="s">
        <v>1156</v>
      </c>
      <c r="C91" s="58" t="s">
        <v>200</v>
      </c>
      <c r="D91" s="128" t="s">
        <v>1886</v>
      </c>
      <c r="E91" s="77">
        <v>43132</v>
      </c>
      <c r="F91" s="68">
        <v>7.3300000000069492</v>
      </c>
      <c r="G91" s="71" t="s">
        <v>123</v>
      </c>
      <c r="H91" s="72">
        <v>4.8000000000000001E-2</v>
      </c>
      <c r="I91" s="72">
        <v>4.8500000000059475E-2</v>
      </c>
      <c r="J91" s="68">
        <v>139466.05696799999</v>
      </c>
      <c r="K91" s="70">
        <v>114.5279</v>
      </c>
      <c r="L91" s="68">
        <v>159.727545733</v>
      </c>
      <c r="M91" s="128" t="s">
        <v>1886</v>
      </c>
      <c r="N91" s="69">
        <f t="shared" si="3"/>
        <v>1.2013832847379858E-2</v>
      </c>
      <c r="O91" s="69">
        <f>L91/'סכום נכסי הקרן'!$C$41</f>
        <v>7.2402957729809023E-3</v>
      </c>
    </row>
    <row r="92" spans="1:15">
      <c r="A92" s="61" t="s">
        <v>1157</v>
      </c>
      <c r="B92" s="58" t="s">
        <v>1158</v>
      </c>
      <c r="C92" s="58" t="s">
        <v>200</v>
      </c>
      <c r="D92" s="128" t="s">
        <v>1886</v>
      </c>
      <c r="E92" s="77">
        <v>43161</v>
      </c>
      <c r="F92" s="68">
        <v>7.4099999999768693</v>
      </c>
      <c r="G92" s="71" t="s">
        <v>123</v>
      </c>
      <c r="H92" s="72">
        <v>4.8000000000000001E-2</v>
      </c>
      <c r="I92" s="72">
        <v>4.8499999999747426E-2</v>
      </c>
      <c r="J92" s="68">
        <v>32806.502504999997</v>
      </c>
      <c r="K92" s="70">
        <v>114.646511</v>
      </c>
      <c r="L92" s="68">
        <v>37.611510607</v>
      </c>
      <c r="M92" s="128" t="s">
        <v>1886</v>
      </c>
      <c r="N92" s="69">
        <f t="shared" si="3"/>
        <v>2.8289322264130785E-3</v>
      </c>
      <c r="O92" s="69">
        <f>L92/'סכום נכסי הקרן'!$C$41</f>
        <v>1.7048935423980974E-3</v>
      </c>
    </row>
    <row r="93" spans="1:15">
      <c r="A93" s="61" t="s">
        <v>1159</v>
      </c>
      <c r="B93" s="58" t="s">
        <v>1160</v>
      </c>
      <c r="C93" s="58" t="s">
        <v>200</v>
      </c>
      <c r="D93" s="128" t="s">
        <v>1886</v>
      </c>
      <c r="E93" s="77">
        <v>43221</v>
      </c>
      <c r="F93" s="68">
        <v>7.580000000000398</v>
      </c>
      <c r="G93" s="71" t="s">
        <v>123</v>
      </c>
      <c r="H93" s="72">
        <v>4.8000000000000001E-2</v>
      </c>
      <c r="I93" s="72">
        <v>4.8600000000001337E-2</v>
      </c>
      <c r="J93" s="68">
        <v>132783.30185399999</v>
      </c>
      <c r="K93" s="70">
        <v>113.29356199999999</v>
      </c>
      <c r="L93" s="68">
        <v>150.434932793</v>
      </c>
      <c r="M93" s="128" t="s">
        <v>1886</v>
      </c>
      <c r="N93" s="69">
        <f t="shared" si="3"/>
        <v>1.131489329963788E-2</v>
      </c>
      <c r="O93" s="69">
        <f>L93/'סכום נכסי הקרן'!$C$41</f>
        <v>6.8190705805404152E-3</v>
      </c>
    </row>
    <row r="94" spans="1:15">
      <c r="A94" s="61" t="s">
        <v>1161</v>
      </c>
      <c r="B94" s="58" t="s">
        <v>1162</v>
      </c>
      <c r="C94" s="58" t="s">
        <v>200</v>
      </c>
      <c r="D94" s="128" t="s">
        <v>1886</v>
      </c>
      <c r="E94" s="77">
        <v>43252</v>
      </c>
      <c r="F94" s="68">
        <v>7.6600000000408794</v>
      </c>
      <c r="G94" s="71" t="s">
        <v>123</v>
      </c>
      <c r="H94" s="72">
        <v>4.8000000000000001E-2</v>
      </c>
      <c r="I94" s="72">
        <v>4.8500000000240469E-2</v>
      </c>
      <c r="J94" s="68">
        <v>73995.731648999994</v>
      </c>
      <c r="K94" s="70">
        <v>112.400429</v>
      </c>
      <c r="L94" s="68">
        <v>83.171519459999999</v>
      </c>
      <c r="M94" s="128" t="s">
        <v>1886</v>
      </c>
      <c r="N94" s="69">
        <f t="shared" si="3"/>
        <v>6.2557070408213421E-3</v>
      </c>
      <c r="O94" s="69">
        <f>L94/'סכום נכסי הקרן'!$C$41</f>
        <v>3.7700848530237202E-3</v>
      </c>
    </row>
    <row r="95" spans="1:15">
      <c r="A95" s="61" t="s">
        <v>1163</v>
      </c>
      <c r="B95" s="58" t="s">
        <v>1164</v>
      </c>
      <c r="C95" s="58" t="s">
        <v>200</v>
      </c>
      <c r="D95" s="128" t="s">
        <v>1886</v>
      </c>
      <c r="E95" s="77">
        <v>43282</v>
      </c>
      <c r="F95" s="68">
        <v>7.5600000000024732</v>
      </c>
      <c r="G95" s="71" t="s">
        <v>123</v>
      </c>
      <c r="H95" s="72">
        <v>4.8000000000000001E-2</v>
      </c>
      <c r="I95" s="72">
        <v>4.8500000000054069E-2</v>
      </c>
      <c r="J95" s="68">
        <v>56751.141887999998</v>
      </c>
      <c r="K95" s="70">
        <v>114.084023</v>
      </c>
      <c r="L95" s="68">
        <v>64.743985988999995</v>
      </c>
      <c r="M95" s="128" t="s">
        <v>1886</v>
      </c>
      <c r="N95" s="69">
        <f t="shared" si="3"/>
        <v>4.8696887063246824E-3</v>
      </c>
      <c r="O95" s="69">
        <f>L95/'סכום נכסי הקרן'!$C$41</f>
        <v>2.9347825131281887E-3</v>
      </c>
    </row>
    <row r="96" spans="1:15">
      <c r="A96" s="61" t="s">
        <v>1165</v>
      </c>
      <c r="B96" s="58" t="s">
        <v>1166</v>
      </c>
      <c r="C96" s="58" t="s">
        <v>200</v>
      </c>
      <c r="D96" s="128" t="s">
        <v>1886</v>
      </c>
      <c r="E96" s="77">
        <v>43313</v>
      </c>
      <c r="F96" s="68">
        <v>7.6500000000060453</v>
      </c>
      <c r="G96" s="71" t="s">
        <v>123</v>
      </c>
      <c r="H96" s="72">
        <v>4.8000000000000001E-2</v>
      </c>
      <c r="I96" s="72">
        <v>4.8600000000057146E-2</v>
      </c>
      <c r="J96" s="68">
        <v>160333.06004099999</v>
      </c>
      <c r="K96" s="70">
        <v>113.488804</v>
      </c>
      <c r="L96" s="68">
        <v>181.96007218599999</v>
      </c>
      <c r="M96" s="128" t="s">
        <v>1886</v>
      </c>
      <c r="N96" s="69">
        <f t="shared" si="3"/>
        <v>1.3686041954178335E-2</v>
      </c>
      <c r="O96" s="69">
        <f>L96/'סכום נכסי הקרן'!$C$41</f>
        <v>8.2480747791732287E-3</v>
      </c>
    </row>
    <row r="97" spans="1:15">
      <c r="A97" s="61" t="s">
        <v>1167</v>
      </c>
      <c r="B97" s="58" t="s">
        <v>1168</v>
      </c>
      <c r="C97" s="58" t="s">
        <v>200</v>
      </c>
      <c r="D97" s="128" t="s">
        <v>1886</v>
      </c>
      <c r="E97" s="77">
        <v>43345</v>
      </c>
      <c r="F97" s="68">
        <v>7.7399999999992879</v>
      </c>
      <c r="G97" s="71" t="s">
        <v>123</v>
      </c>
      <c r="H97" s="72">
        <v>4.8000000000000001E-2</v>
      </c>
      <c r="I97" s="72">
        <v>4.8599999999959585E-2</v>
      </c>
      <c r="J97" s="68">
        <v>148813.345485</v>
      </c>
      <c r="K97" s="70">
        <v>113.037572</v>
      </c>
      <c r="L97" s="68">
        <v>168.214992438</v>
      </c>
      <c r="M97" s="128" t="s">
        <v>1886</v>
      </c>
      <c r="N97" s="69">
        <f t="shared" si="3"/>
        <v>1.265221219232617E-2</v>
      </c>
      <c r="O97" s="69">
        <f>L97/'סכום נכסי הקרן'!$C$41</f>
        <v>7.6250235556536202E-3</v>
      </c>
    </row>
    <row r="98" spans="1:15">
      <c r="A98" s="61" t="s">
        <v>1169</v>
      </c>
      <c r="B98" s="58" t="s">
        <v>1170</v>
      </c>
      <c r="C98" s="58" t="s">
        <v>200</v>
      </c>
      <c r="D98" s="128" t="s">
        <v>1886</v>
      </c>
      <c r="E98" s="77">
        <v>43375</v>
      </c>
      <c r="F98" s="68">
        <v>7.8200000000319418</v>
      </c>
      <c r="G98" s="71" t="s">
        <v>123</v>
      </c>
      <c r="H98" s="72">
        <v>4.8000000000000001E-2</v>
      </c>
      <c r="I98" s="72">
        <v>4.8600000000192975E-2</v>
      </c>
      <c r="J98" s="68">
        <v>53439.243606000004</v>
      </c>
      <c r="K98" s="70">
        <v>112.484824</v>
      </c>
      <c r="L98" s="68">
        <v>60.111039194</v>
      </c>
      <c r="M98" s="128" t="s">
        <v>1886</v>
      </c>
      <c r="N98" s="69">
        <f t="shared" si="3"/>
        <v>4.5212237741771976E-3</v>
      </c>
      <c r="O98" s="69">
        <f>L98/'סכום נכסי הקרן'!$C$41</f>
        <v>2.7247754981055217E-3</v>
      </c>
    </row>
    <row r="99" spans="1:15">
      <c r="A99" s="61" t="s">
        <v>1171</v>
      </c>
      <c r="B99" s="58" t="s">
        <v>1172</v>
      </c>
      <c r="C99" s="58" t="s">
        <v>200</v>
      </c>
      <c r="D99" s="128" t="s">
        <v>1886</v>
      </c>
      <c r="E99" s="77">
        <v>43405</v>
      </c>
      <c r="F99" s="68">
        <v>7.8999999283745481</v>
      </c>
      <c r="G99" s="71" t="s">
        <v>123</v>
      </c>
      <c r="H99" s="72">
        <v>4.8000000000000001E-2</v>
      </c>
      <c r="I99" s="72">
        <v>4.8499999543079014E-2</v>
      </c>
      <c r="J99" s="68">
        <v>36.161244000000003</v>
      </c>
      <c r="K99" s="70">
        <v>111.966283</v>
      </c>
      <c r="L99" s="68">
        <v>4.0488401E-2</v>
      </c>
      <c r="M99" s="128" t="s">
        <v>1886</v>
      </c>
      <c r="N99" s="69">
        <f t="shared" si="3"/>
        <v>3.0453161953967971E-6</v>
      </c>
      <c r="O99" s="69">
        <f>L99/'סכום נכסי הקרן'!$C$41</f>
        <v>1.8353002124322432E-6</v>
      </c>
    </row>
    <row r="100" spans="1:15">
      <c r="A100" s="61" t="s">
        <v>1173</v>
      </c>
      <c r="B100" s="58" t="s">
        <v>1174</v>
      </c>
      <c r="C100" s="58" t="s">
        <v>200</v>
      </c>
      <c r="D100" s="128" t="s">
        <v>1886</v>
      </c>
      <c r="E100" s="77">
        <v>43435</v>
      </c>
      <c r="F100" s="68">
        <v>7.9800000000314366</v>
      </c>
      <c r="G100" s="71" t="s">
        <v>123</v>
      </c>
      <c r="H100" s="72">
        <v>4.8000000000000001E-2</v>
      </c>
      <c r="I100" s="72">
        <v>4.8600000000162999E-2</v>
      </c>
      <c r="J100" s="68">
        <v>61827.079985999997</v>
      </c>
      <c r="K100" s="70">
        <v>111.13375000000001</v>
      </c>
      <c r="L100" s="68">
        <v>68.710752257999999</v>
      </c>
      <c r="M100" s="128" t="s">
        <v>1886</v>
      </c>
      <c r="N100" s="69">
        <f t="shared" si="3"/>
        <v>5.1680471809490433E-3</v>
      </c>
      <c r="O100" s="69">
        <f>L100/'סכום נכסי הקרן'!$C$41</f>
        <v>3.1145922066788123E-3</v>
      </c>
    </row>
    <row r="101" spans="1:15">
      <c r="A101" s="61" t="s">
        <v>1175</v>
      </c>
      <c r="B101" s="58" t="s">
        <v>1176</v>
      </c>
      <c r="C101" s="58" t="s">
        <v>200</v>
      </c>
      <c r="D101" s="128" t="s">
        <v>1886</v>
      </c>
      <c r="E101" s="77">
        <v>43497</v>
      </c>
      <c r="F101" s="68">
        <v>7.9600000000113216</v>
      </c>
      <c r="G101" s="71" t="s">
        <v>123</v>
      </c>
      <c r="H101" s="72">
        <v>4.8000000000000001E-2</v>
      </c>
      <c r="I101" s="72">
        <v>4.8600000000018871E-2</v>
      </c>
      <c r="J101" s="68">
        <v>93314.48319899998</v>
      </c>
      <c r="K101" s="70">
        <v>113.591307</v>
      </c>
      <c r="L101" s="68">
        <v>105.99714098</v>
      </c>
      <c r="M101" s="128" t="s">
        <v>1886</v>
      </c>
      <c r="N101" s="69">
        <f t="shared" si="3"/>
        <v>7.9725255164349793E-3</v>
      </c>
      <c r="O101" s="69">
        <f>L101/'סכום נכסי הקרן'!$C$41</f>
        <v>4.8047482872392126E-3</v>
      </c>
    </row>
    <row r="102" spans="1:15">
      <c r="A102" s="61" t="s">
        <v>1177</v>
      </c>
      <c r="B102" s="58" t="s">
        <v>1178</v>
      </c>
      <c r="C102" s="58" t="s">
        <v>200</v>
      </c>
      <c r="D102" s="128" t="s">
        <v>1886</v>
      </c>
      <c r="E102" s="77">
        <v>43525</v>
      </c>
      <c r="F102" s="68">
        <v>8.0400000000164109</v>
      </c>
      <c r="G102" s="71" t="s">
        <v>123</v>
      </c>
      <c r="H102" s="72">
        <v>4.8000000000000001E-2</v>
      </c>
      <c r="I102" s="72">
        <v>4.8700000000100149E-2</v>
      </c>
      <c r="J102" s="68">
        <v>146428.275609</v>
      </c>
      <c r="K102" s="70">
        <v>113.188796</v>
      </c>
      <c r="L102" s="68">
        <v>165.74040178199999</v>
      </c>
      <c r="M102" s="128" t="s">
        <v>1886</v>
      </c>
      <c r="N102" s="69">
        <f t="shared" si="3"/>
        <v>1.2466087010408159E-2</v>
      </c>
      <c r="O102" s="69">
        <f>L102/'סכום נכסי הקרן'!$C$41</f>
        <v>7.5128527451382909E-3</v>
      </c>
    </row>
    <row r="103" spans="1:15">
      <c r="A103" s="61" t="s">
        <v>1179</v>
      </c>
      <c r="B103" s="58" t="s">
        <v>1180</v>
      </c>
      <c r="C103" s="58" t="s">
        <v>200</v>
      </c>
      <c r="D103" s="128" t="s">
        <v>1886</v>
      </c>
      <c r="E103" s="77">
        <v>43556</v>
      </c>
      <c r="F103" s="68">
        <v>8.1200000000394468</v>
      </c>
      <c r="G103" s="71" t="s">
        <v>123</v>
      </c>
      <c r="H103" s="72">
        <v>4.8000000000000001E-2</v>
      </c>
      <c r="I103" s="72">
        <v>4.8700000000291732E-2</v>
      </c>
      <c r="J103" s="68">
        <v>64839.075777000005</v>
      </c>
      <c r="K103" s="70">
        <v>112.60576500000001</v>
      </c>
      <c r="L103" s="68">
        <v>73.012537500999997</v>
      </c>
      <c r="M103" s="128" t="s">
        <v>1886</v>
      </c>
      <c r="N103" s="69">
        <f t="shared" si="3"/>
        <v>5.4916039514331834E-3</v>
      </c>
      <c r="O103" s="69">
        <f>L103/'סכום נכסי הקרן'!$C$41</f>
        <v>3.309587987577045E-3</v>
      </c>
    </row>
    <row r="104" spans="1:15">
      <c r="A104" s="61" t="s">
        <v>1181</v>
      </c>
      <c r="B104" s="58" t="s">
        <v>1182</v>
      </c>
      <c r="C104" s="58" t="s">
        <v>200</v>
      </c>
      <c r="D104" s="128" t="s">
        <v>1886</v>
      </c>
      <c r="E104" s="77">
        <v>43586</v>
      </c>
      <c r="F104" s="68">
        <v>8.2100000000158069</v>
      </c>
      <c r="G104" s="71" t="s">
        <v>123</v>
      </c>
      <c r="H104" s="72">
        <v>4.8000000000000001E-2</v>
      </c>
      <c r="I104" s="72">
        <v>4.85000000001218E-2</v>
      </c>
      <c r="J104" s="68">
        <v>157964.89161600001</v>
      </c>
      <c r="K104" s="70">
        <v>111.74923800000001</v>
      </c>
      <c r="L104" s="68">
        <v>176.52456210099999</v>
      </c>
      <c r="M104" s="128" t="s">
        <v>1886</v>
      </c>
      <c r="N104" s="69">
        <f t="shared" si="3"/>
        <v>1.3277212598529216E-2</v>
      </c>
      <c r="O104" s="69">
        <f>L104/'סכום נכסי הקרן'!$C$41</f>
        <v>8.0016883433720685E-3</v>
      </c>
    </row>
    <row r="105" spans="1:15">
      <c r="A105" s="61" t="s">
        <v>1183</v>
      </c>
      <c r="B105" s="58" t="s">
        <v>1184</v>
      </c>
      <c r="C105" s="58" t="s">
        <v>200</v>
      </c>
      <c r="D105" s="128" t="s">
        <v>1886</v>
      </c>
      <c r="E105" s="77">
        <v>43617</v>
      </c>
      <c r="F105" s="68">
        <v>8.2899999334890815</v>
      </c>
      <c r="G105" s="71" t="s">
        <v>123</v>
      </c>
      <c r="H105" s="72">
        <v>4.8000000000000001E-2</v>
      </c>
      <c r="I105" s="72">
        <v>4.8499999670850398E-2</v>
      </c>
      <c r="J105" s="68">
        <v>39.698757000000001</v>
      </c>
      <c r="K105" s="70">
        <v>110.968</v>
      </c>
      <c r="L105" s="68">
        <v>4.4052917000000004E-2</v>
      </c>
      <c r="M105" s="128" t="s">
        <v>1886</v>
      </c>
      <c r="N105" s="69">
        <f t="shared" si="3"/>
        <v>3.313419603667996E-6</v>
      </c>
      <c r="O105" s="69">
        <f>L105/'סכום נכסי הקרן'!$C$41</f>
        <v>1.9968762888008343E-6</v>
      </c>
    </row>
    <row r="106" spans="1:15">
      <c r="A106" s="61" t="s">
        <v>1185</v>
      </c>
      <c r="B106" s="58" t="s">
        <v>1186</v>
      </c>
      <c r="C106" s="58" t="s">
        <v>200</v>
      </c>
      <c r="D106" s="128" t="s">
        <v>1886</v>
      </c>
      <c r="E106" s="77">
        <v>43647</v>
      </c>
      <c r="F106" s="68">
        <v>8.1799999999880235</v>
      </c>
      <c r="G106" s="71" t="s">
        <v>123</v>
      </c>
      <c r="H106" s="72">
        <v>4.8000000000000001E-2</v>
      </c>
      <c r="I106" s="72">
        <v>4.8499999999827619E-2</v>
      </c>
      <c r="J106" s="68">
        <v>49030.716293999998</v>
      </c>
      <c r="K106" s="70">
        <v>112.402232</v>
      </c>
      <c r="L106" s="68">
        <v>55.111619287000003</v>
      </c>
      <c r="M106" s="128" t="s">
        <v>1886</v>
      </c>
      <c r="N106" s="69">
        <f t="shared" si="3"/>
        <v>4.1451947378520473E-3</v>
      </c>
      <c r="O106" s="69">
        <f>L106/'סכום נכסי הקרן'!$C$41</f>
        <v>2.4981566099613571E-3</v>
      </c>
    </row>
    <row r="107" spans="1:15">
      <c r="A107" s="61" t="s">
        <v>1187</v>
      </c>
      <c r="B107" s="58" t="s">
        <v>1188</v>
      </c>
      <c r="C107" s="58" t="s">
        <v>200</v>
      </c>
      <c r="D107" s="128" t="s">
        <v>1886</v>
      </c>
      <c r="E107" s="77">
        <v>43678</v>
      </c>
      <c r="F107" s="68">
        <v>8.2599999999959692</v>
      </c>
      <c r="G107" s="71" t="s">
        <v>123</v>
      </c>
      <c r="H107" s="72">
        <v>4.8000000000000001E-2</v>
      </c>
      <c r="I107" s="72">
        <v>4.8499999999979844E-2</v>
      </c>
      <c r="J107" s="68">
        <v>110127.889431</v>
      </c>
      <c r="K107" s="70">
        <v>112.623751</v>
      </c>
      <c r="L107" s="68">
        <v>124.030159725</v>
      </c>
      <c r="M107" s="128" t="s">
        <v>1886</v>
      </c>
      <c r="N107" s="69">
        <f t="shared" si="3"/>
        <v>9.3288706098369756E-3</v>
      </c>
      <c r="O107" s="69">
        <f>L107/'סכום נכסי הקרן'!$C$41</f>
        <v>5.6221676546647911E-3</v>
      </c>
    </row>
    <row r="108" spans="1:15">
      <c r="A108" s="61" t="s">
        <v>1189</v>
      </c>
      <c r="B108" s="58" t="s">
        <v>1190</v>
      </c>
      <c r="C108" s="58" t="s">
        <v>200</v>
      </c>
      <c r="D108" s="128" t="s">
        <v>1886</v>
      </c>
      <c r="E108" s="77">
        <v>43709</v>
      </c>
      <c r="F108" s="68">
        <v>8.3500000205563936</v>
      </c>
      <c r="G108" s="71" t="s">
        <v>123</v>
      </c>
      <c r="H108" s="72">
        <v>4.8000000000000001E-2</v>
      </c>
      <c r="I108" s="72">
        <v>4.8500000205563928E-2</v>
      </c>
      <c r="J108" s="68">
        <v>47.559896999999999</v>
      </c>
      <c r="K108" s="70">
        <v>112.51356199999999</v>
      </c>
      <c r="L108" s="68">
        <v>5.3511334000000001E-2</v>
      </c>
      <c r="M108" s="128" t="s">
        <v>1886</v>
      </c>
      <c r="N108" s="69">
        <f t="shared" si="3"/>
        <v>4.024830026443555E-6</v>
      </c>
      <c r="O108" s="69">
        <f>L108/'סכום נכסי הקרן'!$C$41</f>
        <v>2.4256172195521558E-6</v>
      </c>
    </row>
    <row r="109" spans="1:15">
      <c r="A109" s="61" t="s">
        <v>1191</v>
      </c>
      <c r="B109" s="58" t="s">
        <v>1192</v>
      </c>
      <c r="C109" s="58" t="s">
        <v>200</v>
      </c>
      <c r="D109" s="128" t="s">
        <v>1886</v>
      </c>
      <c r="E109" s="77">
        <v>43740</v>
      </c>
      <c r="F109" s="68">
        <v>8.4300000000029893</v>
      </c>
      <c r="G109" s="71" t="s">
        <v>123</v>
      </c>
      <c r="H109" s="72">
        <v>4.8000000000000001E-2</v>
      </c>
      <c r="I109" s="72">
        <v>4.8499999999992882E-2</v>
      </c>
      <c r="J109" s="68">
        <v>125654.03398799998</v>
      </c>
      <c r="K109" s="70">
        <v>111.81374700000001</v>
      </c>
      <c r="L109" s="68">
        <v>140.498483706</v>
      </c>
      <c r="M109" s="128" t="s">
        <v>1886</v>
      </c>
      <c r="N109" s="69">
        <f t="shared" si="3"/>
        <v>1.0567527916416724E-2</v>
      </c>
      <c r="O109" s="69">
        <f>L109/'סכום נכסי הקרן'!$C$41</f>
        <v>6.3686609158022777E-3</v>
      </c>
    </row>
    <row r="110" spans="1:15">
      <c r="A110" s="61" t="s">
        <v>1193</v>
      </c>
      <c r="B110" s="58" t="s">
        <v>1194</v>
      </c>
      <c r="C110" s="58" t="s">
        <v>200</v>
      </c>
      <c r="D110" s="128" t="s">
        <v>1886</v>
      </c>
      <c r="E110" s="77">
        <v>43770</v>
      </c>
      <c r="F110" s="68">
        <v>8.5099999999927771</v>
      </c>
      <c r="G110" s="71" t="s">
        <v>123</v>
      </c>
      <c r="H110" s="72">
        <v>4.8000000000000001E-2</v>
      </c>
      <c r="I110" s="72">
        <v>4.8499999999977887E-2</v>
      </c>
      <c r="J110" s="68">
        <v>182365.08406199998</v>
      </c>
      <c r="K110" s="70">
        <v>111.608464</v>
      </c>
      <c r="L110" s="68">
        <v>203.534868297</v>
      </c>
      <c r="M110" s="128" t="s">
        <v>1886</v>
      </c>
      <c r="N110" s="69">
        <f t="shared" si="3"/>
        <v>1.5308780180101659E-2</v>
      </c>
      <c r="O110" s="69">
        <f>L110/'סכום נכסי הקרן'!$C$41</f>
        <v>9.226039502593663E-3</v>
      </c>
    </row>
    <row r="111" spans="1:15">
      <c r="A111" s="61" t="s">
        <v>1195</v>
      </c>
      <c r="B111" s="58" t="s">
        <v>1196</v>
      </c>
      <c r="C111" s="58" t="s">
        <v>200</v>
      </c>
      <c r="D111" s="128" t="s">
        <v>1886</v>
      </c>
      <c r="E111" s="77">
        <v>43800</v>
      </c>
      <c r="F111" s="68">
        <v>8.5999999999756973</v>
      </c>
      <c r="G111" s="71" t="s">
        <v>123</v>
      </c>
      <c r="H111" s="72">
        <v>4.8000000000000001E-2</v>
      </c>
      <c r="I111" s="72">
        <v>4.8499999999867434E-2</v>
      </c>
      <c r="J111" s="68">
        <v>81741.312890999994</v>
      </c>
      <c r="K111" s="70">
        <v>110.743578</v>
      </c>
      <c r="L111" s="68">
        <v>90.523254911999999</v>
      </c>
      <c r="M111" s="128" t="s">
        <v>1886</v>
      </c>
      <c r="N111" s="69">
        <f t="shared" si="3"/>
        <v>6.8086643936258739E-3</v>
      </c>
      <c r="O111" s="69">
        <f>L111/'סכום נכסי הקרן'!$C$41</f>
        <v>4.1033319386965094E-3</v>
      </c>
    </row>
    <row r="112" spans="1:15">
      <c r="A112" s="61" t="s">
        <v>1197</v>
      </c>
      <c r="B112" s="58" t="s">
        <v>1198</v>
      </c>
      <c r="C112" s="58" t="s">
        <v>200</v>
      </c>
      <c r="D112" s="128" t="s">
        <v>1886</v>
      </c>
      <c r="E112" s="77">
        <v>43831</v>
      </c>
      <c r="F112" s="68">
        <v>8.4799999999843152</v>
      </c>
      <c r="G112" s="71" t="s">
        <v>123</v>
      </c>
      <c r="H112" s="72">
        <v>4.8000000000000001E-2</v>
      </c>
      <c r="I112" s="72">
        <v>4.859999999990236E-2</v>
      </c>
      <c r="J112" s="68">
        <v>110212.39668599999</v>
      </c>
      <c r="K112" s="70">
        <v>113.373231</v>
      </c>
      <c r="L112" s="68">
        <v>124.95135502699999</v>
      </c>
      <c r="M112" s="128" t="s">
        <v>1886</v>
      </c>
      <c r="N112" s="69">
        <f t="shared" si="3"/>
        <v>9.3981578847852753E-3</v>
      </c>
      <c r="O112" s="69">
        <f>L112/'סכום נכסי הקרן'!$C$41</f>
        <v>5.6639245502619314E-3</v>
      </c>
    </row>
    <row r="113" spans="1:15">
      <c r="A113" s="61" t="s">
        <v>1199</v>
      </c>
      <c r="B113" s="58" t="s">
        <v>1200</v>
      </c>
      <c r="C113" s="58" t="s">
        <v>200</v>
      </c>
      <c r="D113" s="128" t="s">
        <v>1886</v>
      </c>
      <c r="E113" s="77">
        <v>43863</v>
      </c>
      <c r="F113" s="68">
        <v>8.5600000000249672</v>
      </c>
      <c r="G113" s="71" t="s">
        <v>123</v>
      </c>
      <c r="H113" s="72">
        <v>4.8000000000000001E-2</v>
      </c>
      <c r="I113" s="72">
        <v>4.8800000000177472E-2</v>
      </c>
      <c r="J113" s="68">
        <v>117967.804353</v>
      </c>
      <c r="K113" s="70">
        <v>112.718281</v>
      </c>
      <c r="L113" s="68">
        <v>132.97128112800002</v>
      </c>
      <c r="M113" s="128" t="s">
        <v>1886</v>
      </c>
      <c r="N113" s="69">
        <f t="shared" si="3"/>
        <v>1.0001372885576759E-2</v>
      </c>
      <c r="O113" s="69">
        <f>L113/'סכום נכסי הקרן'!$C$41</f>
        <v>6.0274600743458837E-3</v>
      </c>
    </row>
    <row r="114" spans="1:15">
      <c r="A114" s="61" t="s">
        <v>1201</v>
      </c>
      <c r="B114" s="58" t="s">
        <v>1202</v>
      </c>
      <c r="C114" s="58" t="s">
        <v>200</v>
      </c>
      <c r="D114" s="128" t="s">
        <v>1886</v>
      </c>
      <c r="E114" s="77">
        <v>43891</v>
      </c>
      <c r="F114" s="68">
        <v>8.6399999685858244</v>
      </c>
      <c r="G114" s="71" t="s">
        <v>123</v>
      </c>
      <c r="H114" s="72">
        <v>4.8000000000000001E-2</v>
      </c>
      <c r="I114" s="72">
        <v>4.8499999807365912E-2</v>
      </c>
      <c r="J114" s="68">
        <v>59.744664</v>
      </c>
      <c r="K114" s="70">
        <v>112.956461</v>
      </c>
      <c r="L114" s="68">
        <v>6.7485457999999998E-2</v>
      </c>
      <c r="M114" s="128" t="s">
        <v>1886</v>
      </c>
      <c r="N114" s="69">
        <f t="shared" si="3"/>
        <v>5.075887244872188E-6</v>
      </c>
      <c r="O114" s="69">
        <f>L114/'סכום נכסי הקרן'!$C$41</f>
        <v>3.0590507983628995E-6</v>
      </c>
    </row>
    <row r="115" spans="1:15">
      <c r="A115" s="61" t="s">
        <v>1203</v>
      </c>
      <c r="B115" s="58" t="s">
        <v>1204</v>
      </c>
      <c r="C115" s="58" t="s">
        <v>200</v>
      </c>
      <c r="D115" s="128" t="s">
        <v>1886</v>
      </c>
      <c r="E115" s="77">
        <v>44045</v>
      </c>
      <c r="F115" s="68">
        <v>8.8499999999193157</v>
      </c>
      <c r="G115" s="71" t="s">
        <v>123</v>
      </c>
      <c r="H115" s="72">
        <v>4.8000000000000001E-2</v>
      </c>
      <c r="I115" s="72">
        <v>4.8499999999731064E-2</v>
      </c>
      <c r="J115" s="68">
        <v>16329.553065</v>
      </c>
      <c r="K115" s="70">
        <v>113.84748399999999</v>
      </c>
      <c r="L115" s="68">
        <v>18.590785309999998</v>
      </c>
      <c r="M115" s="128" t="s">
        <v>1886</v>
      </c>
      <c r="N115" s="69">
        <f t="shared" si="3"/>
        <v>1.3982972454182089E-3</v>
      </c>
      <c r="O115" s="69">
        <f>L115/'סכום נכסי הקרן'!$C$41</f>
        <v>8.4270238848714281E-4</v>
      </c>
    </row>
    <row r="116" spans="1:15">
      <c r="A116" s="61" t="s">
        <v>1205</v>
      </c>
      <c r="B116" s="58" t="s">
        <v>1206</v>
      </c>
      <c r="C116" s="58" t="s">
        <v>200</v>
      </c>
      <c r="D116" s="128" t="s">
        <v>1886</v>
      </c>
      <c r="E116" s="77">
        <v>44075</v>
      </c>
      <c r="F116" s="68">
        <v>8.9300000000085618</v>
      </c>
      <c r="G116" s="71" t="s">
        <v>123</v>
      </c>
      <c r="H116" s="72">
        <v>4.8000000000000001E-2</v>
      </c>
      <c r="I116" s="72">
        <v>4.8600000000048341E-2</v>
      </c>
      <c r="J116" s="68">
        <v>215737.98170400001</v>
      </c>
      <c r="K116" s="70">
        <v>113.150803</v>
      </c>
      <c r="L116" s="68">
        <v>244.10925878699999</v>
      </c>
      <c r="M116" s="128" t="s">
        <v>1886</v>
      </c>
      <c r="N116" s="69">
        <f t="shared" si="3"/>
        <v>1.8360564034878998E-2</v>
      </c>
      <c r="O116" s="69">
        <f>L116/'סכום נכסי הקרן'!$C$41</f>
        <v>1.1065237535768787E-2</v>
      </c>
    </row>
    <row r="117" spans="1:15">
      <c r="A117" s="61" t="s">
        <v>1207</v>
      </c>
      <c r="B117" s="58" t="s">
        <v>1208</v>
      </c>
      <c r="C117" s="58" t="s">
        <v>200</v>
      </c>
      <c r="D117" s="128" t="s">
        <v>1886</v>
      </c>
      <c r="E117" s="77">
        <v>44166</v>
      </c>
      <c r="F117" s="68">
        <v>9.1899999999983617</v>
      </c>
      <c r="G117" s="71" t="s">
        <v>123</v>
      </c>
      <c r="H117" s="72">
        <v>4.8000000000000001E-2</v>
      </c>
      <c r="I117" s="72">
        <v>4.8599999999984531E-2</v>
      </c>
      <c r="J117" s="68">
        <v>393832.50146100001</v>
      </c>
      <c r="K117" s="70">
        <v>111.61021</v>
      </c>
      <c r="L117" s="68">
        <v>439.55728258800002</v>
      </c>
      <c r="M117" s="128" t="s">
        <v>1886</v>
      </c>
      <c r="N117" s="69">
        <f t="shared" si="3"/>
        <v>3.3061095978323345E-2</v>
      </c>
      <c r="O117" s="69">
        <f>L117/'סכום נכסי הקרן'!$C$41</f>
        <v>1.9924708167899641E-2</v>
      </c>
    </row>
    <row r="118" spans="1:15">
      <c r="A118" s="61" t="s">
        <v>1209</v>
      </c>
      <c r="B118" s="58" t="s">
        <v>1210</v>
      </c>
      <c r="C118" s="58" t="s">
        <v>200</v>
      </c>
      <c r="D118" s="128" t="s">
        <v>1886</v>
      </c>
      <c r="E118" s="77">
        <v>44197</v>
      </c>
      <c r="F118" s="68">
        <v>9.0499999999793328</v>
      </c>
      <c r="G118" s="71" t="s">
        <v>123</v>
      </c>
      <c r="H118" s="72">
        <v>4.8000000000000001E-2</v>
      </c>
      <c r="I118" s="72">
        <v>4.8499999999881901E-2</v>
      </c>
      <c r="J118" s="68">
        <v>118778.287887</v>
      </c>
      <c r="K118" s="70">
        <v>114.065203</v>
      </c>
      <c r="L118" s="68">
        <v>135.48469471600001</v>
      </c>
      <c r="M118" s="128" t="s">
        <v>1886</v>
      </c>
      <c r="N118" s="69">
        <f t="shared" si="3"/>
        <v>1.0190418116216189E-2</v>
      </c>
      <c r="O118" s="69">
        <f>L118/'סכום נכסי הקרן'!$C$41</f>
        <v>6.1413906909683208E-3</v>
      </c>
    </row>
    <row r="119" spans="1:15">
      <c r="A119" s="61" t="s">
        <v>1211</v>
      </c>
      <c r="B119" s="58" t="s">
        <v>1212</v>
      </c>
      <c r="C119" s="58" t="s">
        <v>200</v>
      </c>
      <c r="D119" s="128" t="s">
        <v>1886</v>
      </c>
      <c r="E119" s="77">
        <v>44228</v>
      </c>
      <c r="F119" s="68">
        <v>9.1299999999976933</v>
      </c>
      <c r="G119" s="71" t="s">
        <v>123</v>
      </c>
      <c r="H119" s="72">
        <v>4.8000000000000001E-2</v>
      </c>
      <c r="I119" s="72">
        <v>4.8499999999973682E-2</v>
      </c>
      <c r="J119" s="68">
        <v>217120.75623</v>
      </c>
      <c r="K119" s="70">
        <v>113.748986</v>
      </c>
      <c r="L119" s="68">
        <v>246.97265928900001</v>
      </c>
      <c r="M119" s="128" t="s">
        <v>1886</v>
      </c>
      <c r="N119" s="69">
        <f t="shared" si="3"/>
        <v>1.8575933368003516E-2</v>
      </c>
      <c r="O119" s="69">
        <f>L119/'סכום נכסי הקרן'!$C$41</f>
        <v>1.1195032722039523E-2</v>
      </c>
    </row>
    <row r="120" spans="1:15">
      <c r="A120" s="61" t="s">
        <v>1213</v>
      </c>
      <c r="B120" s="58" t="s">
        <v>1214</v>
      </c>
      <c r="C120" s="58" t="s">
        <v>200</v>
      </c>
      <c r="D120" s="128" t="s">
        <v>1886</v>
      </c>
      <c r="E120" s="77">
        <v>44256</v>
      </c>
      <c r="F120" s="68">
        <v>9.219999999996574</v>
      </c>
      <c r="G120" s="71" t="s">
        <v>123</v>
      </c>
      <c r="H120" s="72">
        <v>4.8000000000000001E-2</v>
      </c>
      <c r="I120" s="72">
        <v>4.8499999999935775E-2</v>
      </c>
      <c r="J120" s="68">
        <v>82366.273520999996</v>
      </c>
      <c r="K120" s="70">
        <v>113.414186</v>
      </c>
      <c r="L120" s="68">
        <v>93.415038256000003</v>
      </c>
      <c r="M120" s="128" t="s">
        <v>1886</v>
      </c>
      <c r="N120" s="69">
        <f t="shared" si="3"/>
        <v>7.0261685289722394E-3</v>
      </c>
      <c r="O120" s="69">
        <f>L120/'סכום נכסי הקרן'!$C$41</f>
        <v>4.2344136918522155E-3</v>
      </c>
    </row>
    <row r="121" spans="1:15">
      <c r="A121" s="61" t="s">
        <v>1215</v>
      </c>
      <c r="B121" s="58" t="s">
        <v>1216</v>
      </c>
      <c r="C121" s="58" t="s">
        <v>200</v>
      </c>
      <c r="D121" s="128" t="s">
        <v>1886</v>
      </c>
      <c r="E121" s="77">
        <v>44287</v>
      </c>
      <c r="F121" s="68">
        <v>9.2999999999684135</v>
      </c>
      <c r="G121" s="71" t="s">
        <v>123</v>
      </c>
      <c r="H121" s="72">
        <v>4.8000000000000001E-2</v>
      </c>
      <c r="I121" s="72">
        <v>4.8499999999849781E-2</v>
      </c>
      <c r="J121" s="68">
        <v>115249.815198</v>
      </c>
      <c r="K121" s="70">
        <v>112.628811</v>
      </c>
      <c r="L121" s="68">
        <v>129.80449678700001</v>
      </c>
      <c r="M121" s="128" t="s">
        <v>1886</v>
      </c>
      <c r="N121" s="69">
        <f t="shared" si="3"/>
        <v>9.7631846785152764E-3</v>
      </c>
      <c r="O121" s="69">
        <f>L121/'סכום נכסי הקרן'!$C$41</f>
        <v>5.8839127909210724E-3</v>
      </c>
    </row>
    <row r="122" spans="1:15">
      <c r="A122" s="61" t="s">
        <v>1217</v>
      </c>
      <c r="B122" s="58" t="s">
        <v>1218</v>
      </c>
      <c r="C122" s="58" t="s">
        <v>200</v>
      </c>
      <c r="D122" s="128" t="s">
        <v>1886</v>
      </c>
      <c r="E122" s="77">
        <v>44318</v>
      </c>
      <c r="F122" s="68">
        <v>9.3899999999955082</v>
      </c>
      <c r="G122" s="71" t="s">
        <v>123</v>
      </c>
      <c r="H122" s="72">
        <v>4.8000000000000001E-2</v>
      </c>
      <c r="I122" s="72">
        <v>4.8499999999967916E-2</v>
      </c>
      <c r="J122" s="68">
        <v>181670.55234299999</v>
      </c>
      <c r="K122" s="70">
        <v>111.500624</v>
      </c>
      <c r="L122" s="68">
        <v>202.56379886899998</v>
      </c>
      <c r="M122" s="128" t="s">
        <v>1886</v>
      </c>
      <c r="N122" s="69">
        <f t="shared" si="3"/>
        <v>1.5235741646030058E-2</v>
      </c>
      <c r="O122" s="69">
        <f>L122/'סכום נכסי הקרן'!$C$41</f>
        <v>9.1820218609116686E-3</v>
      </c>
    </row>
    <row r="123" spans="1:15">
      <c r="A123" s="61" t="s">
        <v>1219</v>
      </c>
      <c r="B123" s="58" t="s">
        <v>1220</v>
      </c>
      <c r="C123" s="58" t="s">
        <v>200</v>
      </c>
      <c r="D123" s="128" t="s">
        <v>1886</v>
      </c>
      <c r="E123" s="77">
        <v>44348</v>
      </c>
      <c r="F123" s="68">
        <v>9.469999999990991</v>
      </c>
      <c r="G123" s="71" t="s">
        <v>123</v>
      </c>
      <c r="H123" s="72">
        <v>4.8000000000000001E-2</v>
      </c>
      <c r="I123" s="72">
        <v>4.8499999999919795E-2</v>
      </c>
      <c r="J123" s="68">
        <v>146354.38089299999</v>
      </c>
      <c r="K123" s="70">
        <v>110.744517</v>
      </c>
      <c r="L123" s="68">
        <v>162.079451818</v>
      </c>
      <c r="M123" s="128" t="s">
        <v>1886</v>
      </c>
      <c r="N123" s="69">
        <f t="shared" si="3"/>
        <v>1.2190730366516331E-2</v>
      </c>
      <c r="O123" s="69">
        <f>L123/'סכום נכסי הקרן'!$C$41</f>
        <v>7.3469054100821843E-3</v>
      </c>
    </row>
    <row r="124" spans="1:15">
      <c r="A124" s="61" t="s">
        <v>1221</v>
      </c>
      <c r="B124" s="58" t="s">
        <v>1222</v>
      </c>
      <c r="C124" s="58" t="s">
        <v>200</v>
      </c>
      <c r="D124" s="128" t="s">
        <v>1886</v>
      </c>
      <c r="E124" s="77">
        <v>44378</v>
      </c>
      <c r="F124" s="68">
        <v>9.3199999999951935</v>
      </c>
      <c r="G124" s="71" t="s">
        <v>123</v>
      </c>
      <c r="H124" s="72">
        <v>4.8000000000000001E-2</v>
      </c>
      <c r="I124" s="72">
        <v>4.8500000000060071E-2</v>
      </c>
      <c r="J124" s="68">
        <v>44383.603383000001</v>
      </c>
      <c r="K124" s="70">
        <v>112.50970100000001</v>
      </c>
      <c r="L124" s="68">
        <v>49.935859482000005</v>
      </c>
      <c r="M124" s="128" t="s">
        <v>1886</v>
      </c>
      <c r="N124" s="69">
        <f t="shared" si="3"/>
        <v>3.7559023783525886E-3</v>
      </c>
      <c r="O124" s="69">
        <f>L124/'סכום נכסי הקרן'!$C$41</f>
        <v>2.2635444041196207E-3</v>
      </c>
    </row>
    <row r="125" spans="1:15">
      <c r="A125" s="61" t="s">
        <v>1223</v>
      </c>
      <c r="B125" s="58" t="s">
        <v>1224</v>
      </c>
      <c r="C125" s="58" t="s">
        <v>200</v>
      </c>
      <c r="D125" s="128" t="s">
        <v>1886</v>
      </c>
      <c r="E125" s="77">
        <v>44409</v>
      </c>
      <c r="F125" s="68">
        <v>9.4100000000646133</v>
      </c>
      <c r="G125" s="71" t="s">
        <v>123</v>
      </c>
      <c r="H125" s="72">
        <v>4.8000000000000001E-2</v>
      </c>
      <c r="I125" s="72">
        <v>4.8600000000280093E-2</v>
      </c>
      <c r="J125" s="68">
        <v>56185.532865000001</v>
      </c>
      <c r="K125" s="70">
        <v>111.838185</v>
      </c>
      <c r="L125" s="68">
        <v>62.836880133999998</v>
      </c>
      <c r="M125" s="128" t="s">
        <v>1886</v>
      </c>
      <c r="N125" s="69">
        <f t="shared" si="3"/>
        <v>4.7262466290105519E-3</v>
      </c>
      <c r="O125" s="69">
        <f>L125/'סכום נכסי הקרן'!$C$41</f>
        <v>2.8483352419501479E-3</v>
      </c>
    </row>
    <row r="126" spans="1:15">
      <c r="A126" s="61" t="s">
        <v>1225</v>
      </c>
      <c r="B126" s="58" t="s">
        <v>1226</v>
      </c>
      <c r="C126" s="58" t="s">
        <v>200</v>
      </c>
      <c r="D126" s="128" t="s">
        <v>1886</v>
      </c>
      <c r="E126" s="77">
        <v>44440</v>
      </c>
      <c r="F126" s="68">
        <v>9.4899999999904274</v>
      </c>
      <c r="G126" s="71" t="s">
        <v>123</v>
      </c>
      <c r="H126" s="72">
        <v>4.8000000000000001E-2</v>
      </c>
      <c r="I126" s="72">
        <v>4.8499999999958979E-2</v>
      </c>
      <c r="J126" s="68">
        <v>164610.30631499999</v>
      </c>
      <c r="K126" s="70">
        <v>111.07546600000001</v>
      </c>
      <c r="L126" s="68">
        <v>182.84166497499999</v>
      </c>
      <c r="M126" s="128" t="s">
        <v>1886</v>
      </c>
      <c r="N126" s="69">
        <f t="shared" si="3"/>
        <v>1.3752350544583935E-2</v>
      </c>
      <c r="O126" s="69">
        <f>L126/'סכום נכסי הקרן'!$C$41</f>
        <v>8.2880365310075473E-3</v>
      </c>
    </row>
    <row r="127" spans="1:15">
      <c r="A127" s="61" t="s">
        <v>1227</v>
      </c>
      <c r="B127" s="58" t="s">
        <v>1228</v>
      </c>
      <c r="C127" s="58" t="s">
        <v>200</v>
      </c>
      <c r="D127" s="128" t="s">
        <v>1886</v>
      </c>
      <c r="E127" s="77">
        <v>44501</v>
      </c>
      <c r="F127" s="68">
        <v>9.6599999999852404</v>
      </c>
      <c r="G127" s="71" t="s">
        <v>123</v>
      </c>
      <c r="H127" s="72">
        <v>4.8000000000000001E-2</v>
      </c>
      <c r="I127" s="72">
        <v>4.8499999999951679E-2</v>
      </c>
      <c r="J127" s="68">
        <v>207552.176622</v>
      </c>
      <c r="K127" s="70">
        <v>109.6622</v>
      </c>
      <c r="L127" s="68">
        <v>227.60628354599996</v>
      </c>
      <c r="M127" s="128" t="s">
        <v>1886</v>
      </c>
      <c r="N127" s="69">
        <f t="shared" si="3"/>
        <v>1.7119300449941432E-2</v>
      </c>
      <c r="O127" s="69">
        <f>L127/'סכום נכסי הקרן'!$C$41</f>
        <v>1.031717356639713E-2</v>
      </c>
    </row>
    <row r="128" spans="1:15">
      <c r="A128" s="61" t="s">
        <v>1229</v>
      </c>
      <c r="B128" s="58" t="s">
        <v>1230</v>
      </c>
      <c r="C128" s="58" t="s">
        <v>200</v>
      </c>
      <c r="D128" s="128" t="s">
        <v>1886</v>
      </c>
      <c r="E128" s="77">
        <v>44531</v>
      </c>
      <c r="F128" s="68">
        <v>9.7499999999884448</v>
      </c>
      <c r="G128" s="71" t="s">
        <v>123</v>
      </c>
      <c r="H128" s="72">
        <v>4.8000000000000001E-2</v>
      </c>
      <c r="I128" s="72">
        <v>4.8499999999899866E-2</v>
      </c>
      <c r="J128" s="68">
        <v>59485.639436999998</v>
      </c>
      <c r="K128" s="70">
        <v>109.122838</v>
      </c>
      <c r="L128" s="68">
        <v>64.912418189000007</v>
      </c>
      <c r="M128" s="128" t="s">
        <v>1886</v>
      </c>
      <c r="N128" s="69">
        <f t="shared" si="3"/>
        <v>4.8823572556824695E-3</v>
      </c>
      <c r="O128" s="69">
        <f>L128/'סכום נכסי הקרן'!$C$41</f>
        <v>2.9424173824933795E-3</v>
      </c>
    </row>
    <row r="129" spans="1:15">
      <c r="A129" s="61" t="s">
        <v>1231</v>
      </c>
      <c r="B129" s="58" t="s">
        <v>1232</v>
      </c>
      <c r="C129" s="58" t="s">
        <v>200</v>
      </c>
      <c r="D129" s="128" t="s">
        <v>1886</v>
      </c>
      <c r="E129" s="77">
        <v>44563</v>
      </c>
      <c r="F129" s="68">
        <v>9.5999999999936971</v>
      </c>
      <c r="G129" s="71" t="s">
        <v>123</v>
      </c>
      <c r="H129" s="72">
        <v>4.8000000000000001E-2</v>
      </c>
      <c r="I129" s="72">
        <v>4.8499999999976354E-2</v>
      </c>
      <c r="J129" s="68">
        <v>170886.24743399999</v>
      </c>
      <c r="K129" s="70">
        <v>111.391143</v>
      </c>
      <c r="L129" s="68">
        <v>190.35214389699999</v>
      </c>
      <c r="M129" s="128" t="s">
        <v>1886</v>
      </c>
      <c r="N129" s="69">
        <f t="shared" si="3"/>
        <v>1.4317247713438612E-2</v>
      </c>
      <c r="O129" s="69">
        <f>L129/'סכום נכסי הקרן'!$C$41</f>
        <v>8.628479305248361E-3</v>
      </c>
    </row>
    <row r="130" spans="1:15">
      <c r="A130" s="61" t="s">
        <v>1233</v>
      </c>
      <c r="B130" s="58" t="s">
        <v>1234</v>
      </c>
      <c r="C130" s="58" t="s">
        <v>200</v>
      </c>
      <c r="D130" s="128" t="s">
        <v>1886</v>
      </c>
      <c r="E130" s="77">
        <v>44652</v>
      </c>
      <c r="F130" s="68">
        <v>9.8499999996547771</v>
      </c>
      <c r="G130" s="71" t="s">
        <v>123</v>
      </c>
      <c r="H130" s="72">
        <v>4.8000000000000001E-2</v>
      </c>
      <c r="I130" s="72">
        <v>4.8499999998065244E-2</v>
      </c>
      <c r="J130" s="68">
        <v>12111.658398</v>
      </c>
      <c r="K130" s="70">
        <v>108.81998</v>
      </c>
      <c r="L130" s="68">
        <v>13.179904302999999</v>
      </c>
      <c r="M130" s="128" t="s">
        <v>1886</v>
      </c>
      <c r="N130" s="69">
        <f t="shared" si="3"/>
        <v>9.9132035438262499E-4</v>
      </c>
      <c r="O130" s="69">
        <f>L130/'סכום נכסי הקרן'!$C$41</f>
        <v>5.9743236506505984E-4</v>
      </c>
    </row>
    <row r="131" spans="1:15">
      <c r="A131" s="61" t="s">
        <v>1235</v>
      </c>
      <c r="B131" s="58" t="s">
        <v>1236</v>
      </c>
      <c r="C131" s="58" t="s">
        <v>200</v>
      </c>
      <c r="D131" s="128" t="s">
        <v>1886</v>
      </c>
      <c r="E131" s="77">
        <v>40057</v>
      </c>
      <c r="F131" s="68">
        <v>0.65999999998970926</v>
      </c>
      <c r="G131" s="71" t="s">
        <v>123</v>
      </c>
      <c r="H131" s="72">
        <v>4.8000000000000001E-2</v>
      </c>
      <c r="I131" s="72">
        <v>4.819999999988947E-2</v>
      </c>
      <c r="J131" s="68">
        <v>42516.189575999997</v>
      </c>
      <c r="K131" s="70">
        <v>123.422899</v>
      </c>
      <c r="L131" s="68">
        <v>52.474713719</v>
      </c>
      <c r="M131" s="128" t="s">
        <v>1886</v>
      </c>
      <c r="N131" s="69">
        <f t="shared" si="3"/>
        <v>3.9468611155397612E-3</v>
      </c>
      <c r="O131" s="69">
        <f>L131/'סכום נכסי הקרן'!$C$41</f>
        <v>2.3786282208527287E-3</v>
      </c>
    </row>
    <row r="132" spans="1:15">
      <c r="A132" s="61" t="s">
        <v>1237</v>
      </c>
      <c r="B132" s="58" t="s">
        <v>1238</v>
      </c>
      <c r="C132" s="58" t="s">
        <v>200</v>
      </c>
      <c r="D132" s="128" t="s">
        <v>1886</v>
      </c>
      <c r="E132" s="77">
        <v>40087</v>
      </c>
      <c r="F132" s="68">
        <v>0.73999999999958543</v>
      </c>
      <c r="G132" s="71" t="s">
        <v>123</v>
      </c>
      <c r="H132" s="72">
        <v>4.8000000000000001E-2</v>
      </c>
      <c r="I132" s="72">
        <v>4.8300000000292227E-2</v>
      </c>
      <c r="J132" s="68">
        <v>39436.194924000003</v>
      </c>
      <c r="K132" s="70">
        <v>122.350264</v>
      </c>
      <c r="L132" s="68">
        <v>48.250288673</v>
      </c>
      <c r="M132" s="128" t="s">
        <v>1886</v>
      </c>
      <c r="N132" s="69">
        <f t="shared" si="3"/>
        <v>3.629122956188305E-3</v>
      </c>
      <c r="O132" s="69">
        <f>L132/'סכום נכסי הקרן'!$C$41</f>
        <v>2.1871391031588025E-3</v>
      </c>
    </row>
    <row r="133" spans="1:15">
      <c r="A133" s="61" t="s">
        <v>1239</v>
      </c>
      <c r="B133" s="58" t="s">
        <v>1240</v>
      </c>
      <c r="C133" s="58" t="s">
        <v>200</v>
      </c>
      <c r="D133" s="128" t="s">
        <v>1886</v>
      </c>
      <c r="E133" s="77">
        <v>40118</v>
      </c>
      <c r="F133" s="68">
        <v>0.83</v>
      </c>
      <c r="G133" s="71" t="s">
        <v>123</v>
      </c>
      <c r="H133" s="72">
        <v>4.8000000000000001E-2</v>
      </c>
      <c r="I133" s="72">
        <v>4.8300000000338968E-2</v>
      </c>
      <c r="J133" s="68">
        <v>48278.012138999999</v>
      </c>
      <c r="K133" s="70">
        <v>122.216328</v>
      </c>
      <c r="L133" s="68">
        <v>59.003613799999997</v>
      </c>
      <c r="M133" s="128" t="s">
        <v>1886</v>
      </c>
      <c r="N133" s="69">
        <f t="shared" si="3"/>
        <v>4.4379292897261599E-3</v>
      </c>
      <c r="O133" s="69">
        <f>L133/'סכום נכסי הקרן'!$C$41</f>
        <v>2.674576971844604E-3</v>
      </c>
    </row>
    <row r="134" spans="1:15">
      <c r="A134" s="61" t="s">
        <v>1241</v>
      </c>
      <c r="B134" s="58" t="s">
        <v>1242</v>
      </c>
      <c r="C134" s="58" t="s">
        <v>200</v>
      </c>
      <c r="D134" s="128" t="s">
        <v>1886</v>
      </c>
      <c r="E134" s="77">
        <v>39904</v>
      </c>
      <c r="F134" s="68">
        <v>0.25000000000637362</v>
      </c>
      <c r="G134" s="71" t="s">
        <v>123</v>
      </c>
      <c r="H134" s="72">
        <v>4.8000000000000001E-2</v>
      </c>
      <c r="I134" s="72">
        <v>4.8000000000127475E-2</v>
      </c>
      <c r="J134" s="68">
        <v>61430.878530000002</v>
      </c>
      <c r="K134" s="70">
        <v>127.702336</v>
      </c>
      <c r="L134" s="68">
        <v>78.448666689999996</v>
      </c>
      <c r="M134" s="128" t="s">
        <v>1886</v>
      </c>
      <c r="N134" s="69">
        <f t="shared" si="3"/>
        <v>5.9004798727008813E-3</v>
      </c>
      <c r="O134" s="69">
        <f>L134/'סכום נכסי הקרן'!$C$41</f>
        <v>3.5560024867661048E-3</v>
      </c>
    </row>
    <row r="135" spans="1:15">
      <c r="A135" s="61" t="s">
        <v>1243</v>
      </c>
      <c r="B135" s="58" t="s">
        <v>1244</v>
      </c>
      <c r="C135" s="58" t="s">
        <v>200</v>
      </c>
      <c r="D135" s="128" t="s">
        <v>1886</v>
      </c>
      <c r="E135" s="77">
        <v>39965</v>
      </c>
      <c r="F135" s="68">
        <v>0.41999999998726889</v>
      </c>
      <c r="G135" s="71" t="s">
        <v>123</v>
      </c>
      <c r="H135" s="72">
        <v>4.8000000000000001E-2</v>
      </c>
      <c r="I135" s="72">
        <v>4.8200000000094098E-2</v>
      </c>
      <c r="J135" s="68">
        <v>28943.931365999997</v>
      </c>
      <c r="K135" s="70">
        <v>124.83431400000001</v>
      </c>
      <c r="L135" s="68">
        <v>36.131958113000003</v>
      </c>
      <c r="M135" s="128" t="s">
        <v>1886</v>
      </c>
      <c r="N135" s="69">
        <f t="shared" si="3"/>
        <v>2.7176483757142596E-3</v>
      </c>
      <c r="O135" s="69">
        <f>L135/'סכום נכסי הקרן'!$C$41</f>
        <v>1.6378268531864674E-3</v>
      </c>
    </row>
    <row r="136" spans="1:15">
      <c r="A136" s="61" t="s">
        <v>1245</v>
      </c>
      <c r="B136" s="58" t="s">
        <v>1246</v>
      </c>
      <c r="C136" s="58" t="s">
        <v>200</v>
      </c>
      <c r="D136" s="128" t="s">
        <v>1886</v>
      </c>
      <c r="E136" s="77">
        <v>39995</v>
      </c>
      <c r="F136" s="68">
        <v>0.48999999999607657</v>
      </c>
      <c r="G136" s="71" t="s">
        <v>123</v>
      </c>
      <c r="H136" s="72">
        <v>4.8000000000000001E-2</v>
      </c>
      <c r="I136" s="72">
        <v>4.8599999999807401E-2</v>
      </c>
      <c r="J136" s="68">
        <v>44217.340272000001</v>
      </c>
      <c r="K136" s="70">
        <v>126.81438</v>
      </c>
      <c r="L136" s="68">
        <v>56.073946077999999</v>
      </c>
      <c r="M136" s="128" t="s">
        <v>1886</v>
      </c>
      <c r="N136" s="69">
        <f t="shared" si="3"/>
        <v>4.2175756985596965E-3</v>
      </c>
      <c r="O136" s="69">
        <f>L136/'סכום נכסי הקרן'!$C$41</f>
        <v>2.5417779563304452E-3</v>
      </c>
    </row>
    <row r="137" spans="1:15">
      <c r="A137" s="61" t="s">
        <v>1247</v>
      </c>
      <c r="B137" s="58" t="s">
        <v>1248</v>
      </c>
      <c r="C137" s="58" t="s">
        <v>200</v>
      </c>
      <c r="D137" s="128" t="s">
        <v>1886</v>
      </c>
      <c r="E137" s="77">
        <v>40027</v>
      </c>
      <c r="F137" s="68">
        <v>0.57999999999512286</v>
      </c>
      <c r="G137" s="71" t="s">
        <v>123</v>
      </c>
      <c r="H137" s="72">
        <v>4.8000000000000001E-2</v>
      </c>
      <c r="I137" s="72">
        <v>4.8299999999700194E-2</v>
      </c>
      <c r="J137" s="68">
        <v>55676.52405</v>
      </c>
      <c r="K137" s="70">
        <v>125.213633</v>
      </c>
      <c r="L137" s="68">
        <v>69.714598422999998</v>
      </c>
      <c r="M137" s="128" t="s">
        <v>1886</v>
      </c>
      <c r="N137" s="69">
        <f t="shared" si="3"/>
        <v>5.2435510020053862E-3</v>
      </c>
      <c r="O137" s="69">
        <f>L137/'סכום נכסי הקרן'!$C$41</f>
        <v>3.1600955862732248E-3</v>
      </c>
    </row>
    <row r="138" spans="1:15">
      <c r="A138" s="61" t="s">
        <v>1249</v>
      </c>
      <c r="B138" s="58" t="s">
        <v>1250</v>
      </c>
      <c r="C138" s="58" t="s">
        <v>200</v>
      </c>
      <c r="D138" s="128" t="s">
        <v>1886</v>
      </c>
      <c r="E138" s="77">
        <v>40179</v>
      </c>
      <c r="F138" s="68">
        <v>0.96999999999140796</v>
      </c>
      <c r="G138" s="71" t="s">
        <v>123</v>
      </c>
      <c r="H138" s="72">
        <v>4.8000000000000001E-2</v>
      </c>
      <c r="I138" s="72">
        <v>4.8300000000011202E-2</v>
      </c>
      <c r="J138" s="68">
        <v>21662.157383999998</v>
      </c>
      <c r="K138" s="70">
        <v>123.574303</v>
      </c>
      <c r="L138" s="68">
        <v>26.768859959</v>
      </c>
      <c r="M138" s="128" t="s">
        <v>1886</v>
      </c>
      <c r="N138" s="69">
        <f t="shared" si="3"/>
        <v>2.0134073154791056E-3</v>
      </c>
      <c r="O138" s="69">
        <f>L138/'סכום נכסי הקרן'!$C$41</f>
        <v>1.2134066338979816E-3</v>
      </c>
    </row>
    <row r="139" spans="1:15">
      <c r="A139" s="61" t="s">
        <v>1251</v>
      </c>
      <c r="B139" s="58" t="s">
        <v>1252</v>
      </c>
      <c r="C139" s="58" t="s">
        <v>200</v>
      </c>
      <c r="D139" s="128" t="s">
        <v>1886</v>
      </c>
      <c r="E139" s="77">
        <v>40210</v>
      </c>
      <c r="F139" s="68">
        <v>1.05000000000256</v>
      </c>
      <c r="G139" s="71" t="s">
        <v>123</v>
      </c>
      <c r="H139" s="72">
        <v>4.8000000000000001E-2</v>
      </c>
      <c r="I139" s="72">
        <v>4.8200000000010242E-2</v>
      </c>
      <c r="J139" s="68">
        <v>31735.422180000005</v>
      </c>
      <c r="K139" s="70">
        <v>123.086761</v>
      </c>
      <c r="L139" s="68">
        <v>39.062103278000002</v>
      </c>
      <c r="M139" s="128" t="s">
        <v>1886</v>
      </c>
      <c r="N139" s="69">
        <f t="shared" si="3"/>
        <v>2.9380378775332649E-3</v>
      </c>
      <c r="O139" s="69">
        <f>L139/'סכום נכסי הקרן'!$C$41</f>
        <v>1.7706475107318669E-3</v>
      </c>
    </row>
    <row r="140" spans="1:15">
      <c r="A140" s="61" t="s">
        <v>1253</v>
      </c>
      <c r="B140" s="58" t="s">
        <v>1254</v>
      </c>
      <c r="C140" s="58" t="s">
        <v>200</v>
      </c>
      <c r="D140" s="128" t="s">
        <v>1886</v>
      </c>
      <c r="E140" s="77">
        <v>40238</v>
      </c>
      <c r="F140" s="68">
        <v>1.1300000000144963</v>
      </c>
      <c r="G140" s="71" t="s">
        <v>123</v>
      </c>
      <c r="H140" s="72">
        <v>4.8000000000000001E-2</v>
      </c>
      <c r="I140" s="72">
        <v>4.8500000000438463E-2</v>
      </c>
      <c r="J140" s="68">
        <v>45272.305260000008</v>
      </c>
      <c r="K140" s="70">
        <v>123.422369</v>
      </c>
      <c r="L140" s="68">
        <v>55.876151862999997</v>
      </c>
      <c r="M140" s="128" t="s">
        <v>1886</v>
      </c>
      <c r="N140" s="69">
        <f t="shared" ref="N140:N157" si="4">IFERROR(L140/$L$9,0)</f>
        <v>4.2026986989396001E-3</v>
      </c>
      <c r="O140" s="69">
        <f>L140/'סכום נכסי הקרן'!$C$41</f>
        <v>2.5328121351114899E-3</v>
      </c>
    </row>
    <row r="141" spans="1:15">
      <c r="A141" s="61" t="s">
        <v>1255</v>
      </c>
      <c r="B141" s="58" t="s">
        <v>1256</v>
      </c>
      <c r="C141" s="58" t="s">
        <v>200</v>
      </c>
      <c r="D141" s="128" t="s">
        <v>1886</v>
      </c>
      <c r="E141" s="77">
        <v>40300</v>
      </c>
      <c r="F141" s="68">
        <v>1.2999999999308713</v>
      </c>
      <c r="G141" s="71" t="s">
        <v>123</v>
      </c>
      <c r="H141" s="72">
        <v>4.8000000000000001E-2</v>
      </c>
      <c r="I141" s="72">
        <v>4.8499999999193494E-2</v>
      </c>
      <c r="J141" s="68">
        <v>7075.4190570000001</v>
      </c>
      <c r="K141" s="70">
        <v>122.670784</v>
      </c>
      <c r="L141" s="68">
        <v>8.6794720020000007</v>
      </c>
      <c r="M141" s="128" t="s">
        <v>1886</v>
      </c>
      <c r="N141" s="69">
        <f t="shared" si="4"/>
        <v>6.5282243808995229E-4</v>
      </c>
      <c r="O141" s="69">
        <f>L141/'סכום נכסי הקרן'!$C$41</f>
        <v>3.934321043962766E-4</v>
      </c>
    </row>
    <row r="142" spans="1:15">
      <c r="A142" s="61" t="s">
        <v>1257</v>
      </c>
      <c r="B142" s="58" t="s">
        <v>1258</v>
      </c>
      <c r="C142" s="58" t="s">
        <v>200</v>
      </c>
      <c r="D142" s="128" t="s">
        <v>1886</v>
      </c>
      <c r="E142" s="77">
        <v>40360</v>
      </c>
      <c r="F142" s="68">
        <v>1.4299999999652517</v>
      </c>
      <c r="G142" s="71" t="s">
        <v>123</v>
      </c>
      <c r="H142" s="72">
        <v>4.8000000000000001E-2</v>
      </c>
      <c r="I142" s="72">
        <v>4.8499999999693386E-2</v>
      </c>
      <c r="J142" s="68">
        <v>19870.603577999998</v>
      </c>
      <c r="K142" s="70">
        <v>123.10536500000001</v>
      </c>
      <c r="L142" s="68">
        <v>24.461778995000003</v>
      </c>
      <c r="M142" s="128" t="s">
        <v>1886</v>
      </c>
      <c r="N142" s="69">
        <f t="shared" si="4"/>
        <v>1.8398812969099643E-3</v>
      </c>
      <c r="O142" s="69">
        <f>L142/'סכום נכסי הקרן'!$C$41</f>
        <v>1.1088288763489102E-3</v>
      </c>
    </row>
    <row r="143" spans="1:15">
      <c r="A143" s="61" t="s">
        <v>1259</v>
      </c>
      <c r="B143" s="58" t="s">
        <v>1260</v>
      </c>
      <c r="C143" s="58" t="s">
        <v>200</v>
      </c>
      <c r="D143" s="128" t="s">
        <v>1886</v>
      </c>
      <c r="E143" s="77">
        <v>40422</v>
      </c>
      <c r="F143" s="68">
        <v>1.5999999999874595</v>
      </c>
      <c r="G143" s="71" t="s">
        <v>123</v>
      </c>
      <c r="H143" s="72">
        <v>4.8000000000000001E-2</v>
      </c>
      <c r="I143" s="72">
        <v>4.8399999999657224E-2</v>
      </c>
      <c r="J143" s="68">
        <v>39470.783940000001</v>
      </c>
      <c r="K143" s="70">
        <v>121.21619699999999</v>
      </c>
      <c r="L143" s="68">
        <v>47.844983196000001</v>
      </c>
      <c r="M143" s="128" t="s">
        <v>1886</v>
      </c>
      <c r="N143" s="69">
        <f t="shared" si="4"/>
        <v>3.5986380937905256E-3</v>
      </c>
      <c r="O143" s="69">
        <f>L143/'סכום נכסי הקרן'!$C$41</f>
        <v>2.1687669963413943E-3</v>
      </c>
    </row>
    <row r="144" spans="1:15">
      <c r="A144" s="61" t="s">
        <v>1261</v>
      </c>
      <c r="B144" s="58" t="s">
        <v>1262</v>
      </c>
      <c r="C144" s="58" t="s">
        <v>200</v>
      </c>
      <c r="D144" s="128" t="s">
        <v>1886</v>
      </c>
      <c r="E144" s="77">
        <v>40483</v>
      </c>
      <c r="F144" s="68">
        <v>1.7699999999937752</v>
      </c>
      <c r="G144" s="71" t="s">
        <v>123</v>
      </c>
      <c r="H144" s="72">
        <v>4.8000000000000001E-2</v>
      </c>
      <c r="I144" s="72">
        <v>4.8399999999842735E-2</v>
      </c>
      <c r="J144" s="68">
        <v>76715.686088999995</v>
      </c>
      <c r="K144" s="70">
        <v>119.364071</v>
      </c>
      <c r="L144" s="68">
        <v>91.570966041000005</v>
      </c>
      <c r="M144" s="128" t="s">
        <v>1886</v>
      </c>
      <c r="N144" s="69">
        <f t="shared" si="4"/>
        <v>6.8874674974886618E-3</v>
      </c>
      <c r="O144" s="69">
        <f>L144/'סכום נכסי הקרן'!$C$41</f>
        <v>4.1508236748512995E-3</v>
      </c>
    </row>
    <row r="145" spans="1:15">
      <c r="A145" s="61" t="s">
        <v>1263</v>
      </c>
      <c r="B145" s="58" t="s">
        <v>1264</v>
      </c>
      <c r="C145" s="58" t="s">
        <v>200</v>
      </c>
      <c r="D145" s="128" t="s">
        <v>1886</v>
      </c>
      <c r="E145" s="77">
        <v>40513</v>
      </c>
      <c r="F145" s="68">
        <v>1.8500000000161725</v>
      </c>
      <c r="G145" s="71" t="s">
        <v>123</v>
      </c>
      <c r="H145" s="72">
        <v>4.8000000000000001E-2</v>
      </c>
      <c r="I145" s="72">
        <v>4.8500000000161726E-2</v>
      </c>
      <c r="J145" s="68">
        <v>26076.187494000002</v>
      </c>
      <c r="K145" s="70">
        <v>118.562107</v>
      </c>
      <c r="L145" s="68">
        <v>30.916477190000002</v>
      </c>
      <c r="M145" s="128" t="s">
        <v>1886</v>
      </c>
      <c r="N145" s="69">
        <f t="shared" si="4"/>
        <v>2.3253684108523491E-3</v>
      </c>
      <c r="O145" s="69">
        <f>L145/'סכום נכסי הקרן'!$C$41</f>
        <v>1.4014141273315192E-3</v>
      </c>
    </row>
    <row r="146" spans="1:15">
      <c r="A146" s="61" t="s">
        <v>1265</v>
      </c>
      <c r="B146" s="58" t="s">
        <v>1266</v>
      </c>
      <c r="C146" s="58" t="s">
        <v>200</v>
      </c>
      <c r="D146" s="128" t="s">
        <v>1886</v>
      </c>
      <c r="E146" s="77">
        <v>40544</v>
      </c>
      <c r="F146" s="68">
        <v>1.890000000008083</v>
      </c>
      <c r="G146" s="71" t="s">
        <v>123</v>
      </c>
      <c r="H146" s="72">
        <v>4.8000000000000001E-2</v>
      </c>
      <c r="I146" s="72">
        <v>4.8400000000232389E-2</v>
      </c>
      <c r="J146" s="68">
        <v>65536.358894999998</v>
      </c>
      <c r="K146" s="70">
        <v>120.81662900000001</v>
      </c>
      <c r="L146" s="68">
        <v>79.178819623999999</v>
      </c>
      <c r="M146" s="128" t="s">
        <v>1886</v>
      </c>
      <c r="N146" s="69">
        <f t="shared" si="4"/>
        <v>5.9553979850517913E-3</v>
      </c>
      <c r="O146" s="69">
        <f>L146/'סכום נכסי הקרן'!$C$41</f>
        <v>3.5890996158643427E-3</v>
      </c>
    </row>
    <row r="147" spans="1:15">
      <c r="A147" s="61" t="s">
        <v>1267</v>
      </c>
      <c r="B147" s="58" t="s">
        <v>1268</v>
      </c>
      <c r="C147" s="58" t="s">
        <v>200</v>
      </c>
      <c r="D147" s="128" t="s">
        <v>1886</v>
      </c>
      <c r="E147" s="77">
        <v>40575</v>
      </c>
      <c r="F147" s="68">
        <v>1.9800000000064581</v>
      </c>
      <c r="G147" s="71" t="s">
        <v>123</v>
      </c>
      <c r="H147" s="72">
        <v>4.8000000000000001E-2</v>
      </c>
      <c r="I147" s="72">
        <v>4.8400000000193739E-2</v>
      </c>
      <c r="J147" s="68">
        <v>25830.919925999999</v>
      </c>
      <c r="K147" s="70">
        <v>119.89484899999999</v>
      </c>
      <c r="L147" s="68">
        <v>30.96994256</v>
      </c>
      <c r="M147" s="128" t="s">
        <v>1886</v>
      </c>
      <c r="N147" s="69">
        <f t="shared" si="4"/>
        <v>2.3293897837179723E-3</v>
      </c>
      <c r="O147" s="69">
        <f>L147/'סכום נכסי הקרן'!$C$41</f>
        <v>1.4038376610472311E-3</v>
      </c>
    </row>
    <row r="148" spans="1:15">
      <c r="A148" s="61" t="s">
        <v>1269</v>
      </c>
      <c r="B148" s="58" t="s">
        <v>1270</v>
      </c>
      <c r="C148" s="58" t="s">
        <v>200</v>
      </c>
      <c r="D148" s="128" t="s">
        <v>1886</v>
      </c>
      <c r="E148" s="77">
        <v>40603</v>
      </c>
      <c r="F148" s="68">
        <v>2.0500000000041902</v>
      </c>
      <c r="G148" s="71" t="s">
        <v>123</v>
      </c>
      <c r="H148" s="72">
        <v>4.8000000000000001E-2</v>
      </c>
      <c r="I148" s="72">
        <v>4.8600000000134071E-2</v>
      </c>
      <c r="J148" s="68">
        <v>40050.543015000003</v>
      </c>
      <c r="K148" s="70">
        <v>119.176222</v>
      </c>
      <c r="L148" s="68">
        <v>47.730723876000006</v>
      </c>
      <c r="M148" s="128" t="s">
        <v>1886</v>
      </c>
      <c r="N148" s="69">
        <f t="shared" si="4"/>
        <v>3.5900441323329958E-3</v>
      </c>
      <c r="O148" s="69">
        <f>L148/'סכום נכסי הקרן'!$C$41</f>
        <v>2.16358773143863E-3</v>
      </c>
    </row>
    <row r="149" spans="1:15">
      <c r="A149" s="61" t="s">
        <v>1271</v>
      </c>
      <c r="B149" s="58" t="s">
        <v>1272</v>
      </c>
      <c r="C149" s="58" t="s">
        <v>200</v>
      </c>
      <c r="D149" s="128" t="s">
        <v>1886</v>
      </c>
      <c r="E149" s="77">
        <v>40634</v>
      </c>
      <c r="F149" s="68">
        <v>2.1399999999262427</v>
      </c>
      <c r="G149" s="71" t="s">
        <v>123</v>
      </c>
      <c r="H149" s="72">
        <v>4.8000000000000001E-2</v>
      </c>
      <c r="I149" s="72">
        <v>4.8499999999048297E-2</v>
      </c>
      <c r="J149" s="68">
        <v>14204.293866</v>
      </c>
      <c r="K149" s="70">
        <v>118.357618</v>
      </c>
      <c r="L149" s="68">
        <v>16.811863916</v>
      </c>
      <c r="M149" s="128" t="s">
        <v>1886</v>
      </c>
      <c r="N149" s="69">
        <f t="shared" si="4"/>
        <v>1.2644965025465395E-3</v>
      </c>
      <c r="O149" s="69">
        <f>L149/'סכום נכסי הקרן'!$C$41</f>
        <v>7.6206559543847547E-4</v>
      </c>
    </row>
    <row r="150" spans="1:15">
      <c r="A150" s="61" t="s">
        <v>1273</v>
      </c>
      <c r="B150" s="58" t="s">
        <v>1274</v>
      </c>
      <c r="C150" s="58" t="s">
        <v>200</v>
      </c>
      <c r="D150" s="128" t="s">
        <v>1886</v>
      </c>
      <c r="E150" s="77">
        <v>40664</v>
      </c>
      <c r="F150" s="68">
        <v>2.2200000000170901</v>
      </c>
      <c r="G150" s="71" t="s">
        <v>123</v>
      </c>
      <c r="H150" s="72">
        <v>4.8000000000000001E-2</v>
      </c>
      <c r="I150" s="72">
        <v>4.8500000000249906E-2</v>
      </c>
      <c r="J150" s="68">
        <v>52714.053440999996</v>
      </c>
      <c r="K150" s="70">
        <v>117.66278</v>
      </c>
      <c r="L150" s="68">
        <v>62.024820476999999</v>
      </c>
      <c r="M150" s="128" t="s">
        <v>1886</v>
      </c>
      <c r="N150" s="69">
        <f t="shared" si="4"/>
        <v>4.6651679406945947E-3</v>
      </c>
      <c r="O150" s="69">
        <f>L150/'סכום נכסי הקרן'!$C$41</f>
        <v>2.8115253600039638E-3</v>
      </c>
    </row>
    <row r="151" spans="1:15">
      <c r="A151" s="61" t="s">
        <v>1275</v>
      </c>
      <c r="B151" s="58" t="s">
        <v>1276</v>
      </c>
      <c r="C151" s="58" t="s">
        <v>200</v>
      </c>
      <c r="D151" s="128" t="s">
        <v>1886</v>
      </c>
      <c r="E151" s="77">
        <v>40756</v>
      </c>
      <c r="F151" s="68">
        <v>2.4199999999858983</v>
      </c>
      <c r="G151" s="71" t="s">
        <v>123</v>
      </c>
      <c r="H151" s="72">
        <v>4.8000000000000001E-2</v>
      </c>
      <c r="I151" s="72">
        <v>4.8499999999735588E-2</v>
      </c>
      <c r="J151" s="68">
        <v>29006.427428999999</v>
      </c>
      <c r="K151" s="70">
        <v>117.346446</v>
      </c>
      <c r="L151" s="68">
        <v>34.038011693999998</v>
      </c>
      <c r="M151" s="128" t="s">
        <v>1886</v>
      </c>
      <c r="N151" s="69">
        <f t="shared" si="4"/>
        <v>2.560153172530665E-3</v>
      </c>
      <c r="O151" s="69">
        <f>L151/'סכום נכסי הקרן'!$C$41</f>
        <v>1.5429102792369938E-3</v>
      </c>
    </row>
    <row r="152" spans="1:15">
      <c r="A152" s="61" t="s">
        <v>1277</v>
      </c>
      <c r="B152" s="58" t="s">
        <v>1278</v>
      </c>
      <c r="C152" s="58" t="s">
        <v>200</v>
      </c>
      <c r="D152" s="128" t="s">
        <v>1886</v>
      </c>
      <c r="E152" s="77">
        <v>40848</v>
      </c>
      <c r="F152" s="68">
        <v>2.6699999999959938</v>
      </c>
      <c r="G152" s="71" t="s">
        <v>123</v>
      </c>
      <c r="H152" s="72">
        <v>4.8000000000000001E-2</v>
      </c>
      <c r="I152" s="72">
        <v>4.8499999999905119E-2</v>
      </c>
      <c r="J152" s="68">
        <v>81797.913098999998</v>
      </c>
      <c r="K152" s="70">
        <v>115.963753</v>
      </c>
      <c r="L152" s="68">
        <v>94.855929513999996</v>
      </c>
      <c r="M152" s="128" t="s">
        <v>1886</v>
      </c>
      <c r="N152" s="69">
        <f t="shared" si="4"/>
        <v>7.1345444928388553E-3</v>
      </c>
      <c r="O152" s="69">
        <f>L152/'סכום נכסי הקרן'!$C$41</f>
        <v>4.2997279044806455E-3</v>
      </c>
    </row>
    <row r="153" spans="1:15">
      <c r="A153" s="61" t="s">
        <v>1279</v>
      </c>
      <c r="B153" s="58" t="s">
        <v>1280</v>
      </c>
      <c r="C153" s="58" t="s">
        <v>200</v>
      </c>
      <c r="D153" s="128" t="s">
        <v>1886</v>
      </c>
      <c r="E153" s="77">
        <v>40940</v>
      </c>
      <c r="F153" s="68">
        <v>2.8499999999875762</v>
      </c>
      <c r="G153" s="71" t="s">
        <v>123</v>
      </c>
      <c r="H153" s="72">
        <v>4.8000000000000001E-2</v>
      </c>
      <c r="I153" s="72">
        <v>4.8499999999875747E-2</v>
      </c>
      <c r="J153" s="68">
        <v>102877.56000899998</v>
      </c>
      <c r="K153" s="70">
        <v>117.351624</v>
      </c>
      <c r="L153" s="68">
        <v>120.72848723</v>
      </c>
      <c r="M153" s="128" t="s">
        <v>1886</v>
      </c>
      <c r="N153" s="69">
        <f t="shared" si="4"/>
        <v>9.0805368531909764E-3</v>
      </c>
      <c r="O153" s="69">
        <f>L153/'סכום נכסי הקרן'!$C$41</f>
        <v>5.4725060211649841E-3</v>
      </c>
    </row>
    <row r="154" spans="1:15">
      <c r="A154" s="61" t="s">
        <v>1281</v>
      </c>
      <c r="B154" s="58" t="s">
        <v>1282</v>
      </c>
      <c r="C154" s="58" t="s">
        <v>200</v>
      </c>
      <c r="D154" s="128" t="s">
        <v>1886</v>
      </c>
      <c r="E154" s="77">
        <v>40969</v>
      </c>
      <c r="F154" s="68">
        <v>2.9300000000156969</v>
      </c>
      <c r="G154" s="71" t="s">
        <v>123</v>
      </c>
      <c r="H154" s="72">
        <v>4.8000000000000001E-2</v>
      </c>
      <c r="I154" s="72">
        <v>4.8600000000313948E-2</v>
      </c>
      <c r="J154" s="68">
        <v>62681.978961000008</v>
      </c>
      <c r="K154" s="70">
        <v>116.878197</v>
      </c>
      <c r="L154" s="68">
        <v>73.261567045000007</v>
      </c>
      <c r="M154" s="128" t="s">
        <v>1886</v>
      </c>
      <c r="N154" s="69">
        <f t="shared" si="4"/>
        <v>5.5103345924252915E-3</v>
      </c>
      <c r="O154" s="69">
        <f>L154/'סכום נכסי הקרן'!$C$41</f>
        <v>3.3208762569015148E-3</v>
      </c>
    </row>
    <row r="155" spans="1:15">
      <c r="A155" s="61" t="s">
        <v>1283</v>
      </c>
      <c r="B155" s="58" t="s">
        <v>1284</v>
      </c>
      <c r="C155" s="58" t="s">
        <v>200</v>
      </c>
      <c r="D155" s="128" t="s">
        <v>1886</v>
      </c>
      <c r="E155" s="77">
        <v>41000</v>
      </c>
      <c r="F155" s="68">
        <v>3.0200000000220708</v>
      </c>
      <c r="G155" s="71" t="s">
        <v>123</v>
      </c>
      <c r="H155" s="72">
        <v>4.8000000000000001E-2</v>
      </c>
      <c r="I155" s="72">
        <v>4.8600000000461482E-2</v>
      </c>
      <c r="J155" s="68">
        <v>34247.449466999999</v>
      </c>
      <c r="K155" s="70">
        <v>116.423198</v>
      </c>
      <c r="L155" s="68">
        <v>39.871976056000001</v>
      </c>
      <c r="M155" s="128" t="s">
        <v>1886</v>
      </c>
      <c r="N155" s="69">
        <f t="shared" si="4"/>
        <v>2.9989520807653064E-3</v>
      </c>
      <c r="O155" s="69">
        <f>L155/'סכום נכסי הקרן'!$C$41</f>
        <v>1.807358263559732E-3</v>
      </c>
    </row>
    <row r="156" spans="1:15">
      <c r="A156" s="61" t="s">
        <v>1285</v>
      </c>
      <c r="B156" s="58" t="s">
        <v>1286</v>
      </c>
      <c r="C156" s="58" t="s">
        <v>200</v>
      </c>
      <c r="D156" s="128" t="s">
        <v>1886</v>
      </c>
      <c r="E156" s="77">
        <v>41640</v>
      </c>
      <c r="F156" s="68">
        <v>4.4099999999736532</v>
      </c>
      <c r="G156" s="71" t="s">
        <v>123</v>
      </c>
      <c r="H156" s="72">
        <v>4.8000000000000001E-2</v>
      </c>
      <c r="I156" s="72">
        <v>4.8499999999720149E-2</v>
      </c>
      <c r="J156" s="68">
        <v>64282.900121999999</v>
      </c>
      <c r="K156" s="70">
        <v>113.952916</v>
      </c>
      <c r="L156" s="68">
        <v>73.252239472999989</v>
      </c>
      <c r="M156" s="128" t="s">
        <v>1886</v>
      </c>
      <c r="N156" s="69">
        <f t="shared" si="4"/>
        <v>5.5096330234481574E-3</v>
      </c>
      <c r="O156" s="69">
        <f>L156/'סכום נכסי הקרן'!$C$41</f>
        <v>3.3204534470485619E-3</v>
      </c>
    </row>
    <row r="157" spans="1:15">
      <c r="A157" s="61" t="s">
        <v>1287</v>
      </c>
      <c r="B157" s="58" t="s">
        <v>1288</v>
      </c>
      <c r="C157" s="58" t="s">
        <v>200</v>
      </c>
      <c r="D157" s="128" t="s">
        <v>1886</v>
      </c>
      <c r="E157" s="77">
        <v>44774</v>
      </c>
      <c r="F157" s="68">
        <v>9.9400000268635882</v>
      </c>
      <c r="G157" s="71" t="s">
        <v>123</v>
      </c>
      <c r="H157" s="72">
        <v>4.8000000000000001E-2</v>
      </c>
      <c r="I157" s="72">
        <v>4.8500000102445887E-2</v>
      </c>
      <c r="J157" s="68">
        <v>163.90476899999999</v>
      </c>
      <c r="K157" s="70">
        <v>107.197926</v>
      </c>
      <c r="L157" s="68">
        <v>0.17570251200000001</v>
      </c>
      <c r="M157" s="128" t="s">
        <v>1886</v>
      </c>
      <c r="N157" s="69">
        <f t="shared" si="4"/>
        <v>1.3215382483627843E-5</v>
      </c>
      <c r="O157" s="69">
        <f>L157/'סכום נכסי הקרן'!$C$41</f>
        <v>7.9644256042237578E-6</v>
      </c>
    </row>
    <row r="158" spans="1:15">
      <c r="A158" s="129" t="s">
        <v>1886</v>
      </c>
      <c r="B158" s="129" t="s">
        <v>1886</v>
      </c>
      <c r="C158" s="130" t="s">
        <v>1886</v>
      </c>
      <c r="D158" s="130" t="s">
        <v>1886</v>
      </c>
      <c r="E158" s="130" t="s">
        <v>1886</v>
      </c>
      <c r="F158" s="130" t="s">
        <v>1886</v>
      </c>
      <c r="G158" s="130" t="s">
        <v>1886</v>
      </c>
      <c r="H158" s="130" t="s">
        <v>1886</v>
      </c>
      <c r="I158" s="130" t="s">
        <v>1886</v>
      </c>
      <c r="J158" s="130" t="s">
        <v>1886</v>
      </c>
      <c r="K158" s="130" t="s">
        <v>1886</v>
      </c>
      <c r="L158" s="130" t="s">
        <v>1886</v>
      </c>
      <c r="M158" s="130" t="s">
        <v>1886</v>
      </c>
      <c r="N158" s="130" t="s">
        <v>1886</v>
      </c>
      <c r="O158" s="130" t="s">
        <v>1886</v>
      </c>
    </row>
    <row r="159" spans="1:15">
      <c r="A159" s="129" t="s">
        <v>1886</v>
      </c>
      <c r="B159" s="129" t="s">
        <v>1886</v>
      </c>
      <c r="C159" s="130" t="s">
        <v>1886</v>
      </c>
      <c r="D159" s="130" t="s">
        <v>1886</v>
      </c>
      <c r="E159" s="130" t="s">
        <v>1886</v>
      </c>
      <c r="F159" s="130" t="s">
        <v>1886</v>
      </c>
      <c r="G159" s="130" t="s">
        <v>1886</v>
      </c>
      <c r="H159" s="130" t="s">
        <v>1886</v>
      </c>
      <c r="I159" s="130" t="s">
        <v>1886</v>
      </c>
      <c r="J159" s="130" t="s">
        <v>1886</v>
      </c>
      <c r="K159" s="130" t="s">
        <v>1886</v>
      </c>
      <c r="L159" s="130" t="s">
        <v>1886</v>
      </c>
      <c r="M159" s="130" t="s">
        <v>1886</v>
      </c>
      <c r="N159" s="130" t="s">
        <v>1886</v>
      </c>
      <c r="O159" s="130" t="s">
        <v>1886</v>
      </c>
    </row>
    <row r="160" spans="1:15">
      <c r="A160" s="129" t="s">
        <v>1886</v>
      </c>
      <c r="B160" s="129" t="s">
        <v>1886</v>
      </c>
      <c r="C160" s="130" t="s">
        <v>1886</v>
      </c>
      <c r="D160" s="130" t="s">
        <v>1886</v>
      </c>
      <c r="E160" s="130" t="s">
        <v>1886</v>
      </c>
      <c r="F160" s="130" t="s">
        <v>1886</v>
      </c>
      <c r="G160" s="130" t="s">
        <v>1886</v>
      </c>
      <c r="H160" s="130" t="s">
        <v>1886</v>
      </c>
      <c r="I160" s="130" t="s">
        <v>1886</v>
      </c>
      <c r="J160" s="130" t="s">
        <v>1886</v>
      </c>
      <c r="K160" s="130" t="s">
        <v>1886</v>
      </c>
      <c r="L160" s="130" t="s">
        <v>1886</v>
      </c>
      <c r="M160" s="130" t="s">
        <v>1886</v>
      </c>
      <c r="N160" s="130" t="s">
        <v>1886</v>
      </c>
      <c r="O160" s="130" t="s">
        <v>1886</v>
      </c>
    </row>
    <row r="161" spans="1:15">
      <c r="A161" s="93" t="s">
        <v>108</v>
      </c>
      <c r="B161" s="129" t="s">
        <v>1886</v>
      </c>
      <c r="C161" s="130" t="s">
        <v>1886</v>
      </c>
      <c r="D161" s="130" t="s">
        <v>1886</v>
      </c>
      <c r="E161" s="130" t="s">
        <v>1886</v>
      </c>
      <c r="F161" s="130" t="s">
        <v>1886</v>
      </c>
      <c r="G161" s="130" t="s">
        <v>1886</v>
      </c>
      <c r="H161" s="130" t="s">
        <v>1886</v>
      </c>
      <c r="I161" s="130" t="s">
        <v>1886</v>
      </c>
      <c r="J161" s="130" t="s">
        <v>1886</v>
      </c>
      <c r="K161" s="130" t="s">
        <v>1886</v>
      </c>
      <c r="L161" s="130" t="s">
        <v>1886</v>
      </c>
      <c r="M161" s="130" t="s">
        <v>1886</v>
      </c>
      <c r="N161" s="130" t="s">
        <v>1886</v>
      </c>
      <c r="O161" s="130" t="s">
        <v>1886</v>
      </c>
    </row>
    <row r="162" spans="1:15">
      <c r="A162" s="93" t="s">
        <v>172</v>
      </c>
      <c r="B162" s="129" t="s">
        <v>1886</v>
      </c>
      <c r="C162" s="130" t="s">
        <v>1886</v>
      </c>
      <c r="D162" s="130" t="s">
        <v>1886</v>
      </c>
      <c r="E162" s="130" t="s">
        <v>1886</v>
      </c>
      <c r="F162" s="130" t="s">
        <v>1886</v>
      </c>
      <c r="G162" s="130" t="s">
        <v>1886</v>
      </c>
      <c r="H162" s="130" t="s">
        <v>1886</v>
      </c>
      <c r="I162" s="130" t="s">
        <v>1886</v>
      </c>
      <c r="J162" s="130" t="s">
        <v>1886</v>
      </c>
      <c r="K162" s="130" t="s">
        <v>1886</v>
      </c>
      <c r="L162" s="130" t="s">
        <v>1886</v>
      </c>
      <c r="M162" s="130" t="s">
        <v>1886</v>
      </c>
      <c r="N162" s="130" t="s">
        <v>1886</v>
      </c>
      <c r="O162" s="130" t="s">
        <v>1886</v>
      </c>
    </row>
    <row r="163" spans="1:15">
      <c r="A163" s="93" t="s">
        <v>180</v>
      </c>
      <c r="B163" s="129" t="s">
        <v>1886</v>
      </c>
      <c r="C163" s="130" t="s">
        <v>1886</v>
      </c>
      <c r="D163" s="130" t="s">
        <v>1886</v>
      </c>
      <c r="E163" s="130" t="s">
        <v>1886</v>
      </c>
      <c r="F163" s="130" t="s">
        <v>1886</v>
      </c>
      <c r="G163" s="130" t="s">
        <v>1886</v>
      </c>
      <c r="H163" s="130" t="s">
        <v>1886</v>
      </c>
      <c r="I163" s="130" t="s">
        <v>1886</v>
      </c>
      <c r="J163" s="130" t="s">
        <v>1886</v>
      </c>
      <c r="K163" s="130" t="s">
        <v>1886</v>
      </c>
      <c r="L163" s="130" t="s">
        <v>1886</v>
      </c>
      <c r="M163" s="130" t="s">
        <v>1886</v>
      </c>
      <c r="N163" s="130" t="s">
        <v>1886</v>
      </c>
      <c r="O163" s="130" t="s">
        <v>1886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C1:J24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35.8554687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136</v>
      </c>
      <c r="B1" s="36" t="s" vm="1">
        <v>195</v>
      </c>
    </row>
    <row r="2" spans="1:18">
      <c r="A2" s="36" t="s">
        <v>135</v>
      </c>
      <c r="B2" s="36" t="s">
        <v>196</v>
      </c>
    </row>
    <row r="3" spans="1:18">
      <c r="A3" s="36" t="s">
        <v>137</v>
      </c>
      <c r="B3" s="36" t="s">
        <v>197</v>
      </c>
    </row>
    <row r="4" spans="1:18">
      <c r="A4" s="36" t="s">
        <v>138</v>
      </c>
      <c r="B4" s="36">
        <v>12148</v>
      </c>
    </row>
    <row r="5" spans="1:18" ht="18.75">
      <c r="A5" s="155" t="s">
        <v>86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/>
    </row>
    <row r="6" spans="1:18" s="3" customFormat="1">
      <c r="A6" s="37" t="s">
        <v>112</v>
      </c>
      <c r="B6" s="38" t="s">
        <v>44</v>
      </c>
      <c r="C6" s="38" t="s">
        <v>114</v>
      </c>
      <c r="D6" s="38" t="s">
        <v>113</v>
      </c>
      <c r="E6" s="38" t="s">
        <v>64</v>
      </c>
      <c r="F6" s="38" t="s">
        <v>14</v>
      </c>
      <c r="G6" s="38" t="s">
        <v>65</v>
      </c>
      <c r="H6" s="38" t="s">
        <v>100</v>
      </c>
      <c r="I6" s="38" t="s">
        <v>17</v>
      </c>
      <c r="J6" s="38" t="s">
        <v>99</v>
      </c>
      <c r="K6" s="38" t="s">
        <v>16</v>
      </c>
      <c r="L6" s="143" t="s">
        <v>18</v>
      </c>
      <c r="M6" s="38" t="s">
        <v>174</v>
      </c>
      <c r="N6" s="38" t="s">
        <v>173</v>
      </c>
      <c r="O6" s="38" t="s">
        <v>107</v>
      </c>
      <c r="P6" s="38" t="s">
        <v>57</v>
      </c>
      <c r="Q6" s="38" t="s">
        <v>139</v>
      </c>
      <c r="R6" s="40" t="s">
        <v>141</v>
      </c>
    </row>
    <row r="7" spans="1:18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122" t="s">
        <v>1886</v>
      </c>
      <c r="G7" s="122" t="s">
        <v>1886</v>
      </c>
      <c r="H7" s="26" t="s">
        <v>21</v>
      </c>
      <c r="I7" s="26" t="s">
        <v>20</v>
      </c>
      <c r="J7" s="122" t="s">
        <v>1886</v>
      </c>
      <c r="K7" s="26" t="s">
        <v>19</v>
      </c>
      <c r="L7" s="26" t="s">
        <v>19</v>
      </c>
      <c r="M7" s="26" t="s">
        <v>181</v>
      </c>
      <c r="N7" s="122" t="s">
        <v>1886</v>
      </c>
      <c r="O7" s="26" t="s">
        <v>177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4" t="s">
        <v>110</v>
      </c>
      <c r="R8" s="15" t="s">
        <v>142</v>
      </c>
    </row>
    <row r="9" spans="1:18" s="4" customFormat="1" ht="20.25">
      <c r="A9" s="94" t="s">
        <v>45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128" t="s">
        <v>1886</v>
      </c>
      <c r="I9" s="128" t="s">
        <v>1886</v>
      </c>
      <c r="J9" s="128" t="s">
        <v>1886</v>
      </c>
      <c r="K9" s="128" t="s">
        <v>1886</v>
      </c>
      <c r="L9" s="72">
        <v>6.3556000000000001E-2</v>
      </c>
      <c r="M9" s="128" t="s">
        <v>1886</v>
      </c>
      <c r="N9" s="128" t="s">
        <v>1886</v>
      </c>
      <c r="O9" s="84">
        <v>17.313634716999999</v>
      </c>
      <c r="P9" s="144" t="s">
        <v>1886</v>
      </c>
      <c r="Q9" s="85">
        <v>1</v>
      </c>
      <c r="R9" s="85">
        <v>7.8481085434078479E-4</v>
      </c>
    </row>
    <row r="10" spans="1:18">
      <c r="A10" s="57" t="s">
        <v>169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  <c r="L10" s="72">
        <v>6.3556000000000001E-2</v>
      </c>
      <c r="M10" s="128" t="s">
        <v>1886</v>
      </c>
      <c r="N10" s="128" t="s">
        <v>1886</v>
      </c>
      <c r="O10" s="68">
        <v>17.313634716999999</v>
      </c>
      <c r="P10" s="128" t="s">
        <v>1886</v>
      </c>
      <c r="Q10" s="69">
        <v>1</v>
      </c>
      <c r="R10" s="69">
        <v>7.8481085434078479E-4</v>
      </c>
    </row>
    <row r="11" spans="1:18">
      <c r="A11" s="60" t="s">
        <v>59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  <c r="L11" s="72">
        <v>6.3556000000000001E-2</v>
      </c>
      <c r="M11" s="128" t="s">
        <v>1886</v>
      </c>
      <c r="N11" s="128" t="s">
        <v>1886</v>
      </c>
      <c r="O11" s="68">
        <v>17.313634716999999</v>
      </c>
      <c r="P11" s="128" t="s">
        <v>1886</v>
      </c>
      <c r="Q11" s="69">
        <v>1</v>
      </c>
      <c r="R11" s="69">
        <v>7.8481085434078479E-4</v>
      </c>
    </row>
    <row r="12" spans="1:18">
      <c r="A12" s="78" t="s">
        <v>1289</v>
      </c>
      <c r="B12" s="58">
        <v>1199157</v>
      </c>
      <c r="C12" s="71" t="s">
        <v>28</v>
      </c>
      <c r="D12" s="58">
        <v>520043027</v>
      </c>
      <c r="E12" s="71" t="s">
        <v>631</v>
      </c>
      <c r="F12" s="58" t="s">
        <v>594</v>
      </c>
      <c r="G12" s="58" t="s">
        <v>284</v>
      </c>
      <c r="H12" s="77">
        <v>45169</v>
      </c>
      <c r="I12" s="58">
        <v>0.66</v>
      </c>
      <c r="J12" s="71" t="s">
        <v>122</v>
      </c>
      <c r="K12" s="72">
        <v>6.3556000000000001E-2</v>
      </c>
      <c r="L12" s="72">
        <v>6.3556000000000001E-2</v>
      </c>
      <c r="M12" s="68">
        <v>17310.582900000001</v>
      </c>
      <c r="N12" s="70">
        <v>100.01763</v>
      </c>
      <c r="O12" s="68">
        <v>17.313634716999999</v>
      </c>
      <c r="P12" s="128" t="s">
        <v>1886</v>
      </c>
      <c r="Q12" s="69">
        <v>1</v>
      </c>
      <c r="R12" s="69">
        <v>7.8481085434078479E-4</v>
      </c>
    </row>
    <row r="13" spans="1:18">
      <c r="A13" s="128" t="s">
        <v>1886</v>
      </c>
      <c r="B13" s="128" t="s">
        <v>1886</v>
      </c>
      <c r="C13" s="128" t="s">
        <v>1886</v>
      </c>
      <c r="D13" s="128" t="s">
        <v>1886</v>
      </c>
      <c r="E13" s="128" t="s">
        <v>1886</v>
      </c>
      <c r="F13" s="128" t="s">
        <v>1886</v>
      </c>
      <c r="G13" s="128" t="s">
        <v>1886</v>
      </c>
      <c r="H13" s="128" t="s">
        <v>1886</v>
      </c>
      <c r="I13" s="128" t="s">
        <v>1886</v>
      </c>
      <c r="J13" s="128" t="s">
        <v>1886</v>
      </c>
      <c r="K13" s="128" t="s">
        <v>1886</v>
      </c>
      <c r="L13" s="128" t="s">
        <v>1886</v>
      </c>
      <c r="M13" s="128" t="s">
        <v>1886</v>
      </c>
      <c r="N13" s="128" t="s">
        <v>1886</v>
      </c>
      <c r="O13" s="128" t="s">
        <v>1886</v>
      </c>
      <c r="P13" s="128" t="s">
        <v>1886</v>
      </c>
      <c r="Q13" s="128" t="s">
        <v>1886</v>
      </c>
      <c r="R13" s="128" t="s">
        <v>1886</v>
      </c>
    </row>
    <row r="14" spans="1:18">
      <c r="A14" s="128" t="s">
        <v>1886</v>
      </c>
      <c r="B14" s="128" t="s">
        <v>1886</v>
      </c>
      <c r="C14" s="128" t="s">
        <v>1886</v>
      </c>
      <c r="D14" s="128" t="s">
        <v>1886</v>
      </c>
      <c r="E14" s="128" t="s">
        <v>1886</v>
      </c>
      <c r="F14" s="128" t="s">
        <v>1886</v>
      </c>
      <c r="G14" s="128" t="s">
        <v>1886</v>
      </c>
      <c r="H14" s="128" t="s">
        <v>1886</v>
      </c>
      <c r="I14" s="128" t="s">
        <v>1886</v>
      </c>
      <c r="J14" s="128" t="s">
        <v>1886</v>
      </c>
      <c r="K14" s="128" t="s">
        <v>1886</v>
      </c>
      <c r="L14" s="128" t="s">
        <v>1886</v>
      </c>
      <c r="M14" s="128" t="s">
        <v>1886</v>
      </c>
      <c r="N14" s="128" t="s">
        <v>1886</v>
      </c>
      <c r="O14" s="128" t="s">
        <v>1886</v>
      </c>
      <c r="P14" s="128" t="s">
        <v>1886</v>
      </c>
      <c r="Q14" s="128" t="s">
        <v>1886</v>
      </c>
      <c r="R14" s="128" t="s">
        <v>1886</v>
      </c>
    </row>
    <row r="15" spans="1:18">
      <c r="A15" s="93" t="s">
        <v>189</v>
      </c>
      <c r="B15" s="128" t="s">
        <v>1886</v>
      </c>
      <c r="C15" s="128" t="s">
        <v>1886</v>
      </c>
      <c r="D15" s="128" t="s">
        <v>1886</v>
      </c>
      <c r="E15" s="128" t="s">
        <v>1886</v>
      </c>
      <c r="F15" s="128" t="s">
        <v>1886</v>
      </c>
      <c r="G15" s="128" t="s">
        <v>1886</v>
      </c>
      <c r="H15" s="128" t="s">
        <v>1886</v>
      </c>
      <c r="I15" s="128" t="s">
        <v>1886</v>
      </c>
      <c r="J15" s="128" t="s">
        <v>1886</v>
      </c>
      <c r="K15" s="128" t="s">
        <v>1886</v>
      </c>
      <c r="L15" s="128" t="s">
        <v>1886</v>
      </c>
      <c r="M15" s="128" t="s">
        <v>1886</v>
      </c>
      <c r="N15" s="128" t="s">
        <v>1886</v>
      </c>
      <c r="O15" s="128" t="s">
        <v>1886</v>
      </c>
      <c r="P15" s="128" t="s">
        <v>1886</v>
      </c>
      <c r="Q15" s="128" t="s">
        <v>1886</v>
      </c>
      <c r="R15" s="128" t="s">
        <v>1886</v>
      </c>
    </row>
    <row r="16" spans="1:18">
      <c r="A16" s="93" t="s">
        <v>108</v>
      </c>
      <c r="B16" s="128" t="s">
        <v>1886</v>
      </c>
      <c r="C16" s="128" t="s">
        <v>1886</v>
      </c>
      <c r="D16" s="128" t="s">
        <v>1886</v>
      </c>
      <c r="E16" s="128" t="s">
        <v>1886</v>
      </c>
      <c r="F16" s="128" t="s">
        <v>1886</v>
      </c>
      <c r="G16" s="128" t="s">
        <v>1886</v>
      </c>
      <c r="H16" s="128" t="s">
        <v>1886</v>
      </c>
      <c r="I16" s="128" t="s">
        <v>1886</v>
      </c>
      <c r="J16" s="128" t="s">
        <v>1886</v>
      </c>
      <c r="K16" s="128" t="s">
        <v>1886</v>
      </c>
      <c r="L16" s="128" t="s">
        <v>1886</v>
      </c>
      <c r="M16" s="128" t="s">
        <v>1886</v>
      </c>
      <c r="N16" s="128" t="s">
        <v>1886</v>
      </c>
      <c r="O16" s="128" t="s">
        <v>1886</v>
      </c>
      <c r="P16" s="128" t="s">
        <v>1886</v>
      </c>
      <c r="Q16" s="128" t="s">
        <v>1886</v>
      </c>
      <c r="R16" s="128" t="s">
        <v>1886</v>
      </c>
    </row>
    <row r="17" spans="1:18">
      <c r="A17" s="93" t="s">
        <v>172</v>
      </c>
      <c r="B17" s="128" t="s">
        <v>1886</v>
      </c>
      <c r="C17" s="128" t="s">
        <v>1886</v>
      </c>
      <c r="D17" s="128" t="s">
        <v>1886</v>
      </c>
      <c r="E17" s="128" t="s">
        <v>1886</v>
      </c>
      <c r="F17" s="128" t="s">
        <v>1886</v>
      </c>
      <c r="G17" s="128" t="s">
        <v>1886</v>
      </c>
      <c r="H17" s="128" t="s">
        <v>1886</v>
      </c>
      <c r="I17" s="128" t="s">
        <v>1886</v>
      </c>
      <c r="J17" s="128" t="s">
        <v>1886</v>
      </c>
      <c r="K17" s="128" t="s">
        <v>1886</v>
      </c>
      <c r="L17" s="128" t="s">
        <v>1886</v>
      </c>
      <c r="M17" s="128" t="s">
        <v>1886</v>
      </c>
      <c r="N17" s="128" t="s">
        <v>1886</v>
      </c>
      <c r="O17" s="128" t="s">
        <v>1886</v>
      </c>
      <c r="P17" s="128" t="s">
        <v>1886</v>
      </c>
      <c r="Q17" s="128" t="s">
        <v>1886</v>
      </c>
      <c r="R17" s="128" t="s">
        <v>1886</v>
      </c>
    </row>
    <row r="18" spans="1:18">
      <c r="A18" s="93" t="s">
        <v>180</v>
      </c>
      <c r="B18" s="128" t="s">
        <v>1886</v>
      </c>
      <c r="C18" s="128" t="s">
        <v>1886</v>
      </c>
      <c r="D18" s="128" t="s">
        <v>1886</v>
      </c>
      <c r="E18" s="128" t="s">
        <v>1886</v>
      </c>
      <c r="F18" s="128" t="s">
        <v>1886</v>
      </c>
      <c r="G18" s="128" t="s">
        <v>1886</v>
      </c>
      <c r="H18" s="128" t="s">
        <v>1886</v>
      </c>
      <c r="I18" s="128" t="s">
        <v>1886</v>
      </c>
      <c r="J18" s="128" t="s">
        <v>1886</v>
      </c>
      <c r="K18" s="128" t="s">
        <v>1886</v>
      </c>
      <c r="L18" s="128" t="s">
        <v>1886</v>
      </c>
      <c r="M18" s="128" t="s">
        <v>1886</v>
      </c>
      <c r="N18" s="128" t="s">
        <v>1886</v>
      </c>
      <c r="O18" s="128" t="s">
        <v>1886</v>
      </c>
      <c r="P18" s="128" t="s">
        <v>1886</v>
      </c>
      <c r="Q18" s="128" t="s">
        <v>1886</v>
      </c>
      <c r="R18" s="128" t="s">
        <v>1886</v>
      </c>
    </row>
    <row r="19" spans="1:18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1:18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1:18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1:18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1:18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1:18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1:18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8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1:18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18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1:18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1:18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1:18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1:18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18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1:18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18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 spans="1:18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 spans="1:18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  <row r="77" spans="1:18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1:18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2" spans="1:18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 spans="1:18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</row>
    <row r="84" spans="1:18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</row>
    <row r="85" spans="1:18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 spans="1:18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1:18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 spans="1:18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 spans="1:18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1:18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1:18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1:18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 spans="1:18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8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8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1:18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  <row r="107" spans="1:18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1:18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 spans="1:18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 spans="1:18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</row>
    <row r="111" spans="1:18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A388" s="31"/>
      <c r="C388" s="1"/>
      <c r="D388" s="1"/>
      <c r="E388" s="1"/>
    </row>
    <row r="389" spans="1:5" hidden="1">
      <c r="A389" s="31"/>
      <c r="C389" s="1"/>
      <c r="D389" s="1"/>
      <c r="E389" s="1"/>
    </row>
    <row r="390" spans="1:5" hidden="1">
      <c r="A390" s="3"/>
      <c r="C390" s="1"/>
      <c r="D390" s="1"/>
      <c r="E390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D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.5703125" style="2" bestFit="1" customWidth="1"/>
    <col min="2" max="2" width="28.5703125" style="2" customWidth="1"/>
    <col min="3" max="3" width="12.7109375" style="2" customWidth="1"/>
    <col min="4" max="4" width="13.42578125" style="2" customWidth="1"/>
    <col min="5" max="5" width="33.42578125" style="1" bestFit="1" customWidth="1"/>
    <col min="6" max="6" width="7.5703125" style="1" customWidth="1"/>
    <col min="7" max="7" width="11.140625" style="1" bestFit="1" customWidth="1"/>
    <col min="8" max="8" width="14.7109375" style="1" customWidth="1"/>
    <col min="9" max="9" width="8" style="1" customWidth="1"/>
    <col min="10" max="10" width="12" style="1" bestFit="1" customWidth="1"/>
    <col min="11" max="11" width="13.7109375" style="1" customWidth="1"/>
    <col min="12" max="12" width="15.5703125" style="1" customWidth="1"/>
    <col min="13" max="13" width="13.7109375" style="1" customWidth="1"/>
    <col min="14" max="14" width="13" style="1" bestFit="1" customWidth="1"/>
    <col min="15" max="15" width="10.5703125" style="1" customWidth="1"/>
    <col min="16" max="16" width="21.5703125" style="1" customWidth="1"/>
    <col min="17" max="17" width="25.85546875" style="1" customWidth="1"/>
    <col min="18" max="18" width="24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136</v>
      </c>
      <c r="B1" s="36" t="s" vm="1">
        <v>195</v>
      </c>
    </row>
    <row r="2" spans="1:29">
      <c r="A2" s="36" t="s">
        <v>135</v>
      </c>
      <c r="B2" s="36" t="s">
        <v>196</v>
      </c>
    </row>
    <row r="3" spans="1:29">
      <c r="A3" s="36" t="s">
        <v>137</v>
      </c>
      <c r="B3" s="36" t="s">
        <v>197</v>
      </c>
    </row>
    <row r="4" spans="1:29">
      <c r="A4" s="36" t="s">
        <v>138</v>
      </c>
      <c r="B4" s="36">
        <v>12148</v>
      </c>
    </row>
    <row r="5" spans="1:29" ht="18.75">
      <c r="A5" s="155" t="s">
        <v>87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/>
    </row>
    <row r="6" spans="1:29" s="3" customFormat="1">
      <c r="A6" s="37" t="s">
        <v>112</v>
      </c>
      <c r="B6" s="38" t="s">
        <v>44</v>
      </c>
      <c r="C6" s="38" t="s">
        <v>114</v>
      </c>
      <c r="D6" s="38" t="s">
        <v>113</v>
      </c>
      <c r="E6" s="38" t="s">
        <v>64</v>
      </c>
      <c r="F6" s="38" t="s">
        <v>14</v>
      </c>
      <c r="G6" s="38" t="s">
        <v>65</v>
      </c>
      <c r="H6" s="38" t="s">
        <v>100</v>
      </c>
      <c r="I6" s="38" t="s">
        <v>17</v>
      </c>
      <c r="J6" s="38" t="s">
        <v>99</v>
      </c>
      <c r="K6" s="38" t="s">
        <v>16</v>
      </c>
      <c r="L6" s="143" t="s">
        <v>18</v>
      </c>
      <c r="M6" s="143" t="s">
        <v>174</v>
      </c>
      <c r="N6" s="38" t="s">
        <v>173</v>
      </c>
      <c r="O6" s="38" t="s">
        <v>107</v>
      </c>
      <c r="P6" s="38" t="s">
        <v>57</v>
      </c>
      <c r="Q6" s="38" t="s">
        <v>139</v>
      </c>
      <c r="R6" s="40" t="s">
        <v>141</v>
      </c>
      <c r="Z6" s="1"/>
    </row>
    <row r="7" spans="1:29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122" t="s">
        <v>1886</v>
      </c>
      <c r="G7" s="122" t="s">
        <v>1886</v>
      </c>
      <c r="H7" s="26" t="s">
        <v>21</v>
      </c>
      <c r="I7" s="26" t="s">
        <v>20</v>
      </c>
      <c r="J7" s="122" t="s">
        <v>1886</v>
      </c>
      <c r="K7" s="26" t="s">
        <v>19</v>
      </c>
      <c r="L7" s="26" t="s">
        <v>19</v>
      </c>
      <c r="M7" s="26" t="s">
        <v>181</v>
      </c>
      <c r="N7" s="122" t="s">
        <v>1886</v>
      </c>
      <c r="O7" s="26" t="s">
        <v>177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4" t="s">
        <v>110</v>
      </c>
      <c r="R8" s="15" t="s">
        <v>142</v>
      </c>
      <c r="Z8" s="1"/>
    </row>
    <row r="9" spans="1:29" s="4" customFormat="1" ht="20.25">
      <c r="A9" s="79" t="s">
        <v>50</v>
      </c>
      <c r="B9" s="124" t="s">
        <v>1886</v>
      </c>
      <c r="C9" s="124" t="s">
        <v>1886</v>
      </c>
      <c r="D9" s="124" t="s">
        <v>1886</v>
      </c>
      <c r="E9" s="124" t="s">
        <v>1886</v>
      </c>
      <c r="F9" s="124" t="s">
        <v>1886</v>
      </c>
      <c r="G9" s="124" t="s">
        <v>1886</v>
      </c>
      <c r="H9" s="124" t="s">
        <v>1886</v>
      </c>
      <c r="I9" s="64">
        <v>4.5556667787622738</v>
      </c>
      <c r="J9" s="124" t="s">
        <v>1886</v>
      </c>
      <c r="K9" s="124" t="s">
        <v>1886</v>
      </c>
      <c r="L9" s="63">
        <v>4.6687743381984011E-2</v>
      </c>
      <c r="M9" s="124" t="s">
        <v>1886</v>
      </c>
      <c r="N9" s="124" t="s">
        <v>1886</v>
      </c>
      <c r="O9" s="62">
        <v>141.67893031699998</v>
      </c>
      <c r="P9" s="124" t="s">
        <v>1886</v>
      </c>
      <c r="Q9" s="63">
        <f>IFERROR(O9/$O$9,0)</f>
        <v>1</v>
      </c>
      <c r="R9" s="63">
        <f>O9/'סכום נכסי הקרן'!$C$41</f>
        <v>6.4221694234841004E-3</v>
      </c>
      <c r="Z9" s="1"/>
      <c r="AC9" s="1"/>
    </row>
    <row r="10" spans="1:29">
      <c r="A10" s="80" t="s">
        <v>169</v>
      </c>
      <c r="B10" s="125" t="s">
        <v>1886</v>
      </c>
      <c r="C10" s="125" t="s">
        <v>1886</v>
      </c>
      <c r="D10" s="125" t="s">
        <v>1886</v>
      </c>
      <c r="E10" s="125" t="s">
        <v>1886</v>
      </c>
      <c r="F10" s="125" t="s">
        <v>1886</v>
      </c>
      <c r="G10" s="125" t="s">
        <v>1886</v>
      </c>
      <c r="H10" s="125" t="s">
        <v>1886</v>
      </c>
      <c r="I10" s="67">
        <v>3.9224998684536914</v>
      </c>
      <c r="J10" s="125" t="s">
        <v>1886</v>
      </c>
      <c r="K10" s="125" t="s">
        <v>1886</v>
      </c>
      <c r="L10" s="66">
        <v>4.5869588475340041E-2</v>
      </c>
      <c r="M10" s="125" t="s">
        <v>1886</v>
      </c>
      <c r="N10" s="125" t="s">
        <v>1886</v>
      </c>
      <c r="O10" s="65">
        <v>131.51030583899998</v>
      </c>
      <c r="P10" s="125" t="s">
        <v>1886</v>
      </c>
      <c r="Q10" s="66">
        <f t="shared" ref="Q10:Q39" si="0">IFERROR(O10/$O$9,0)</f>
        <v>0.92822768738267447</v>
      </c>
      <c r="R10" s="66">
        <f>O10/'סכום נכסי הקרן'!$C$41</f>
        <v>5.9612354719403701E-3</v>
      </c>
    </row>
    <row r="11" spans="1:29">
      <c r="A11" s="81" t="s">
        <v>58</v>
      </c>
      <c r="B11" s="125" t="s">
        <v>1886</v>
      </c>
      <c r="C11" s="125" t="s">
        <v>1886</v>
      </c>
      <c r="D11" s="125" t="s">
        <v>1886</v>
      </c>
      <c r="E11" s="125" t="s">
        <v>1886</v>
      </c>
      <c r="F11" s="125" t="s">
        <v>1886</v>
      </c>
      <c r="G11" s="125" t="s">
        <v>1886</v>
      </c>
      <c r="H11" s="125" t="s">
        <v>1886</v>
      </c>
      <c r="I11" s="67">
        <v>6.4841270538826894</v>
      </c>
      <c r="J11" s="125" t="s">
        <v>1886</v>
      </c>
      <c r="K11" s="125" t="s">
        <v>1886</v>
      </c>
      <c r="L11" s="66">
        <v>2.9481571986873904E-2</v>
      </c>
      <c r="M11" s="125" t="s">
        <v>1886</v>
      </c>
      <c r="N11" s="125" t="s">
        <v>1886</v>
      </c>
      <c r="O11" s="65">
        <v>47.202147591999996</v>
      </c>
      <c r="P11" s="125" t="s">
        <v>1886</v>
      </c>
      <c r="Q11" s="66">
        <f t="shared" si="0"/>
        <v>0.33316278917681974</v>
      </c>
      <c r="R11" s="66">
        <f>O11/'סכום נכסי הקרן'!$C$41</f>
        <v>2.139627877694051E-3</v>
      </c>
    </row>
    <row r="12" spans="1:29">
      <c r="A12" s="82" t="s">
        <v>1291</v>
      </c>
      <c r="B12" s="58" t="s">
        <v>1292</v>
      </c>
      <c r="C12" s="71" t="s">
        <v>28</v>
      </c>
      <c r="D12" s="58" t="s">
        <v>282</v>
      </c>
      <c r="E12" s="71" t="s">
        <v>119</v>
      </c>
      <c r="F12" s="58" t="s">
        <v>283</v>
      </c>
      <c r="G12" s="58" t="s">
        <v>284</v>
      </c>
      <c r="H12" s="77">
        <v>39076</v>
      </c>
      <c r="I12" s="70">
        <v>6.1199999999607471</v>
      </c>
      <c r="J12" s="71" t="s">
        <v>123</v>
      </c>
      <c r="K12" s="72">
        <v>4.9000000000000002E-2</v>
      </c>
      <c r="L12" s="69">
        <v>2.6599999999803736E-2</v>
      </c>
      <c r="M12" s="68">
        <v>6650.419613</v>
      </c>
      <c r="N12" s="70">
        <v>153.22999999999999</v>
      </c>
      <c r="O12" s="68">
        <v>10.190437320000001</v>
      </c>
      <c r="P12" s="69">
        <v>4.4300921355660121E-6</v>
      </c>
      <c r="Q12" s="69">
        <f t="shared" si="0"/>
        <v>7.1926272291860008E-2</v>
      </c>
      <c r="R12" s="69">
        <f>O12/'סכום נכסי הקרן'!$C$41</f>
        <v>4.61922706657975E-4</v>
      </c>
    </row>
    <row r="13" spans="1:29">
      <c r="A13" s="82" t="s">
        <v>1293</v>
      </c>
      <c r="B13" s="58" t="s">
        <v>1294</v>
      </c>
      <c r="C13" s="71" t="s">
        <v>28</v>
      </c>
      <c r="D13" s="58" t="s">
        <v>282</v>
      </c>
      <c r="E13" s="71" t="s">
        <v>119</v>
      </c>
      <c r="F13" s="58" t="s">
        <v>283</v>
      </c>
      <c r="G13" s="58" t="s">
        <v>284</v>
      </c>
      <c r="H13" s="77">
        <v>40738</v>
      </c>
      <c r="I13" s="70">
        <v>9.7899999999354144</v>
      </c>
      <c r="J13" s="71" t="s">
        <v>123</v>
      </c>
      <c r="K13" s="72">
        <v>4.0999999999999995E-2</v>
      </c>
      <c r="L13" s="69">
        <v>2.8299999999784716E-2</v>
      </c>
      <c r="M13" s="68">
        <v>14055.69162</v>
      </c>
      <c r="N13" s="70">
        <v>132.19</v>
      </c>
      <c r="O13" s="68">
        <v>18.580218980000001</v>
      </c>
      <c r="P13" s="69">
        <v>3.8707232455749647E-6</v>
      </c>
      <c r="Q13" s="69">
        <f t="shared" si="0"/>
        <v>0.13114313425734955</v>
      </c>
      <c r="R13" s="69">
        <f>O13/'סכום נכסי הקרן'!$C$41</f>
        <v>8.4222342692742052E-4</v>
      </c>
    </row>
    <row r="14" spans="1:29">
      <c r="A14" s="82" t="s">
        <v>1295</v>
      </c>
      <c r="B14" s="58" t="s">
        <v>1296</v>
      </c>
      <c r="C14" s="71" t="s">
        <v>28</v>
      </c>
      <c r="D14" s="58" t="s">
        <v>1297</v>
      </c>
      <c r="E14" s="71" t="s">
        <v>631</v>
      </c>
      <c r="F14" s="58" t="s">
        <v>277</v>
      </c>
      <c r="G14" s="58" t="s">
        <v>121</v>
      </c>
      <c r="H14" s="77">
        <v>42795</v>
      </c>
      <c r="I14" s="70">
        <v>5.2799999995690987</v>
      </c>
      <c r="J14" s="71" t="s">
        <v>123</v>
      </c>
      <c r="K14" s="72">
        <v>2.1400000000000002E-2</v>
      </c>
      <c r="L14" s="69">
        <v>2.149999999790534E-2</v>
      </c>
      <c r="M14" s="68">
        <v>4408.7565430000004</v>
      </c>
      <c r="N14" s="70">
        <v>113.7</v>
      </c>
      <c r="O14" s="68">
        <v>5.0127562470000004</v>
      </c>
      <c r="P14" s="69">
        <v>1.1304938471865881E-5</v>
      </c>
      <c r="Q14" s="69">
        <f t="shared" si="0"/>
        <v>3.5381098909938076E-2</v>
      </c>
      <c r="R14" s="69">
        <f>O14/'סכום נכסי הקרן'!$C$41</f>
        <v>2.2722341158867092E-4</v>
      </c>
    </row>
    <row r="15" spans="1:29">
      <c r="A15" s="82" t="s">
        <v>1298</v>
      </c>
      <c r="B15" s="58" t="s">
        <v>1299</v>
      </c>
      <c r="C15" s="71" t="s">
        <v>28</v>
      </c>
      <c r="D15" s="58" t="s">
        <v>356</v>
      </c>
      <c r="E15" s="71" t="s">
        <v>276</v>
      </c>
      <c r="F15" s="58" t="s">
        <v>312</v>
      </c>
      <c r="G15" s="58" t="s">
        <v>284</v>
      </c>
      <c r="H15" s="77">
        <v>36489</v>
      </c>
      <c r="I15" s="70">
        <v>3.1600001505602724</v>
      </c>
      <c r="J15" s="71" t="s">
        <v>123</v>
      </c>
      <c r="K15" s="72">
        <v>6.0499999999999998E-2</v>
      </c>
      <c r="L15" s="69">
        <v>1.6400001003735148E-2</v>
      </c>
      <c r="M15" s="68">
        <v>2.3580559999999999</v>
      </c>
      <c r="N15" s="70">
        <v>169</v>
      </c>
      <c r="O15" s="68">
        <v>3.985115E-3</v>
      </c>
      <c r="P15" s="128" t="s">
        <v>1886</v>
      </c>
      <c r="Q15" s="69">
        <f t="shared" si="0"/>
        <v>2.8127788592725056E-5</v>
      </c>
      <c r="R15" s="69">
        <f>O15/'סכום נכסי הקרן'!$C$41</f>
        <v>1.8064142385042371E-7</v>
      </c>
    </row>
    <row r="16" spans="1:29">
      <c r="A16" s="82" t="s">
        <v>1300</v>
      </c>
      <c r="B16" s="58" t="s">
        <v>1301</v>
      </c>
      <c r="C16" s="71" t="s">
        <v>28</v>
      </c>
      <c r="D16" s="58" t="s">
        <v>1302</v>
      </c>
      <c r="E16" s="71" t="s">
        <v>119</v>
      </c>
      <c r="F16" s="58" t="s">
        <v>289</v>
      </c>
      <c r="G16" s="58" t="s">
        <v>121</v>
      </c>
      <c r="H16" s="77">
        <v>39084</v>
      </c>
      <c r="I16" s="70">
        <v>1.6500000001809159</v>
      </c>
      <c r="J16" s="71" t="s">
        <v>123</v>
      </c>
      <c r="K16" s="72">
        <v>5.5999999999999994E-2</v>
      </c>
      <c r="L16" s="69">
        <v>2.3499999998190847E-2</v>
      </c>
      <c r="M16" s="68">
        <v>1168.7558899999999</v>
      </c>
      <c r="N16" s="70">
        <v>141.88</v>
      </c>
      <c r="O16" s="68">
        <v>1.6582308179999998</v>
      </c>
      <c r="P16" s="69">
        <v>3.0817930328118214E-6</v>
      </c>
      <c r="Q16" s="69">
        <f t="shared" si="0"/>
        <v>1.1704145523189552E-2</v>
      </c>
      <c r="R16" s="69">
        <f>O16/'סכום נכסי הקרן'!$C$41</f>
        <v>7.5166005507036252E-5</v>
      </c>
    </row>
    <row r="17" spans="1:18">
      <c r="A17" s="82" t="s">
        <v>1303</v>
      </c>
      <c r="B17" s="58" t="s">
        <v>1304</v>
      </c>
      <c r="C17" s="71" t="s">
        <v>28</v>
      </c>
      <c r="D17" s="58" t="s">
        <v>1305</v>
      </c>
      <c r="E17" s="71" t="s">
        <v>119</v>
      </c>
      <c r="F17" s="58" t="s">
        <v>425</v>
      </c>
      <c r="G17" s="58" t="s">
        <v>284</v>
      </c>
      <c r="H17" s="77">
        <v>45154</v>
      </c>
      <c r="I17" s="70">
        <v>3.4600000002382636</v>
      </c>
      <c r="J17" s="71" t="s">
        <v>123</v>
      </c>
      <c r="K17" s="72">
        <v>3.6400000000000002E-2</v>
      </c>
      <c r="L17" s="69">
        <v>3.2400000000977494E-2</v>
      </c>
      <c r="M17" s="68">
        <v>3208.24</v>
      </c>
      <c r="N17" s="70">
        <v>102.04</v>
      </c>
      <c r="O17" s="68">
        <v>3.2736881069999999</v>
      </c>
      <c r="P17" s="69">
        <v>6.4912330396850124E-6</v>
      </c>
      <c r="Q17" s="69">
        <f t="shared" si="0"/>
        <v>2.3106386388401408E-2</v>
      </c>
      <c r="R17" s="69">
        <f>O17/'סכום נכסי הקרן'!$C$41</f>
        <v>1.4839312815080074E-4</v>
      </c>
    </row>
    <row r="18" spans="1:18">
      <c r="A18" s="82" t="s">
        <v>1306</v>
      </c>
      <c r="B18" s="58" t="s">
        <v>1307</v>
      </c>
      <c r="C18" s="71" t="s">
        <v>28</v>
      </c>
      <c r="D18" s="58" t="s">
        <v>1308</v>
      </c>
      <c r="E18" s="71" t="s">
        <v>276</v>
      </c>
      <c r="F18" s="58" t="s">
        <v>429</v>
      </c>
      <c r="G18" s="58" t="s">
        <v>121</v>
      </c>
      <c r="H18" s="77">
        <v>44381</v>
      </c>
      <c r="I18" s="70">
        <v>2.4799999999221978</v>
      </c>
      <c r="J18" s="71" t="s">
        <v>123</v>
      </c>
      <c r="K18" s="72">
        <v>8.5000000000000006E-3</v>
      </c>
      <c r="L18" s="69">
        <v>3.8699999997981994E-2</v>
      </c>
      <c r="M18" s="68">
        <v>4010.3</v>
      </c>
      <c r="N18" s="70">
        <v>102.56</v>
      </c>
      <c r="O18" s="68">
        <v>4.1129637089999997</v>
      </c>
      <c r="P18" s="69">
        <v>1.2532187500000001E-5</v>
      </c>
      <c r="Q18" s="69">
        <f t="shared" si="0"/>
        <v>2.9030171951449916E-2</v>
      </c>
      <c r="R18" s="69">
        <f>O18/'סכום נכסי הקרן'!$C$41</f>
        <v>1.8643668266508738E-4</v>
      </c>
    </row>
    <row r="19" spans="1:18">
      <c r="A19" s="82" t="s">
        <v>1309</v>
      </c>
      <c r="B19" s="58" t="s">
        <v>1310</v>
      </c>
      <c r="C19" s="71" t="s">
        <v>28</v>
      </c>
      <c r="D19" s="58" t="s">
        <v>1311</v>
      </c>
      <c r="E19" s="71" t="s">
        <v>511</v>
      </c>
      <c r="F19" s="58" t="s">
        <v>618</v>
      </c>
      <c r="G19" s="128" t="s">
        <v>1886</v>
      </c>
      <c r="H19" s="77">
        <v>39104</v>
      </c>
      <c r="I19" s="70">
        <v>0</v>
      </c>
      <c r="J19" s="71" t="s">
        <v>123</v>
      </c>
      <c r="K19" s="72">
        <v>5.5999999999999994E-2</v>
      </c>
      <c r="L19" s="99">
        <v>0</v>
      </c>
      <c r="M19" s="68">
        <v>1525.6382719999999</v>
      </c>
      <c r="N19" s="70">
        <v>9.9999999999999995E-7</v>
      </c>
      <c r="O19" s="68">
        <v>2.2000000000000002E-8</v>
      </c>
      <c r="P19" s="69">
        <v>4.2023017061908531E-6</v>
      </c>
      <c r="Q19" s="69">
        <f t="shared" si="0"/>
        <v>1.5528067547359392E-10</v>
      </c>
      <c r="R19" s="69">
        <f>O19/'סכום נכסי הקרן'!$C$41</f>
        <v>9.9723880608447241E-13</v>
      </c>
    </row>
    <row r="20" spans="1:18">
      <c r="A20" s="82" t="s">
        <v>1312</v>
      </c>
      <c r="B20" s="58" t="s">
        <v>1313</v>
      </c>
      <c r="C20" s="71" t="s">
        <v>28</v>
      </c>
      <c r="D20" s="58" t="s">
        <v>1314</v>
      </c>
      <c r="E20" s="71" t="s">
        <v>120</v>
      </c>
      <c r="F20" s="58" t="s">
        <v>618</v>
      </c>
      <c r="G20" s="128" t="s">
        <v>1886</v>
      </c>
      <c r="H20" s="77">
        <v>45132</v>
      </c>
      <c r="I20" s="70">
        <v>2.5300000001784948</v>
      </c>
      <c r="J20" s="71" t="s">
        <v>123</v>
      </c>
      <c r="K20" s="72">
        <v>4.2500000000000003E-2</v>
      </c>
      <c r="L20" s="69">
        <v>4.1800000003844505E-2</v>
      </c>
      <c r="M20" s="68">
        <v>4307.4101280000004</v>
      </c>
      <c r="N20" s="70">
        <v>101.45</v>
      </c>
      <c r="O20" s="68">
        <v>4.3698672739999997</v>
      </c>
      <c r="P20" s="69">
        <v>2.0565641214788765E-5</v>
      </c>
      <c r="Q20" s="69">
        <f t="shared" si="0"/>
        <v>3.0843451910757838E-2</v>
      </c>
      <c r="R20" s="69">
        <f>O20/'סכום נכסי הקרן'!$C$41</f>
        <v>1.9808187377597122E-4</v>
      </c>
    </row>
    <row r="21" spans="1:18">
      <c r="A21" s="145" t="s">
        <v>1886</v>
      </c>
      <c r="B21" s="128" t="s">
        <v>1886</v>
      </c>
      <c r="C21" s="128" t="s">
        <v>1886</v>
      </c>
      <c r="D21" s="128" t="s">
        <v>1886</v>
      </c>
      <c r="E21" s="128" t="s">
        <v>1886</v>
      </c>
      <c r="F21" s="128" t="s">
        <v>1886</v>
      </c>
      <c r="G21" s="128" t="s">
        <v>1886</v>
      </c>
      <c r="H21" s="128" t="s">
        <v>1886</v>
      </c>
      <c r="I21" s="128" t="s">
        <v>1886</v>
      </c>
      <c r="J21" s="128" t="s">
        <v>1886</v>
      </c>
      <c r="K21" s="128" t="s">
        <v>1886</v>
      </c>
      <c r="L21" s="128" t="s">
        <v>1886</v>
      </c>
      <c r="M21" s="128" t="s">
        <v>1886</v>
      </c>
      <c r="N21" s="128" t="s">
        <v>1886</v>
      </c>
      <c r="O21" s="128" t="s">
        <v>1886</v>
      </c>
      <c r="P21" s="128" t="s">
        <v>1886</v>
      </c>
      <c r="Q21" s="128" t="s">
        <v>1886</v>
      </c>
      <c r="R21" s="128" t="s">
        <v>1886</v>
      </c>
    </row>
    <row r="22" spans="1:18">
      <c r="A22" s="81" t="s">
        <v>59</v>
      </c>
      <c r="B22" s="125" t="s">
        <v>1886</v>
      </c>
      <c r="C22" s="125" t="s">
        <v>1886</v>
      </c>
      <c r="D22" s="125" t="s">
        <v>1886</v>
      </c>
      <c r="E22" s="125" t="s">
        <v>1886</v>
      </c>
      <c r="F22" s="125" t="s">
        <v>1886</v>
      </c>
      <c r="G22" s="125" t="s">
        <v>1886</v>
      </c>
      <c r="H22" s="125" t="s">
        <v>1886</v>
      </c>
      <c r="I22" s="67">
        <v>2.4053733994123299</v>
      </c>
      <c r="J22" s="125" t="s">
        <v>1886</v>
      </c>
      <c r="K22" s="125" t="s">
        <v>1886</v>
      </c>
      <c r="L22" s="66">
        <f>AVERAGE(L23:L31)</f>
        <v>4.3633333332590118E-2</v>
      </c>
      <c r="M22" s="125" t="s">
        <v>1886</v>
      </c>
      <c r="N22" s="125" t="s">
        <v>1886</v>
      </c>
      <c r="O22" s="65">
        <v>84.057455241</v>
      </c>
      <c r="P22" s="125" t="s">
        <v>1886</v>
      </c>
      <c r="Q22" s="66">
        <f t="shared" si="0"/>
        <v>0.59329538310972119</v>
      </c>
      <c r="R22" s="66">
        <f>O22/'סכום נכסי הקרן'!$C$41</f>
        <v>3.8102434685015367E-3</v>
      </c>
    </row>
    <row r="23" spans="1:18">
      <c r="A23" s="82" t="s">
        <v>1317</v>
      </c>
      <c r="B23" s="58" t="s">
        <v>1318</v>
      </c>
      <c r="C23" s="71" t="s">
        <v>28</v>
      </c>
      <c r="D23" s="58" t="s">
        <v>1297</v>
      </c>
      <c r="E23" s="71" t="s">
        <v>631</v>
      </c>
      <c r="F23" s="58" t="s">
        <v>277</v>
      </c>
      <c r="G23" s="58" t="s">
        <v>121</v>
      </c>
      <c r="H23" s="77">
        <v>42795</v>
      </c>
      <c r="I23" s="70">
        <v>4.8899999996230585</v>
      </c>
      <c r="J23" s="71" t="s">
        <v>123</v>
      </c>
      <c r="K23" s="72">
        <v>3.7400000000000003E-2</v>
      </c>
      <c r="L23" s="69">
        <v>4.9199999996376198E-2</v>
      </c>
      <c r="M23" s="68">
        <v>6456.3875630000002</v>
      </c>
      <c r="N23" s="70">
        <v>95.74</v>
      </c>
      <c r="O23" s="68">
        <v>6.1813455970000017</v>
      </c>
      <c r="P23" s="69">
        <v>1.0376189509056278E-5</v>
      </c>
      <c r="Q23" s="69">
        <f t="shared" si="0"/>
        <v>4.3629250892631179E-2</v>
      </c>
      <c r="R23" s="69">
        <f>O23/'סכום נכסי הקרן'!$C$41</f>
        <v>2.8019444105217232E-4</v>
      </c>
    </row>
    <row r="24" spans="1:18">
      <c r="A24" s="82" t="s">
        <v>1319</v>
      </c>
      <c r="B24" s="58" t="s">
        <v>1320</v>
      </c>
      <c r="C24" s="71" t="s">
        <v>28</v>
      </c>
      <c r="D24" s="58" t="s">
        <v>1297</v>
      </c>
      <c r="E24" s="71" t="s">
        <v>631</v>
      </c>
      <c r="F24" s="58" t="s">
        <v>277</v>
      </c>
      <c r="G24" s="58" t="s">
        <v>121</v>
      </c>
      <c r="H24" s="77">
        <v>42795</v>
      </c>
      <c r="I24" s="70">
        <v>1.169999999986099</v>
      </c>
      <c r="J24" s="71" t="s">
        <v>123</v>
      </c>
      <c r="K24" s="72">
        <v>2.5000000000000001E-2</v>
      </c>
      <c r="L24" s="69">
        <v>4.4099999999962086E-2</v>
      </c>
      <c r="M24" s="68">
        <v>16052.393232</v>
      </c>
      <c r="N24" s="70">
        <v>98.59</v>
      </c>
      <c r="O24" s="68">
        <v>15.826054665999999</v>
      </c>
      <c r="P24" s="69">
        <v>3.9339709763721155E-5</v>
      </c>
      <c r="Q24" s="69">
        <f t="shared" si="0"/>
        <v>0.11170365720993193</v>
      </c>
      <c r="R24" s="69">
        <f>O24/'סכום נכסי הקרן'!$C$41</f>
        <v>7.1737981182497408E-4</v>
      </c>
    </row>
    <row r="25" spans="1:18">
      <c r="A25" s="82" t="s">
        <v>1321</v>
      </c>
      <c r="B25" s="58" t="s">
        <v>1322</v>
      </c>
      <c r="C25" s="71" t="s">
        <v>28</v>
      </c>
      <c r="D25" s="58" t="s">
        <v>1323</v>
      </c>
      <c r="E25" s="71" t="s">
        <v>305</v>
      </c>
      <c r="F25" s="58" t="s">
        <v>318</v>
      </c>
      <c r="G25" s="58" t="s">
        <v>121</v>
      </c>
      <c r="H25" s="77">
        <v>42598</v>
      </c>
      <c r="I25" s="70">
        <v>2.2399999999817717</v>
      </c>
      <c r="J25" s="71" t="s">
        <v>123</v>
      </c>
      <c r="K25" s="72">
        <v>3.1E-2</v>
      </c>
      <c r="L25" s="69">
        <v>4.7500000000142407E-2</v>
      </c>
      <c r="M25" s="68">
        <v>18178.509570999999</v>
      </c>
      <c r="N25" s="70">
        <v>96.57</v>
      </c>
      <c r="O25" s="68">
        <v>17.554986693</v>
      </c>
      <c r="P25" s="69">
        <v>2.5780329681067755E-5</v>
      </c>
      <c r="Q25" s="69">
        <f t="shared" si="0"/>
        <v>0.12390682689177239</v>
      </c>
      <c r="R25" s="69">
        <f>O25/'סכום נכסי הקרן'!$C$41</f>
        <v>7.9575063502527804E-4</v>
      </c>
    </row>
    <row r="26" spans="1:18">
      <c r="A26" s="82" t="s">
        <v>1324</v>
      </c>
      <c r="B26" s="58" t="s">
        <v>1325</v>
      </c>
      <c r="C26" s="71" t="s">
        <v>28</v>
      </c>
      <c r="D26" s="58" t="s">
        <v>1326</v>
      </c>
      <c r="E26" s="71" t="s">
        <v>625</v>
      </c>
      <c r="F26" s="58" t="s">
        <v>425</v>
      </c>
      <c r="G26" s="58" t="s">
        <v>284</v>
      </c>
      <c r="H26" s="77">
        <v>44007</v>
      </c>
      <c r="I26" s="70">
        <v>3.5200000000794396</v>
      </c>
      <c r="J26" s="71" t="s">
        <v>123</v>
      </c>
      <c r="K26" s="72">
        <v>3.3500000000000002E-2</v>
      </c>
      <c r="L26" s="69">
        <v>6.2400000001021375E-2</v>
      </c>
      <c r="M26" s="68">
        <v>11646.747342999999</v>
      </c>
      <c r="N26" s="70">
        <v>90.79</v>
      </c>
      <c r="O26" s="68">
        <v>10.574081783</v>
      </c>
      <c r="P26" s="69">
        <v>1.4558434178749999E-5</v>
      </c>
      <c r="Q26" s="69">
        <f t="shared" si="0"/>
        <v>7.4634116444421111E-2</v>
      </c>
      <c r="R26" s="69">
        <f>O26/'סכום נכסי הקרן'!$C$41</f>
        <v>4.7931294057811308E-4</v>
      </c>
    </row>
    <row r="27" spans="1:18">
      <c r="A27" s="82" t="s">
        <v>1327</v>
      </c>
      <c r="B27" s="58" t="s">
        <v>1328</v>
      </c>
      <c r="C27" s="71" t="s">
        <v>28</v>
      </c>
      <c r="D27" s="58" t="s">
        <v>1329</v>
      </c>
      <c r="E27" s="71" t="s">
        <v>305</v>
      </c>
      <c r="F27" s="58" t="s">
        <v>498</v>
      </c>
      <c r="G27" s="58" t="s">
        <v>284</v>
      </c>
      <c r="H27" s="77">
        <v>43310</v>
      </c>
      <c r="I27" s="70">
        <v>0.99000000005134836</v>
      </c>
      <c r="J27" s="71" t="s">
        <v>123</v>
      </c>
      <c r="K27" s="72">
        <v>3.5499999999999997E-2</v>
      </c>
      <c r="L27" s="69">
        <v>5.4600000001646422E-2</v>
      </c>
      <c r="M27" s="68">
        <v>12491.439995000001</v>
      </c>
      <c r="N27" s="70">
        <v>98.22</v>
      </c>
      <c r="O27" s="68">
        <v>12.269092363</v>
      </c>
      <c r="P27" s="69">
        <v>4.8794687480468753E-5</v>
      </c>
      <c r="Q27" s="69">
        <f t="shared" si="0"/>
        <v>8.6597861344297838E-2</v>
      </c>
      <c r="R27" s="69">
        <f>O27/'סכום נכסי הקרן'!$C$41</f>
        <v>5.5614613726446529E-4</v>
      </c>
    </row>
    <row r="28" spans="1:18">
      <c r="A28" s="82" t="s">
        <v>1330</v>
      </c>
      <c r="B28" s="58" t="s">
        <v>1331</v>
      </c>
      <c r="C28" s="71" t="s">
        <v>28</v>
      </c>
      <c r="D28" s="58" t="s">
        <v>1332</v>
      </c>
      <c r="E28" s="71" t="s">
        <v>120</v>
      </c>
      <c r="F28" s="58" t="s">
        <v>515</v>
      </c>
      <c r="G28" s="58" t="s">
        <v>121</v>
      </c>
      <c r="H28" s="77">
        <v>45122</v>
      </c>
      <c r="I28" s="70">
        <v>3.9099999996413688</v>
      </c>
      <c r="J28" s="71" t="s">
        <v>123</v>
      </c>
      <c r="K28" s="72">
        <v>7.3300000000000004E-2</v>
      </c>
      <c r="L28" s="69">
        <v>7.3599999994162529E-2</v>
      </c>
      <c r="M28" s="68">
        <v>0.12491400000000001</v>
      </c>
      <c r="N28" s="70">
        <v>5156460</v>
      </c>
      <c r="O28" s="68">
        <v>6.4411611410000003</v>
      </c>
      <c r="P28" s="69">
        <v>2.4982800000000001E-5</v>
      </c>
      <c r="Q28" s="69">
        <f t="shared" si="0"/>
        <v>4.5463084218579315E-2</v>
      </c>
      <c r="R28" s="69">
        <f>O28/'סכום נכסי הקרן'!$C$41</f>
        <v>2.9197162936584262E-4</v>
      </c>
    </row>
    <row r="29" spans="1:18">
      <c r="A29" s="82" t="s">
        <v>1333</v>
      </c>
      <c r="B29" s="58">
        <v>9555</v>
      </c>
      <c r="C29" s="71" t="s">
        <v>28</v>
      </c>
      <c r="D29" s="58" t="s">
        <v>1334</v>
      </c>
      <c r="E29" s="71" t="s">
        <v>561</v>
      </c>
      <c r="F29" s="58" t="s">
        <v>618</v>
      </c>
      <c r="G29" s="128" t="s">
        <v>1886</v>
      </c>
      <c r="H29" s="77">
        <v>45046</v>
      </c>
      <c r="I29" s="70">
        <v>0</v>
      </c>
      <c r="J29" s="71" t="s">
        <v>123</v>
      </c>
      <c r="K29" s="72">
        <v>0</v>
      </c>
      <c r="L29" s="99">
        <v>0</v>
      </c>
      <c r="M29" s="68">
        <v>8005.5655040000011</v>
      </c>
      <c r="N29" s="70">
        <v>59</v>
      </c>
      <c r="O29" s="68">
        <v>4.7232836470000006</v>
      </c>
      <c r="P29" s="69">
        <v>1.3818259577217882E-5</v>
      </c>
      <c r="Q29" s="69">
        <f t="shared" si="0"/>
        <v>3.3337939779979099E-2</v>
      </c>
      <c r="R29" s="69">
        <f>O29/'סכום נכסי הקרן'!$C$41</f>
        <v>2.1410189749693602E-4</v>
      </c>
    </row>
    <row r="30" spans="1:18">
      <c r="A30" s="82" t="s">
        <v>1335</v>
      </c>
      <c r="B30" s="58">
        <v>9556</v>
      </c>
      <c r="C30" s="71" t="s">
        <v>28</v>
      </c>
      <c r="D30" s="58" t="s">
        <v>1334</v>
      </c>
      <c r="E30" s="71" t="s">
        <v>561</v>
      </c>
      <c r="F30" s="58" t="s">
        <v>618</v>
      </c>
      <c r="G30" s="128" t="s">
        <v>1886</v>
      </c>
      <c r="H30" s="77">
        <v>45046</v>
      </c>
      <c r="I30" s="70">
        <v>0</v>
      </c>
      <c r="J30" s="71" t="s">
        <v>123</v>
      </c>
      <c r="K30" s="72">
        <v>0</v>
      </c>
      <c r="L30" s="99">
        <v>0</v>
      </c>
      <c r="M30" s="68">
        <v>17.630948</v>
      </c>
      <c r="N30" s="70">
        <v>29.41732</v>
      </c>
      <c r="O30" s="68">
        <v>5.186553E-3</v>
      </c>
      <c r="P30" s="69">
        <v>0</v>
      </c>
      <c r="Q30" s="69">
        <f t="shared" si="0"/>
        <v>3.6607793328163406E-5</v>
      </c>
      <c r="R30" s="69">
        <f>O30/'סכום נכסי הקרן'!$C$41</f>
        <v>2.3510145097335626E-7</v>
      </c>
    </row>
    <row r="31" spans="1:18">
      <c r="A31" s="82" t="s">
        <v>1315</v>
      </c>
      <c r="B31" s="58" t="s">
        <v>1316</v>
      </c>
      <c r="C31" s="71" t="s">
        <v>28</v>
      </c>
      <c r="D31" s="58" t="s">
        <v>356</v>
      </c>
      <c r="E31" s="71" t="s">
        <v>276</v>
      </c>
      <c r="F31" s="58" t="s">
        <v>618</v>
      </c>
      <c r="G31" s="128" t="s">
        <v>1886</v>
      </c>
      <c r="H31" s="77">
        <v>45141</v>
      </c>
      <c r="I31" s="70">
        <v>2.6899999999408526</v>
      </c>
      <c r="J31" s="71" t="s">
        <v>123</v>
      </c>
      <c r="K31" s="72">
        <v>7.0499999999999993E-2</v>
      </c>
      <c r="L31" s="104">
        <v>6.13E-2</v>
      </c>
      <c r="M31" s="68">
        <v>10482.266938999999</v>
      </c>
      <c r="N31" s="70">
        <v>100</v>
      </c>
      <c r="O31" s="68">
        <v>10.482262797999999</v>
      </c>
      <c r="P31" s="69">
        <v>2.4982880272559569E-5</v>
      </c>
      <c r="Q31" s="69">
        <f>IFERROR(O31/$O$9,0)</f>
        <v>7.3986038534780196E-2</v>
      </c>
      <c r="R31" s="69">
        <f>O31/'סכום נכסי הקרן'!$C$41</f>
        <v>4.7515087444278172E-4</v>
      </c>
    </row>
    <row r="32" spans="1:18">
      <c r="A32" s="145" t="s">
        <v>1886</v>
      </c>
      <c r="B32" s="128" t="s">
        <v>1886</v>
      </c>
      <c r="C32" s="128" t="s">
        <v>1886</v>
      </c>
      <c r="D32" s="128" t="s">
        <v>1886</v>
      </c>
      <c r="E32" s="128" t="s">
        <v>1886</v>
      </c>
      <c r="F32" s="128" t="s">
        <v>1886</v>
      </c>
      <c r="G32" s="128" t="s">
        <v>1886</v>
      </c>
      <c r="H32" s="128" t="s">
        <v>1886</v>
      </c>
      <c r="I32" s="128" t="s">
        <v>1886</v>
      </c>
      <c r="J32" s="128" t="s">
        <v>1886</v>
      </c>
      <c r="K32" s="128" t="s">
        <v>1886</v>
      </c>
      <c r="L32" s="128" t="s">
        <v>1886</v>
      </c>
      <c r="M32" s="128" t="s">
        <v>1886</v>
      </c>
      <c r="N32" s="128" t="s">
        <v>1886</v>
      </c>
      <c r="O32" s="128" t="s">
        <v>1886</v>
      </c>
      <c r="P32" s="128" t="s">
        <v>1886</v>
      </c>
      <c r="Q32" s="128" t="s">
        <v>1886</v>
      </c>
      <c r="R32" s="128" t="s">
        <v>1886</v>
      </c>
    </row>
    <row r="33" spans="1:18">
      <c r="A33" s="81" t="s">
        <v>47</v>
      </c>
      <c r="B33" s="125" t="s">
        <v>1886</v>
      </c>
      <c r="C33" s="125" t="s">
        <v>1886</v>
      </c>
      <c r="D33" s="125" t="s">
        <v>1886</v>
      </c>
      <c r="E33" s="125" t="s">
        <v>1886</v>
      </c>
      <c r="F33" s="125" t="s">
        <v>1886</v>
      </c>
      <c r="G33" s="125" t="s">
        <v>1886</v>
      </c>
      <c r="H33" s="125" t="s">
        <v>1886</v>
      </c>
      <c r="I33" s="67">
        <v>1.6799999996808974</v>
      </c>
      <c r="J33" s="125" t="s">
        <v>1886</v>
      </c>
      <c r="K33" s="125" t="s">
        <v>1886</v>
      </c>
      <c r="L33" s="66">
        <v>5.8799999948943568E-2</v>
      </c>
      <c r="M33" s="125" t="s">
        <v>1886</v>
      </c>
      <c r="N33" s="125" t="s">
        <v>1886</v>
      </c>
      <c r="O33" s="65">
        <v>0.25070300600000001</v>
      </c>
      <c r="P33" s="125" t="s">
        <v>1886</v>
      </c>
      <c r="Q33" s="66">
        <f t="shared" si="0"/>
        <v>1.7695150961336576E-3</v>
      </c>
      <c r="R33" s="66">
        <f>O33/'סכום נכסי הקרן'!$C$41</f>
        <v>1.1364125744783104E-5</v>
      </c>
    </row>
    <row r="34" spans="1:18">
      <c r="A34" s="82" t="s">
        <v>1336</v>
      </c>
      <c r="B34" s="58" t="s">
        <v>1337</v>
      </c>
      <c r="C34" s="71" t="s">
        <v>28</v>
      </c>
      <c r="D34" s="58" t="s">
        <v>1338</v>
      </c>
      <c r="E34" s="71" t="s">
        <v>511</v>
      </c>
      <c r="F34" s="58" t="s">
        <v>289</v>
      </c>
      <c r="G34" s="58" t="s">
        <v>121</v>
      </c>
      <c r="H34" s="77">
        <v>38118</v>
      </c>
      <c r="I34" s="70">
        <v>1.6799999996808974</v>
      </c>
      <c r="J34" s="71" t="s">
        <v>122</v>
      </c>
      <c r="K34" s="72">
        <v>7.9699999999999993E-2</v>
      </c>
      <c r="L34" s="69">
        <v>5.8799999948943568E-2</v>
      </c>
      <c r="M34" s="68">
        <v>64.197377000000003</v>
      </c>
      <c r="N34" s="70">
        <v>107.67</v>
      </c>
      <c r="O34" s="68">
        <v>0.25070300600000001</v>
      </c>
      <c r="P34" s="69">
        <v>1.5875220858815301E-6</v>
      </c>
      <c r="Q34" s="69">
        <f t="shared" si="0"/>
        <v>1.7695150961336576E-3</v>
      </c>
      <c r="R34" s="69">
        <f>O34/'סכום נכסי הקרן'!$C$41</f>
        <v>1.1364125744783104E-5</v>
      </c>
    </row>
    <row r="35" spans="1:18">
      <c r="A35" s="145" t="s">
        <v>1886</v>
      </c>
      <c r="B35" s="128" t="s">
        <v>1886</v>
      </c>
      <c r="C35" s="128" t="s">
        <v>1886</v>
      </c>
      <c r="D35" s="128" t="s">
        <v>1886</v>
      </c>
      <c r="E35" s="128" t="s">
        <v>1886</v>
      </c>
      <c r="F35" s="128" t="s">
        <v>1886</v>
      </c>
      <c r="G35" s="128" t="s">
        <v>1886</v>
      </c>
      <c r="H35" s="128" t="s">
        <v>1886</v>
      </c>
      <c r="I35" s="128" t="s">
        <v>1886</v>
      </c>
      <c r="J35" s="128" t="s">
        <v>1886</v>
      </c>
      <c r="K35" s="128" t="s">
        <v>1886</v>
      </c>
      <c r="L35" s="128" t="s">
        <v>1886</v>
      </c>
      <c r="M35" s="128" t="s">
        <v>1886</v>
      </c>
      <c r="N35" s="128" t="s">
        <v>1886</v>
      </c>
      <c r="O35" s="128" t="s">
        <v>1886</v>
      </c>
      <c r="P35" s="128" t="s">
        <v>1886</v>
      </c>
      <c r="Q35" s="128" t="s">
        <v>1886</v>
      </c>
      <c r="R35" s="128" t="s">
        <v>1886</v>
      </c>
    </row>
    <row r="36" spans="1:18">
      <c r="A36" s="80" t="s">
        <v>168</v>
      </c>
      <c r="B36" s="125" t="s">
        <v>1886</v>
      </c>
      <c r="C36" s="125" t="s">
        <v>1886</v>
      </c>
      <c r="D36" s="125" t="s">
        <v>1886</v>
      </c>
      <c r="E36" s="125" t="s">
        <v>1886</v>
      </c>
      <c r="F36" s="125" t="s">
        <v>1886</v>
      </c>
      <c r="G36" s="125" t="s">
        <v>1886</v>
      </c>
      <c r="H36" s="125" t="s">
        <v>1886</v>
      </c>
      <c r="I36" s="67">
        <v>12.449956052059848</v>
      </c>
      <c r="J36" s="125" t="s">
        <v>1886</v>
      </c>
      <c r="K36" s="125" t="s">
        <v>1886</v>
      </c>
      <c r="L36" s="66">
        <v>5.6888452544544839E-2</v>
      </c>
      <c r="M36" s="125" t="s">
        <v>1886</v>
      </c>
      <c r="N36" s="125" t="s">
        <v>1886</v>
      </c>
      <c r="O36" s="65">
        <v>10.168624478</v>
      </c>
      <c r="P36" s="125" t="s">
        <v>1886</v>
      </c>
      <c r="Q36" s="66">
        <f t="shared" si="0"/>
        <v>7.1772312617325515E-2</v>
      </c>
      <c r="R36" s="66">
        <f>O36/'סכום נכסי הקרן'!$C$41</f>
        <v>4.6093395154373E-4</v>
      </c>
    </row>
    <row r="37" spans="1:18">
      <c r="A37" s="81" t="s">
        <v>67</v>
      </c>
      <c r="B37" s="125" t="s">
        <v>1886</v>
      </c>
      <c r="C37" s="125" t="s">
        <v>1886</v>
      </c>
      <c r="D37" s="125" t="s">
        <v>1886</v>
      </c>
      <c r="E37" s="125" t="s">
        <v>1886</v>
      </c>
      <c r="F37" s="125" t="s">
        <v>1886</v>
      </c>
      <c r="G37" s="125" t="s">
        <v>1886</v>
      </c>
      <c r="H37" s="125" t="s">
        <v>1886</v>
      </c>
      <c r="I37" s="67">
        <v>12.449956052059848</v>
      </c>
      <c r="J37" s="125" t="s">
        <v>1886</v>
      </c>
      <c r="K37" s="125" t="s">
        <v>1886</v>
      </c>
      <c r="L37" s="66">
        <v>5.6888452544544839E-2</v>
      </c>
      <c r="M37" s="125" t="s">
        <v>1886</v>
      </c>
      <c r="N37" s="125" t="s">
        <v>1886</v>
      </c>
      <c r="O37" s="65">
        <v>10.168624478</v>
      </c>
      <c r="P37" s="125" t="s">
        <v>1886</v>
      </c>
      <c r="Q37" s="66">
        <f t="shared" si="0"/>
        <v>7.1772312617325515E-2</v>
      </c>
      <c r="R37" s="66">
        <f>O37/'סכום נכסי הקרן'!$C$41</f>
        <v>4.6093395154373E-4</v>
      </c>
    </row>
    <row r="38" spans="1:18">
      <c r="A38" s="82" t="s">
        <v>1341</v>
      </c>
      <c r="B38" s="58" t="s">
        <v>1342</v>
      </c>
      <c r="C38" s="71" t="s">
        <v>28</v>
      </c>
      <c r="D38" s="128" t="s">
        <v>1886</v>
      </c>
      <c r="E38" s="71" t="s">
        <v>1767</v>
      </c>
      <c r="F38" s="58" t="s">
        <v>781</v>
      </c>
      <c r="G38" s="58" t="s">
        <v>1343</v>
      </c>
      <c r="H38" s="77">
        <v>42408</v>
      </c>
      <c r="I38" s="70">
        <v>10.200000000415752</v>
      </c>
      <c r="J38" s="71" t="s">
        <v>130</v>
      </c>
      <c r="K38" s="72">
        <v>3.9510000000000003E-2</v>
      </c>
      <c r="L38" s="69">
        <v>5.3200000003326017E-2</v>
      </c>
      <c r="M38" s="68">
        <v>2007.6060239999999</v>
      </c>
      <c r="N38" s="70">
        <v>87.48</v>
      </c>
      <c r="O38" s="68">
        <v>4.8105546449999999</v>
      </c>
      <c r="P38" s="69">
        <v>5.0883824335250295E-6</v>
      </c>
      <c r="Q38" s="69">
        <f>IFERROR(O38/$O$9,0)</f>
        <v>3.3953917030828853E-2</v>
      </c>
      <c r="R38" s="69">
        <f>O38/'סכום נכסי הקרן'!$C$41</f>
        <v>2.1805780776290508E-4</v>
      </c>
    </row>
    <row r="39" spans="1:18">
      <c r="A39" s="82" t="s">
        <v>1339</v>
      </c>
      <c r="B39" s="58" t="s">
        <v>1340</v>
      </c>
      <c r="C39" s="71" t="s">
        <v>28</v>
      </c>
      <c r="D39" s="128" t="s">
        <v>1886</v>
      </c>
      <c r="E39" s="71" t="s">
        <v>1767</v>
      </c>
      <c r="F39" s="58" t="s">
        <v>887</v>
      </c>
      <c r="G39" s="58" t="s">
        <v>810</v>
      </c>
      <c r="H39" s="77">
        <v>42206</v>
      </c>
      <c r="I39" s="70">
        <v>14.469999999344916</v>
      </c>
      <c r="J39" s="71" t="s">
        <v>130</v>
      </c>
      <c r="K39" s="72">
        <v>4.555E-2</v>
      </c>
      <c r="L39" s="69">
        <v>6.0199999996901871E-2</v>
      </c>
      <c r="M39" s="68">
        <v>2369.6455500000002</v>
      </c>
      <c r="N39" s="70">
        <v>82.55</v>
      </c>
      <c r="O39" s="68">
        <v>5.3580698329999992</v>
      </c>
      <c r="P39" s="69">
        <v>1.4225355837170353E-5</v>
      </c>
      <c r="Q39" s="69">
        <f t="shared" si="0"/>
        <v>3.7818395586496655E-2</v>
      </c>
      <c r="R39" s="69">
        <f>O39/'סכום נכסי הקרן'!$C$41</f>
        <v>2.4287614378082486E-4</v>
      </c>
    </row>
    <row r="40" spans="1:18">
      <c r="A40" s="129" t="s">
        <v>1886</v>
      </c>
      <c r="B40" s="130" t="s">
        <v>1886</v>
      </c>
      <c r="C40" s="130" t="s">
        <v>1886</v>
      </c>
      <c r="D40" s="130" t="s">
        <v>1886</v>
      </c>
      <c r="E40" s="130" t="s">
        <v>1886</v>
      </c>
      <c r="F40" s="130" t="s">
        <v>1886</v>
      </c>
      <c r="G40" s="130" t="s">
        <v>1886</v>
      </c>
      <c r="H40" s="130" t="s">
        <v>1886</v>
      </c>
      <c r="I40" s="130" t="s">
        <v>1886</v>
      </c>
      <c r="J40" s="130" t="s">
        <v>1886</v>
      </c>
      <c r="K40" s="130" t="s">
        <v>1886</v>
      </c>
      <c r="L40" s="130" t="s">
        <v>1886</v>
      </c>
      <c r="M40" s="130" t="s">
        <v>1886</v>
      </c>
      <c r="N40" s="130" t="s">
        <v>1886</v>
      </c>
      <c r="O40" s="130" t="s">
        <v>1886</v>
      </c>
      <c r="P40" s="130" t="s">
        <v>1886</v>
      </c>
      <c r="Q40" s="130" t="s">
        <v>1886</v>
      </c>
      <c r="R40" s="130" t="s">
        <v>1886</v>
      </c>
    </row>
    <row r="41" spans="1:18">
      <c r="A41" s="129" t="s">
        <v>1886</v>
      </c>
      <c r="B41" s="130" t="s">
        <v>1886</v>
      </c>
      <c r="C41" s="130" t="s">
        <v>1886</v>
      </c>
      <c r="D41" s="130" t="s">
        <v>1886</v>
      </c>
      <c r="E41" s="130" t="s">
        <v>1886</v>
      </c>
      <c r="F41" s="130" t="s">
        <v>1886</v>
      </c>
      <c r="G41" s="130" t="s">
        <v>1886</v>
      </c>
      <c r="H41" s="130" t="s">
        <v>1886</v>
      </c>
      <c r="I41" s="130" t="s">
        <v>1886</v>
      </c>
      <c r="J41" s="130" t="s">
        <v>1886</v>
      </c>
      <c r="K41" s="130" t="s">
        <v>1886</v>
      </c>
      <c r="L41" s="130" t="s">
        <v>1886</v>
      </c>
      <c r="M41" s="130" t="s">
        <v>1886</v>
      </c>
      <c r="N41" s="130" t="s">
        <v>1886</v>
      </c>
      <c r="O41" s="130" t="s">
        <v>1886</v>
      </c>
      <c r="P41" s="130" t="s">
        <v>1886</v>
      </c>
      <c r="Q41" s="130" t="s">
        <v>1886</v>
      </c>
      <c r="R41" s="130" t="s">
        <v>1886</v>
      </c>
    </row>
    <row r="42" spans="1:18">
      <c r="A42" s="129" t="s">
        <v>1886</v>
      </c>
      <c r="B42" s="130" t="s">
        <v>1886</v>
      </c>
      <c r="C42" s="130" t="s">
        <v>1886</v>
      </c>
      <c r="D42" s="130" t="s">
        <v>1886</v>
      </c>
      <c r="E42" s="130" t="s">
        <v>1886</v>
      </c>
      <c r="F42" s="130" t="s">
        <v>1886</v>
      </c>
      <c r="G42" s="130" t="s">
        <v>1886</v>
      </c>
      <c r="H42" s="130" t="s">
        <v>1886</v>
      </c>
      <c r="I42" s="130" t="s">
        <v>1886</v>
      </c>
      <c r="J42" s="130" t="s">
        <v>1886</v>
      </c>
      <c r="K42" s="130" t="s">
        <v>1886</v>
      </c>
      <c r="L42" s="130" t="s">
        <v>1886</v>
      </c>
      <c r="M42" s="130" t="s">
        <v>1886</v>
      </c>
      <c r="N42" s="130" t="s">
        <v>1886</v>
      </c>
      <c r="O42" s="130" t="s">
        <v>1886</v>
      </c>
      <c r="P42" s="130" t="s">
        <v>1886</v>
      </c>
      <c r="Q42" s="130" t="s">
        <v>1886</v>
      </c>
      <c r="R42" s="130" t="s">
        <v>1886</v>
      </c>
    </row>
    <row r="43" spans="1:18">
      <c r="A43" s="93" t="s">
        <v>189</v>
      </c>
      <c r="B43" s="130" t="s">
        <v>1886</v>
      </c>
      <c r="C43" s="130" t="s">
        <v>1886</v>
      </c>
      <c r="D43" s="130" t="s">
        <v>1886</v>
      </c>
      <c r="E43" s="130" t="s">
        <v>1886</v>
      </c>
      <c r="F43" s="130" t="s">
        <v>1886</v>
      </c>
      <c r="G43" s="130" t="s">
        <v>1886</v>
      </c>
      <c r="H43" s="130" t="s">
        <v>1886</v>
      </c>
      <c r="I43" s="130" t="s">
        <v>1886</v>
      </c>
      <c r="J43" s="130" t="s">
        <v>1886</v>
      </c>
      <c r="K43" s="130" t="s">
        <v>1886</v>
      </c>
      <c r="L43" s="130" t="s">
        <v>1886</v>
      </c>
      <c r="M43" s="130" t="s">
        <v>1886</v>
      </c>
      <c r="N43" s="130" t="s">
        <v>1886</v>
      </c>
      <c r="O43" s="130" t="s">
        <v>1886</v>
      </c>
      <c r="P43" s="130" t="s">
        <v>1886</v>
      </c>
      <c r="Q43" s="130" t="s">
        <v>1886</v>
      </c>
      <c r="R43" s="130" t="s">
        <v>1886</v>
      </c>
    </row>
    <row r="44" spans="1:18">
      <c r="A44" s="93" t="s">
        <v>108</v>
      </c>
      <c r="B44" s="130" t="s">
        <v>1886</v>
      </c>
      <c r="C44" s="130" t="s">
        <v>1886</v>
      </c>
      <c r="D44" s="130" t="s">
        <v>1886</v>
      </c>
      <c r="E44" s="130" t="s">
        <v>1886</v>
      </c>
      <c r="F44" s="130" t="s">
        <v>1886</v>
      </c>
      <c r="G44" s="130" t="s">
        <v>1886</v>
      </c>
      <c r="H44" s="130" t="s">
        <v>1886</v>
      </c>
      <c r="I44" s="130" t="s">
        <v>1886</v>
      </c>
      <c r="J44" s="130" t="s">
        <v>1886</v>
      </c>
      <c r="K44" s="130" t="s">
        <v>1886</v>
      </c>
      <c r="L44" s="130" t="s">
        <v>1886</v>
      </c>
      <c r="M44" s="130" t="s">
        <v>1886</v>
      </c>
      <c r="N44" s="130" t="s">
        <v>1886</v>
      </c>
      <c r="O44" s="130" t="s">
        <v>1886</v>
      </c>
      <c r="P44" s="130" t="s">
        <v>1886</v>
      </c>
      <c r="Q44" s="130" t="s">
        <v>1886</v>
      </c>
      <c r="R44" s="130" t="s">
        <v>1886</v>
      </c>
    </row>
    <row r="45" spans="1:18">
      <c r="A45" s="93" t="s">
        <v>172</v>
      </c>
      <c r="B45" s="130" t="s">
        <v>1886</v>
      </c>
      <c r="C45" s="130" t="s">
        <v>1886</v>
      </c>
      <c r="D45" s="130" t="s">
        <v>1886</v>
      </c>
      <c r="E45" s="130" t="s">
        <v>1886</v>
      </c>
      <c r="F45" s="130" t="s">
        <v>1886</v>
      </c>
      <c r="G45" s="130" t="s">
        <v>1886</v>
      </c>
      <c r="H45" s="130" t="s">
        <v>1886</v>
      </c>
      <c r="I45" s="130" t="s">
        <v>1886</v>
      </c>
      <c r="J45" s="130" t="s">
        <v>1886</v>
      </c>
      <c r="K45" s="130" t="s">
        <v>1886</v>
      </c>
      <c r="L45" s="130" t="s">
        <v>1886</v>
      </c>
      <c r="M45" s="130" t="s">
        <v>1886</v>
      </c>
      <c r="N45" s="130" t="s">
        <v>1886</v>
      </c>
      <c r="O45" s="130" t="s">
        <v>1886</v>
      </c>
      <c r="P45" s="130" t="s">
        <v>1886</v>
      </c>
      <c r="Q45" s="130" t="s">
        <v>1886</v>
      </c>
      <c r="R45" s="130" t="s">
        <v>1886</v>
      </c>
    </row>
    <row r="46" spans="1:18">
      <c r="A46" s="93" t="s">
        <v>180</v>
      </c>
      <c r="B46" s="130" t="s">
        <v>1886</v>
      </c>
      <c r="C46" s="130" t="s">
        <v>1886</v>
      </c>
      <c r="D46" s="130" t="s">
        <v>1886</v>
      </c>
      <c r="E46" s="130" t="s">
        <v>1886</v>
      </c>
      <c r="F46" s="130" t="s">
        <v>1886</v>
      </c>
      <c r="G46" s="130" t="s">
        <v>1886</v>
      </c>
      <c r="H46" s="130" t="s">
        <v>1886</v>
      </c>
      <c r="I46" s="130" t="s">
        <v>1886</v>
      </c>
      <c r="J46" s="130" t="s">
        <v>1886</v>
      </c>
      <c r="K46" s="130" t="s">
        <v>1886</v>
      </c>
      <c r="L46" s="130" t="s">
        <v>1886</v>
      </c>
      <c r="M46" s="130" t="s">
        <v>1886</v>
      </c>
      <c r="N46" s="130" t="s">
        <v>1886</v>
      </c>
      <c r="O46" s="130" t="s">
        <v>1886</v>
      </c>
      <c r="P46" s="130" t="s">
        <v>1886</v>
      </c>
      <c r="Q46" s="130" t="s">
        <v>1886</v>
      </c>
      <c r="R46" s="130" t="s">
        <v>1886</v>
      </c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L32:L39 L23:L30 M23:XFD39 C1:XFD4 A1:A4 A23:K39 A5:XFD22 A40:AY1048576 BA40:XFD1048576 AZ40:AZ9999 AZ10001:AZ1048576" xr:uid="{00000000-0002-0000-0E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.8554687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136</v>
      </c>
      <c r="B1" s="36" t="s" vm="1">
        <v>195</v>
      </c>
    </row>
    <row r="2" spans="1:27">
      <c r="A2" s="36" t="s">
        <v>135</v>
      </c>
      <c r="B2" s="36" t="s">
        <v>196</v>
      </c>
    </row>
    <row r="3" spans="1:27">
      <c r="A3" s="36" t="s">
        <v>137</v>
      </c>
      <c r="B3" s="36" t="s">
        <v>197</v>
      </c>
    </row>
    <row r="4" spans="1:27">
      <c r="A4" s="36" t="s">
        <v>138</v>
      </c>
      <c r="B4" s="36">
        <v>12148</v>
      </c>
    </row>
    <row r="5" spans="1:27" ht="18.75">
      <c r="A5" s="155" t="s">
        <v>88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1:27" s="3" customFormat="1">
      <c r="A6" s="37" t="s">
        <v>112</v>
      </c>
      <c r="B6" s="38" t="s">
        <v>44</v>
      </c>
      <c r="C6" s="38" t="s">
        <v>114</v>
      </c>
      <c r="D6" s="38" t="s">
        <v>113</v>
      </c>
      <c r="E6" s="38" t="s">
        <v>64</v>
      </c>
      <c r="F6" s="38" t="s">
        <v>99</v>
      </c>
      <c r="G6" s="38" t="s">
        <v>174</v>
      </c>
      <c r="H6" s="38" t="s">
        <v>173</v>
      </c>
      <c r="I6" s="38" t="s">
        <v>107</v>
      </c>
      <c r="J6" s="38" t="s">
        <v>57</v>
      </c>
      <c r="K6" s="38" t="s">
        <v>139</v>
      </c>
      <c r="L6" s="40" t="s">
        <v>141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122" t="s">
        <v>1886</v>
      </c>
      <c r="G7" s="26" t="s">
        <v>181</v>
      </c>
      <c r="H7" s="122" t="s">
        <v>1886</v>
      </c>
      <c r="I7" s="26" t="s">
        <v>177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94" t="s">
        <v>29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128" t="s">
        <v>1886</v>
      </c>
      <c r="I9" s="95">
        <v>0</v>
      </c>
      <c r="J9" s="128" t="s">
        <v>1886</v>
      </c>
      <c r="K9" s="96">
        <v>0</v>
      </c>
      <c r="L9" s="96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28" t="s">
        <v>1886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  <c r="L10" s="128" t="s">
        <v>1886</v>
      </c>
    </row>
    <row r="11" spans="1:27">
      <c r="A11" s="128" t="s">
        <v>1886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  <c r="L11" s="128" t="s">
        <v>1886</v>
      </c>
    </row>
    <row r="12" spans="1:27">
      <c r="A12" s="128" t="s">
        <v>1886</v>
      </c>
      <c r="B12" s="128" t="s">
        <v>1886</v>
      </c>
      <c r="C12" s="128" t="s">
        <v>1886</v>
      </c>
      <c r="D12" s="128" t="s">
        <v>1886</v>
      </c>
      <c r="E12" s="128" t="s">
        <v>1886</v>
      </c>
      <c r="F12" s="128" t="s">
        <v>1886</v>
      </c>
      <c r="G12" s="128" t="s">
        <v>1886</v>
      </c>
      <c r="H12" s="128" t="s">
        <v>1886</v>
      </c>
      <c r="I12" s="128" t="s">
        <v>1886</v>
      </c>
      <c r="J12" s="128" t="s">
        <v>1886</v>
      </c>
      <c r="K12" s="128" t="s">
        <v>1886</v>
      </c>
      <c r="L12" s="128" t="s">
        <v>1886</v>
      </c>
    </row>
    <row r="13" spans="1:27">
      <c r="A13" s="93" t="s">
        <v>189</v>
      </c>
      <c r="B13" s="128" t="s">
        <v>1886</v>
      </c>
      <c r="C13" s="128" t="s">
        <v>1886</v>
      </c>
      <c r="D13" s="128" t="s">
        <v>1886</v>
      </c>
      <c r="E13" s="128" t="s">
        <v>1886</v>
      </c>
      <c r="F13" s="128" t="s">
        <v>1886</v>
      </c>
      <c r="G13" s="128" t="s">
        <v>1886</v>
      </c>
      <c r="H13" s="128" t="s">
        <v>1886</v>
      </c>
      <c r="I13" s="128" t="s">
        <v>1886</v>
      </c>
      <c r="J13" s="128" t="s">
        <v>1886</v>
      </c>
      <c r="K13" s="128" t="s">
        <v>1886</v>
      </c>
      <c r="L13" s="128" t="s">
        <v>1886</v>
      </c>
    </row>
    <row r="14" spans="1:27">
      <c r="A14" s="93" t="s">
        <v>108</v>
      </c>
      <c r="B14" s="128" t="s">
        <v>1886</v>
      </c>
      <c r="C14" s="128" t="s">
        <v>1886</v>
      </c>
      <c r="D14" s="128" t="s">
        <v>1886</v>
      </c>
      <c r="E14" s="128" t="s">
        <v>1886</v>
      </c>
      <c r="F14" s="128" t="s">
        <v>1886</v>
      </c>
      <c r="G14" s="128" t="s">
        <v>1886</v>
      </c>
      <c r="H14" s="128" t="s">
        <v>1886</v>
      </c>
      <c r="I14" s="128" t="s">
        <v>1886</v>
      </c>
      <c r="J14" s="128" t="s">
        <v>1886</v>
      </c>
      <c r="K14" s="128" t="s">
        <v>1886</v>
      </c>
      <c r="L14" s="128" t="s">
        <v>1886</v>
      </c>
    </row>
    <row r="15" spans="1:27">
      <c r="A15" s="93" t="s">
        <v>172</v>
      </c>
      <c r="B15" s="128" t="s">
        <v>1886</v>
      </c>
      <c r="C15" s="128" t="s">
        <v>1886</v>
      </c>
      <c r="D15" s="128" t="s">
        <v>1886</v>
      </c>
      <c r="E15" s="128" t="s">
        <v>1886</v>
      </c>
      <c r="F15" s="128" t="s">
        <v>1886</v>
      </c>
      <c r="G15" s="128" t="s">
        <v>1886</v>
      </c>
      <c r="H15" s="128" t="s">
        <v>1886</v>
      </c>
      <c r="I15" s="128" t="s">
        <v>1886</v>
      </c>
      <c r="J15" s="128" t="s">
        <v>1886</v>
      </c>
      <c r="K15" s="128" t="s">
        <v>1886</v>
      </c>
      <c r="L15" s="128" t="s">
        <v>1886</v>
      </c>
    </row>
    <row r="16" spans="1:27">
      <c r="A16" s="93" t="s">
        <v>180</v>
      </c>
      <c r="B16" s="128" t="s">
        <v>1886</v>
      </c>
      <c r="C16" s="128" t="s">
        <v>1886</v>
      </c>
      <c r="D16" s="128" t="s">
        <v>1886</v>
      </c>
      <c r="E16" s="128" t="s">
        <v>1886</v>
      </c>
      <c r="F16" s="128" t="s">
        <v>1886</v>
      </c>
      <c r="G16" s="128" t="s">
        <v>1886</v>
      </c>
      <c r="H16" s="128" t="s">
        <v>1886</v>
      </c>
      <c r="I16" s="128" t="s">
        <v>1886</v>
      </c>
      <c r="J16" s="128" t="s">
        <v>1886</v>
      </c>
      <c r="K16" s="128" t="s">
        <v>1886</v>
      </c>
      <c r="L16" s="128" t="s">
        <v>1886</v>
      </c>
    </row>
    <row r="17" spans="1:12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2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2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2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2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2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12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2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2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12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2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2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2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</row>
    <row r="37" spans="1:12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</row>
    <row r="39" spans="1:12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</row>
    <row r="40" spans="1:12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</row>
    <row r="41" spans="1:12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1:12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1:12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1:12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1:12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</row>
    <row r="47" spans="1:12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1:12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1:12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1:12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</row>
    <row r="52" spans="1:12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1:12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1:12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5" spans="1:12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2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spans="1:12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</row>
    <row r="59" spans="1:12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2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spans="1:12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1:12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</row>
    <row r="63" spans="1:12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1:12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</row>
    <row r="65" spans="1:12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</row>
    <row r="67" spans="1:12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</row>
    <row r="68" spans="1:12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</row>
    <row r="69" spans="1:12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</row>
    <row r="70" spans="1:12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</row>
    <row r="71" spans="1:12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</row>
    <row r="72" spans="1:12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</row>
    <row r="73" spans="1:12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</row>
    <row r="74" spans="1:12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1:12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1:12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pans="1:12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</row>
    <row r="78" spans="1:12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</row>
    <row r="79" spans="1:12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</row>
    <row r="80" spans="1:12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</row>
    <row r="81" spans="1:12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</row>
    <row r="82" spans="1:12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</row>
    <row r="83" spans="1:12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</row>
    <row r="84" spans="1:12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</row>
    <row r="85" spans="1:12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</row>
    <row r="86" spans="1:12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</row>
    <row r="87" spans="1:12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</row>
    <row r="88" spans="1:12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</row>
    <row r="89" spans="1:12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</row>
    <row r="90" spans="1:12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</row>
    <row r="91" spans="1:12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</row>
    <row r="92" spans="1:12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</row>
    <row r="93" spans="1:12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</row>
    <row r="94" spans="1:12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</row>
    <row r="95" spans="1:12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</row>
    <row r="96" spans="1:12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2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spans="1:12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spans="1:12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</row>
    <row r="100" spans="1:12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</row>
    <row r="101" spans="1:12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</row>
    <row r="102" spans="1:12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  <row r="103" spans="1:12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1:12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  <row r="105" spans="1:12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</row>
    <row r="106" spans="1:12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</row>
    <row r="107" spans="1:12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</row>
    <row r="108" spans="1:12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</row>
    <row r="109" spans="1:12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A399" s="31"/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"/>
      <c r="B401" s="1"/>
      <c r="C401" s="1"/>
      <c r="D401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F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.85546875" style="2" bestFit="1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136</v>
      </c>
      <c r="B1" s="36" t="s" vm="1">
        <v>195</v>
      </c>
    </row>
    <row r="2" spans="1:10">
      <c r="A2" s="36" t="s">
        <v>135</v>
      </c>
      <c r="B2" s="36" t="s">
        <v>196</v>
      </c>
    </row>
    <row r="3" spans="1:10">
      <c r="A3" s="36" t="s">
        <v>137</v>
      </c>
      <c r="B3" s="36" t="s">
        <v>197</v>
      </c>
    </row>
    <row r="4" spans="1:10">
      <c r="A4" s="36" t="s">
        <v>138</v>
      </c>
      <c r="B4" s="36">
        <v>12148</v>
      </c>
    </row>
    <row r="5" spans="1:10" ht="18.75">
      <c r="A5" s="155" t="s">
        <v>94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0" s="3" customFormat="1">
      <c r="A6" s="37" t="s">
        <v>112</v>
      </c>
      <c r="B6" s="38" t="s">
        <v>44</v>
      </c>
      <c r="C6" s="38" t="s">
        <v>99</v>
      </c>
      <c r="D6" s="38" t="s">
        <v>100</v>
      </c>
      <c r="E6" s="38" t="s">
        <v>174</v>
      </c>
      <c r="F6" s="38" t="s">
        <v>173</v>
      </c>
      <c r="G6" s="38" t="s">
        <v>107</v>
      </c>
      <c r="H6" s="38" t="s">
        <v>57</v>
      </c>
      <c r="I6" s="38" t="s">
        <v>139</v>
      </c>
      <c r="J6" s="40" t="s">
        <v>141</v>
      </c>
    </row>
    <row r="7" spans="1:10" s="3" customFormat="1">
      <c r="A7" s="121" t="s">
        <v>1886</v>
      </c>
      <c r="B7" s="122" t="s">
        <v>1886</v>
      </c>
      <c r="C7" s="122" t="s">
        <v>1886</v>
      </c>
      <c r="D7" s="26" t="s">
        <v>21</v>
      </c>
      <c r="E7" s="26" t="s">
        <v>181</v>
      </c>
      <c r="F7" s="122" t="s">
        <v>1886</v>
      </c>
      <c r="G7" s="26" t="s">
        <v>177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23" t="s">
        <v>1886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94" t="s">
        <v>1756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95">
        <v>0</v>
      </c>
      <c r="H9" s="128" t="s">
        <v>1886</v>
      </c>
      <c r="I9" s="96">
        <v>0</v>
      </c>
      <c r="J9" s="96">
        <v>0</v>
      </c>
    </row>
    <row r="10" spans="1:10">
      <c r="A10" s="93" t="s">
        <v>108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</row>
    <row r="11" spans="1:10">
      <c r="A11" s="93" t="s">
        <v>172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</row>
    <row r="12" spans="1:10">
      <c r="A12" s="93" t="s">
        <v>180</v>
      </c>
      <c r="B12" s="128" t="s">
        <v>1886</v>
      </c>
      <c r="C12" s="128" t="s">
        <v>1886</v>
      </c>
      <c r="D12" s="128" t="s">
        <v>1886</v>
      </c>
      <c r="E12" s="128" t="s">
        <v>1886</v>
      </c>
      <c r="F12" s="128" t="s">
        <v>1886</v>
      </c>
      <c r="G12" s="128" t="s">
        <v>1886</v>
      </c>
      <c r="H12" s="128" t="s">
        <v>1886</v>
      </c>
      <c r="I12" s="128" t="s">
        <v>1886</v>
      </c>
      <c r="J12" s="128" t="s">
        <v>1886</v>
      </c>
    </row>
    <row r="13" spans="1:10" hidden="1">
      <c r="A13" s="58"/>
      <c r="B13" s="58"/>
      <c r="C13" s="58"/>
      <c r="D13" s="58"/>
      <c r="E13" s="58"/>
      <c r="F13" s="58"/>
      <c r="G13" s="58"/>
      <c r="H13" s="58"/>
      <c r="I13" s="58"/>
      <c r="J13" s="58"/>
    </row>
    <row r="14" spans="1:10" hidden="1">
      <c r="A14" s="58"/>
      <c r="B14" s="58"/>
      <c r="C14" s="58"/>
      <c r="D14" s="58"/>
      <c r="E14" s="58"/>
      <c r="F14" s="58"/>
      <c r="G14" s="58"/>
      <c r="H14" s="58"/>
      <c r="I14" s="58"/>
      <c r="J14" s="58"/>
    </row>
    <row r="15" spans="1:10" hidden="1">
      <c r="A15" s="58"/>
      <c r="B15" s="58"/>
      <c r="C15" s="58"/>
      <c r="D15" s="58"/>
      <c r="E15" s="58"/>
      <c r="F15" s="58"/>
      <c r="G15" s="58"/>
      <c r="H15" s="58"/>
      <c r="I15" s="58"/>
      <c r="J15" s="58"/>
    </row>
    <row r="16" spans="1:10" hidden="1">
      <c r="A16" s="58"/>
      <c r="B16" s="58"/>
      <c r="C16" s="58"/>
      <c r="D16" s="58"/>
      <c r="E16" s="58"/>
      <c r="F16" s="58"/>
      <c r="G16" s="58"/>
      <c r="H16" s="58"/>
      <c r="I16" s="58"/>
      <c r="J16" s="58"/>
    </row>
    <row r="17" spans="1:10" hidden="1">
      <c r="A17" s="58"/>
      <c r="B17" s="58"/>
      <c r="C17" s="58"/>
      <c r="D17" s="58"/>
      <c r="E17" s="58"/>
      <c r="F17" s="58"/>
      <c r="G17" s="58"/>
      <c r="H17" s="58"/>
      <c r="I17" s="58"/>
      <c r="J17" s="58"/>
    </row>
    <row r="18" spans="1:10" hidden="1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0" hidden="1">
      <c r="A19" s="58"/>
      <c r="B19" s="58"/>
      <c r="C19" s="58"/>
      <c r="D19" s="58"/>
      <c r="E19" s="58"/>
      <c r="F19" s="58"/>
      <c r="G19" s="58"/>
      <c r="H19" s="58"/>
      <c r="I19" s="58"/>
      <c r="J19" s="58"/>
    </row>
    <row r="20" spans="1:10" hidden="1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 hidden="1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 hidden="1">
      <c r="A22" s="58"/>
      <c r="B22" s="58"/>
      <c r="C22" s="58"/>
      <c r="D22" s="58"/>
      <c r="E22" s="58"/>
      <c r="F22" s="58"/>
      <c r="G22" s="58"/>
      <c r="H22" s="58"/>
      <c r="I22" s="58"/>
      <c r="J22" s="58"/>
    </row>
    <row r="23" spans="1:10" hidden="1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idden="1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idden="1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idden="1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idden="1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idden="1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idden="1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idden="1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idden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idden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idden="1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idden="1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idden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 hidden="1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hidden="1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idden="1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 hidden="1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 hidden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idden="1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idden="1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idden="1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idden="1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idden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idden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idden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idden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idden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idden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idden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idden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idden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hidden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hidden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hidden="1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hidden="1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idden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hidden="1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hidden="1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idden="1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hidden="1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hidden="1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idden="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idden="1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hidden="1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hidden="1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hidden="1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hidden="1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hidden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idden="1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hidden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 hidden="1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 hidden="1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idden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hidden="1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hidden="1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hidden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idden="1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hidden="1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hidden="1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hidden="1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hidden="1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idden="1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idden="1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hidden="1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hidden="1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hidden="1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idden="1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hidden="1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hidden="1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idden="1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2.8554687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136</v>
      </c>
      <c r="B1" s="36" t="s" vm="1">
        <v>195</v>
      </c>
    </row>
    <row r="2" spans="1:11">
      <c r="A2" s="36" t="s">
        <v>135</v>
      </c>
      <c r="B2" s="36" t="s">
        <v>196</v>
      </c>
    </row>
    <row r="3" spans="1:11">
      <c r="A3" s="36" t="s">
        <v>137</v>
      </c>
      <c r="B3" s="36" t="s">
        <v>197</v>
      </c>
    </row>
    <row r="4" spans="1:11">
      <c r="A4" s="36" t="s">
        <v>138</v>
      </c>
      <c r="B4" s="36">
        <v>12148</v>
      </c>
    </row>
    <row r="5" spans="1:11" ht="18.75">
      <c r="A5" s="155" t="s">
        <v>95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</row>
    <row r="6" spans="1:11" s="3" customFormat="1">
      <c r="A6" s="37" t="s">
        <v>112</v>
      </c>
      <c r="B6" s="38" t="s">
        <v>44</v>
      </c>
      <c r="C6" s="38" t="s">
        <v>64</v>
      </c>
      <c r="D6" s="38" t="s">
        <v>99</v>
      </c>
      <c r="E6" s="38" t="s">
        <v>100</v>
      </c>
      <c r="F6" s="38" t="s">
        <v>174</v>
      </c>
      <c r="G6" s="38" t="s">
        <v>173</v>
      </c>
      <c r="H6" s="38" t="s">
        <v>107</v>
      </c>
      <c r="I6" s="38" t="s">
        <v>57</v>
      </c>
      <c r="J6" s="38" t="s">
        <v>139</v>
      </c>
      <c r="K6" s="40" t="s">
        <v>141</v>
      </c>
    </row>
    <row r="7" spans="1:11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" t="s">
        <v>21</v>
      </c>
      <c r="F7" s="12" t="s">
        <v>181</v>
      </c>
      <c r="G7" s="122" t="s">
        <v>1886</v>
      </c>
      <c r="H7" s="12" t="s">
        <v>177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4" t="s">
        <v>1753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95">
        <v>0</v>
      </c>
      <c r="I9" s="128" t="s">
        <v>1886</v>
      </c>
      <c r="J9" s="96">
        <v>0</v>
      </c>
      <c r="K9" s="96">
        <v>0</v>
      </c>
    </row>
    <row r="10" spans="1:11" hidden="1">
      <c r="A10" s="92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idden="1">
      <c r="A11" s="92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idden="1">
      <c r="A12" s="92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.8554687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136</v>
      </c>
      <c r="B1" s="36" t="s" vm="1">
        <v>195</v>
      </c>
    </row>
    <row r="2" spans="1:11">
      <c r="A2" s="36" t="s">
        <v>135</v>
      </c>
      <c r="B2" s="36" t="s">
        <v>196</v>
      </c>
    </row>
    <row r="3" spans="1:11">
      <c r="A3" s="36" t="s">
        <v>137</v>
      </c>
      <c r="B3" s="36" t="s">
        <v>197</v>
      </c>
    </row>
    <row r="4" spans="1:11">
      <c r="A4" s="36" t="s">
        <v>138</v>
      </c>
      <c r="B4" s="36">
        <v>12148</v>
      </c>
    </row>
    <row r="5" spans="1:11" ht="18.75">
      <c r="A5" s="155" t="s">
        <v>96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</row>
    <row r="6" spans="1:11" s="3" customFormat="1">
      <c r="A6" s="37" t="s">
        <v>112</v>
      </c>
      <c r="B6" s="38" t="s">
        <v>44</v>
      </c>
      <c r="C6" s="38" t="s">
        <v>64</v>
      </c>
      <c r="D6" s="38" t="s">
        <v>99</v>
      </c>
      <c r="E6" s="38" t="s">
        <v>100</v>
      </c>
      <c r="F6" s="38" t="s">
        <v>174</v>
      </c>
      <c r="G6" s="38" t="s">
        <v>173</v>
      </c>
      <c r="H6" s="38" t="s">
        <v>107</v>
      </c>
      <c r="I6" s="38" t="s">
        <v>57</v>
      </c>
      <c r="J6" s="38" t="s">
        <v>139</v>
      </c>
      <c r="K6" s="40" t="s">
        <v>141</v>
      </c>
    </row>
    <row r="7" spans="1:11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" t="s">
        <v>21</v>
      </c>
      <c r="F7" s="12" t="s">
        <v>181</v>
      </c>
      <c r="G7" s="122" t="s">
        <v>1886</v>
      </c>
      <c r="H7" s="12" t="s">
        <v>177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4" t="s">
        <v>1754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95">
        <v>0</v>
      </c>
      <c r="I9" s="128" t="s">
        <v>1886</v>
      </c>
      <c r="J9" s="96">
        <v>0</v>
      </c>
      <c r="K9" s="96">
        <v>0</v>
      </c>
    </row>
    <row r="10" spans="1:11">
      <c r="A10" s="93" t="s">
        <v>189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</row>
    <row r="11" spans="1:11">
      <c r="A11" s="93" t="s">
        <v>108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</row>
    <row r="12" spans="1:11">
      <c r="A12" s="93" t="s">
        <v>172</v>
      </c>
      <c r="B12" s="128" t="s">
        <v>1886</v>
      </c>
      <c r="C12" s="128" t="s">
        <v>1886</v>
      </c>
      <c r="D12" s="128" t="s">
        <v>1886</v>
      </c>
      <c r="E12" s="128" t="s">
        <v>1886</v>
      </c>
      <c r="F12" s="128" t="s">
        <v>1886</v>
      </c>
      <c r="G12" s="128" t="s">
        <v>1886</v>
      </c>
      <c r="H12" s="128" t="s">
        <v>1886</v>
      </c>
      <c r="I12" s="128" t="s">
        <v>1886</v>
      </c>
      <c r="J12" s="128" t="s">
        <v>1886</v>
      </c>
      <c r="K12" s="128" t="s">
        <v>1886</v>
      </c>
    </row>
    <row r="13" spans="1:11">
      <c r="A13" s="93" t="s">
        <v>180</v>
      </c>
      <c r="B13" s="128" t="s">
        <v>1886</v>
      </c>
      <c r="C13" s="128" t="s">
        <v>1886</v>
      </c>
      <c r="D13" s="128" t="s">
        <v>1886</v>
      </c>
      <c r="E13" s="128" t="s">
        <v>1886</v>
      </c>
      <c r="F13" s="128" t="s">
        <v>1886</v>
      </c>
      <c r="G13" s="128" t="s">
        <v>1886</v>
      </c>
      <c r="H13" s="128" t="s">
        <v>1886</v>
      </c>
      <c r="I13" s="128" t="s">
        <v>1886</v>
      </c>
      <c r="J13" s="128" t="s">
        <v>1886</v>
      </c>
      <c r="K13" s="128" t="s">
        <v>1886</v>
      </c>
    </row>
    <row r="14" spans="1:11" s="6" customFormat="1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s="6" customFormat="1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s="6" customFormat="1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62.8554687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136</v>
      </c>
      <c r="B1" s="36" t="s" vm="1">
        <v>195</v>
      </c>
    </row>
    <row r="2" spans="1:10">
      <c r="A2" s="36" t="s">
        <v>135</v>
      </c>
      <c r="B2" s="36" t="s">
        <v>196</v>
      </c>
    </row>
    <row r="3" spans="1:10">
      <c r="A3" s="36" t="s">
        <v>137</v>
      </c>
      <c r="B3" s="36" t="s">
        <v>197</v>
      </c>
    </row>
    <row r="4" spans="1:10">
      <c r="A4" s="36" t="s">
        <v>138</v>
      </c>
      <c r="B4" s="36">
        <v>12148</v>
      </c>
    </row>
    <row r="5" spans="1:10" ht="18.75">
      <c r="A5" s="155" t="s">
        <v>97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0" s="3" customFormat="1">
      <c r="A6" s="37" t="s">
        <v>112</v>
      </c>
      <c r="B6" s="38" t="s">
        <v>44</v>
      </c>
      <c r="C6" s="38" t="s">
        <v>64</v>
      </c>
      <c r="D6" s="38" t="s">
        <v>99</v>
      </c>
      <c r="E6" s="38" t="s">
        <v>100</v>
      </c>
      <c r="F6" s="38" t="s">
        <v>174</v>
      </c>
      <c r="G6" s="38" t="s">
        <v>173</v>
      </c>
      <c r="H6" s="38" t="s">
        <v>107</v>
      </c>
      <c r="I6" s="38" t="s">
        <v>139</v>
      </c>
      <c r="J6" s="40" t="s">
        <v>141</v>
      </c>
    </row>
    <row r="7" spans="1:10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" t="s">
        <v>21</v>
      </c>
      <c r="F7" s="12" t="s">
        <v>181</v>
      </c>
      <c r="G7" s="122" t="s">
        <v>1886</v>
      </c>
      <c r="H7" s="12" t="s">
        <v>177</v>
      </c>
      <c r="I7" s="26" t="s">
        <v>19</v>
      </c>
      <c r="J7" s="13" t="s">
        <v>19</v>
      </c>
    </row>
    <row r="8" spans="1:10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4" t="s">
        <v>48</v>
      </c>
      <c r="B9" s="124" t="s">
        <v>1886</v>
      </c>
      <c r="C9" s="124" t="s">
        <v>1886</v>
      </c>
      <c r="D9" s="124" t="s">
        <v>1886</v>
      </c>
      <c r="E9" s="124" t="s">
        <v>1886</v>
      </c>
      <c r="F9" s="124" t="s">
        <v>1886</v>
      </c>
      <c r="G9" s="124" t="s">
        <v>1886</v>
      </c>
      <c r="H9" s="62">
        <v>18.595103820999995</v>
      </c>
      <c r="I9" s="63">
        <f>IFERROR(H9/$H$9,0)</f>
        <v>1</v>
      </c>
      <c r="J9" s="63">
        <f>H9/'סכום נכסי הקרן'!$C$41</f>
        <v>8.4289814243049288E-4</v>
      </c>
    </row>
    <row r="10" spans="1:10">
      <c r="A10" s="55" t="s">
        <v>33</v>
      </c>
      <c r="B10" s="125" t="s">
        <v>1886</v>
      </c>
      <c r="C10" s="125" t="s">
        <v>1886</v>
      </c>
      <c r="D10" s="125" t="s">
        <v>1886</v>
      </c>
      <c r="E10" s="125" t="s">
        <v>1886</v>
      </c>
      <c r="F10" s="125" t="s">
        <v>1886</v>
      </c>
      <c r="G10" s="125" t="s">
        <v>1886</v>
      </c>
      <c r="H10" s="65">
        <v>15.450154919000001</v>
      </c>
      <c r="I10" s="66">
        <f t="shared" ref="I10:I73" si="0">IFERROR(H10/$H$9,0)</f>
        <v>0.83087220527113637</v>
      </c>
      <c r="J10" s="66">
        <f>H10/'סכום נכסי הקרן'!$C$41</f>
        <v>7.00340638420168E-4</v>
      </c>
    </row>
    <row r="11" spans="1:10">
      <c r="A11" s="74" t="s">
        <v>1344</v>
      </c>
      <c r="B11" s="125" t="s">
        <v>1886</v>
      </c>
      <c r="C11" s="125" t="s">
        <v>1886</v>
      </c>
      <c r="D11" s="125" t="s">
        <v>1886</v>
      </c>
      <c r="E11" s="125" t="s">
        <v>1886</v>
      </c>
      <c r="F11" s="125" t="s">
        <v>1886</v>
      </c>
      <c r="G11" s="125" t="s">
        <v>1886</v>
      </c>
      <c r="H11" s="65">
        <v>16.063038066000001</v>
      </c>
      <c r="I11" s="66">
        <f t="shared" si="0"/>
        <v>0.86383158817642858</v>
      </c>
      <c r="J11" s="66">
        <f>H11/'סכום נכסי הקרן'!$C$41</f>
        <v>7.2812204104669414E-4</v>
      </c>
    </row>
    <row r="12" spans="1:10">
      <c r="A12" s="61" t="s">
        <v>1345</v>
      </c>
      <c r="B12" s="58" t="s">
        <v>1346</v>
      </c>
      <c r="C12" s="71" t="s">
        <v>1011</v>
      </c>
      <c r="D12" s="71" t="s">
        <v>122</v>
      </c>
      <c r="E12" s="77">
        <v>45131</v>
      </c>
      <c r="F12" s="68">
        <v>8654.0751999999993</v>
      </c>
      <c r="G12" s="70">
        <v>-1.8345130000000001</v>
      </c>
      <c r="H12" s="68">
        <v>-0.15876014499999999</v>
      </c>
      <c r="I12" s="69">
        <f t="shared" si="0"/>
        <v>-8.5377391020913535E-3</v>
      </c>
      <c r="J12" s="69">
        <f>H12/'סכום נכסי הקרן'!$C$41</f>
        <v>-7.1964444297089856E-6</v>
      </c>
    </row>
    <row r="13" spans="1:10">
      <c r="A13" s="61" t="s">
        <v>1347</v>
      </c>
      <c r="B13" s="58" t="s">
        <v>1348</v>
      </c>
      <c r="C13" s="71" t="s">
        <v>1011</v>
      </c>
      <c r="D13" s="71" t="s">
        <v>122</v>
      </c>
      <c r="E13" s="77">
        <v>45131</v>
      </c>
      <c r="F13" s="68">
        <v>11476.312547</v>
      </c>
      <c r="G13" s="70">
        <v>-1.7487699999999999</v>
      </c>
      <c r="H13" s="68">
        <v>-0.200694285</v>
      </c>
      <c r="I13" s="69">
        <f t="shared" si="0"/>
        <v>-1.0792856384773182E-2</v>
      </c>
      <c r="J13" s="69">
        <f>H13/'סכום נכסי הקרן'!$C$41</f>
        <v>-9.0972785982444001E-6</v>
      </c>
    </row>
    <row r="14" spans="1:10" s="6" customFormat="1">
      <c r="A14" s="61" t="s">
        <v>1349</v>
      </c>
      <c r="B14" s="58" t="s">
        <v>1350</v>
      </c>
      <c r="C14" s="71" t="s">
        <v>1011</v>
      </c>
      <c r="D14" s="71" t="s">
        <v>122</v>
      </c>
      <c r="E14" s="77">
        <v>45260</v>
      </c>
      <c r="F14" s="68">
        <v>62841.919999999998</v>
      </c>
      <c r="G14" s="70">
        <v>1.279576</v>
      </c>
      <c r="H14" s="68">
        <v>0.80410999999999999</v>
      </c>
      <c r="I14" s="69">
        <f t="shared" si="0"/>
        <v>4.3243103547068937E-2</v>
      </c>
      <c r="J14" s="69">
        <f>H14/'סכום נכסי הקרן'!$C$41</f>
        <v>3.6449531652753861E-5</v>
      </c>
    </row>
    <row r="15" spans="1:10" s="6" customFormat="1">
      <c r="A15" s="61" t="s">
        <v>1351</v>
      </c>
      <c r="B15" s="58" t="s">
        <v>1352</v>
      </c>
      <c r="C15" s="71" t="s">
        <v>1011</v>
      </c>
      <c r="D15" s="71" t="s">
        <v>122</v>
      </c>
      <c r="E15" s="77">
        <v>45264</v>
      </c>
      <c r="F15" s="68">
        <v>9349.6829579999994</v>
      </c>
      <c r="G15" s="70">
        <v>1.537382</v>
      </c>
      <c r="H15" s="68">
        <v>0.14374033600000002</v>
      </c>
      <c r="I15" s="69">
        <f t="shared" si="0"/>
        <v>7.7300098662353182E-3</v>
      </c>
      <c r="J15" s="69">
        <f>H15/'סכום נכסי הקרן'!$C$41</f>
        <v>6.5156109572191323E-6</v>
      </c>
    </row>
    <row r="16" spans="1:10" s="6" customFormat="1">
      <c r="A16" s="61" t="s">
        <v>1353</v>
      </c>
      <c r="B16" s="58" t="s">
        <v>1354</v>
      </c>
      <c r="C16" s="71" t="s">
        <v>1011</v>
      </c>
      <c r="D16" s="71" t="s">
        <v>122</v>
      </c>
      <c r="E16" s="77">
        <v>45264</v>
      </c>
      <c r="F16" s="68">
        <v>11801.630416000002</v>
      </c>
      <c r="G16" s="70">
        <v>1.564255</v>
      </c>
      <c r="H16" s="68">
        <v>0.18460758399999996</v>
      </c>
      <c r="I16" s="69">
        <f t="shared" si="0"/>
        <v>9.9277522608675738E-3</v>
      </c>
      <c r="J16" s="69">
        <f>H16/'סכום נכסי הקרן'!$C$41</f>
        <v>8.3680839391954044E-6</v>
      </c>
    </row>
    <row r="17" spans="1:10">
      <c r="A17" s="61" t="s">
        <v>1355</v>
      </c>
      <c r="B17" s="58" t="s">
        <v>1356</v>
      </c>
      <c r="C17" s="71" t="s">
        <v>1011</v>
      </c>
      <c r="D17" s="71" t="s">
        <v>122</v>
      </c>
      <c r="E17" s="77">
        <v>45264</v>
      </c>
      <c r="F17" s="68">
        <v>7796.0819860000001</v>
      </c>
      <c r="G17" s="70">
        <v>1.5964830000000001</v>
      </c>
      <c r="H17" s="68">
        <v>0.124463134</v>
      </c>
      <c r="I17" s="69">
        <f t="shared" si="0"/>
        <v>6.6933282652307724E-3</v>
      </c>
      <c r="J17" s="69">
        <f>H17/'סכום נכסי הקרן'!$C$41</f>
        <v>5.6417939614405312E-6</v>
      </c>
    </row>
    <row r="18" spans="1:10">
      <c r="A18" s="61" t="s">
        <v>1357</v>
      </c>
      <c r="B18" s="58" t="s">
        <v>1358</v>
      </c>
      <c r="C18" s="71" t="s">
        <v>1011</v>
      </c>
      <c r="D18" s="71" t="s">
        <v>122</v>
      </c>
      <c r="E18" s="77">
        <v>45258</v>
      </c>
      <c r="F18" s="68">
        <v>10036.66095</v>
      </c>
      <c r="G18" s="70">
        <v>1.6988760000000001</v>
      </c>
      <c r="H18" s="68">
        <v>0.17051037899999999</v>
      </c>
      <c r="I18" s="69">
        <f t="shared" si="0"/>
        <v>9.1696384511409726E-3</v>
      </c>
      <c r="J18" s="69">
        <f>H18/'סכום נכסי הקרן'!$C$41</f>
        <v>7.7290712172259472E-6</v>
      </c>
    </row>
    <row r="19" spans="1:10">
      <c r="A19" s="61" t="s">
        <v>1359</v>
      </c>
      <c r="B19" s="58" t="s">
        <v>1360</v>
      </c>
      <c r="C19" s="71" t="s">
        <v>1011</v>
      </c>
      <c r="D19" s="71" t="s">
        <v>122</v>
      </c>
      <c r="E19" s="77">
        <v>45258</v>
      </c>
      <c r="F19" s="68">
        <v>11151.845500000001</v>
      </c>
      <c r="G19" s="70">
        <v>1.6988760000000001</v>
      </c>
      <c r="H19" s="68">
        <v>0.189455978</v>
      </c>
      <c r="I19" s="69">
        <f t="shared" si="0"/>
        <v>1.0188487239637879E-2</v>
      </c>
      <c r="J19" s="69">
        <f>H19/'סכום נכסי הקרן'!$C$41</f>
        <v>8.5878569684675471E-6</v>
      </c>
    </row>
    <row r="20" spans="1:10">
      <c r="A20" s="61" t="s">
        <v>1361</v>
      </c>
      <c r="B20" s="58" t="s">
        <v>1362</v>
      </c>
      <c r="C20" s="71" t="s">
        <v>1011</v>
      </c>
      <c r="D20" s="71" t="s">
        <v>122</v>
      </c>
      <c r="E20" s="77">
        <v>45251</v>
      </c>
      <c r="F20" s="68">
        <v>9150.7425430000003</v>
      </c>
      <c r="G20" s="70">
        <v>1.7353780000000001</v>
      </c>
      <c r="H20" s="68">
        <v>0.158799998</v>
      </c>
      <c r="I20" s="69">
        <f t="shared" si="0"/>
        <v>8.5398823006657548E-3</v>
      </c>
      <c r="J20" s="69">
        <f>H20/'סכום נכסי הקרן'!$C$41</f>
        <v>7.1982509278062082E-6</v>
      </c>
    </row>
    <row r="21" spans="1:10">
      <c r="A21" s="61" t="s">
        <v>1363</v>
      </c>
      <c r="B21" s="58" t="s">
        <v>1364</v>
      </c>
      <c r="C21" s="71" t="s">
        <v>1011</v>
      </c>
      <c r="D21" s="71" t="s">
        <v>122</v>
      </c>
      <c r="E21" s="77">
        <v>45133</v>
      </c>
      <c r="F21" s="68">
        <v>7577.4328869999999</v>
      </c>
      <c r="G21" s="70">
        <v>1.4326080000000001</v>
      </c>
      <c r="H21" s="68">
        <v>0.10855493199999999</v>
      </c>
      <c r="I21" s="69">
        <f t="shared" si="0"/>
        <v>5.8378233886172623E-3</v>
      </c>
      <c r="J21" s="69">
        <f>H21/'סכום נכסי הקרן'!$C$41</f>
        <v>4.9206904901027758E-6</v>
      </c>
    </row>
    <row r="22" spans="1:10">
      <c r="A22" s="61" t="s">
        <v>1365</v>
      </c>
      <c r="B22" s="58" t="s">
        <v>1366</v>
      </c>
      <c r="C22" s="71" t="s">
        <v>1011</v>
      </c>
      <c r="D22" s="71" t="s">
        <v>122</v>
      </c>
      <c r="E22" s="77">
        <v>45252</v>
      </c>
      <c r="F22" s="68">
        <v>9642.8519099999994</v>
      </c>
      <c r="G22" s="70">
        <v>2.2230240000000001</v>
      </c>
      <c r="H22" s="68">
        <v>0.21436295000000002</v>
      </c>
      <c r="I22" s="69">
        <f t="shared" si="0"/>
        <v>1.1527924343068936E-2</v>
      </c>
      <c r="J22" s="69">
        <f>H22/'סכום נכסי הקרן'!$C$41</f>
        <v>9.7168660148520659E-6</v>
      </c>
    </row>
    <row r="23" spans="1:10">
      <c r="A23" s="61" t="s">
        <v>1367</v>
      </c>
      <c r="B23" s="58" t="s">
        <v>1368</v>
      </c>
      <c r="C23" s="71" t="s">
        <v>1011</v>
      </c>
      <c r="D23" s="71" t="s">
        <v>122</v>
      </c>
      <c r="E23" s="77">
        <v>45252</v>
      </c>
      <c r="F23" s="68">
        <v>6279.0663599999998</v>
      </c>
      <c r="G23" s="70">
        <v>2.2230240000000001</v>
      </c>
      <c r="H23" s="68">
        <v>0.13958517699999998</v>
      </c>
      <c r="I23" s="69">
        <f t="shared" si="0"/>
        <v>7.5065553999414808E-3</v>
      </c>
      <c r="J23" s="69">
        <f>H23/'סכום נכסי הקרן'!$C$41</f>
        <v>6.3272616026622593E-6</v>
      </c>
    </row>
    <row r="24" spans="1:10">
      <c r="A24" s="61" t="s">
        <v>1369</v>
      </c>
      <c r="B24" s="58" t="s">
        <v>1370</v>
      </c>
      <c r="C24" s="71" t="s">
        <v>1011</v>
      </c>
      <c r="D24" s="71" t="s">
        <v>122</v>
      </c>
      <c r="E24" s="77">
        <v>45252</v>
      </c>
      <c r="F24" s="68">
        <v>3253.1142610000006</v>
      </c>
      <c r="G24" s="70">
        <v>2.2283240000000002</v>
      </c>
      <c r="H24" s="68">
        <v>7.2489915000000002E-2</v>
      </c>
      <c r="I24" s="69">
        <f t="shared" si="0"/>
        <v>3.8983334375436518E-3</v>
      </c>
      <c r="J24" s="69">
        <f>H24/'סכום נכסי הקרן'!$C$41</f>
        <v>3.2858980130802217E-6</v>
      </c>
    </row>
    <row r="25" spans="1:10">
      <c r="A25" s="61" t="s">
        <v>1371</v>
      </c>
      <c r="B25" s="58" t="s">
        <v>1372</v>
      </c>
      <c r="C25" s="71" t="s">
        <v>1011</v>
      </c>
      <c r="D25" s="71" t="s">
        <v>122</v>
      </c>
      <c r="E25" s="77">
        <v>45265</v>
      </c>
      <c r="F25" s="68">
        <v>3815.3897129999996</v>
      </c>
      <c r="G25" s="70">
        <v>2.267887</v>
      </c>
      <c r="H25" s="68">
        <v>8.6528727E-2</v>
      </c>
      <c r="I25" s="69">
        <f t="shared" si="0"/>
        <v>4.6533070120469335E-3</v>
      </c>
      <c r="J25" s="69">
        <f>H25/'סכום נכסי הקרן'!$C$41</f>
        <v>3.922263836613147E-6</v>
      </c>
    </row>
    <row r="26" spans="1:10">
      <c r="A26" s="61" t="s">
        <v>1373</v>
      </c>
      <c r="B26" s="58" t="s">
        <v>1374</v>
      </c>
      <c r="C26" s="71" t="s">
        <v>1011</v>
      </c>
      <c r="D26" s="71" t="s">
        <v>122</v>
      </c>
      <c r="E26" s="77">
        <v>45257</v>
      </c>
      <c r="F26" s="68">
        <v>5636.6957499999999</v>
      </c>
      <c r="G26" s="70">
        <v>2.7544249999999999</v>
      </c>
      <c r="H26" s="68">
        <v>0.15525855599999999</v>
      </c>
      <c r="I26" s="69">
        <f t="shared" si="0"/>
        <v>8.3494320598878277E-3</v>
      </c>
      <c r="J26" s="69">
        <f>H26/'סכום נכסי הקרן'!$C$41</f>
        <v>7.0377207736290527E-6</v>
      </c>
    </row>
    <row r="27" spans="1:10">
      <c r="A27" s="61" t="s">
        <v>1375</v>
      </c>
      <c r="B27" s="58" t="s">
        <v>1376</v>
      </c>
      <c r="C27" s="71" t="s">
        <v>1011</v>
      </c>
      <c r="D27" s="71" t="s">
        <v>122</v>
      </c>
      <c r="E27" s="77">
        <v>45257</v>
      </c>
      <c r="F27" s="68">
        <v>7903.7109689999997</v>
      </c>
      <c r="G27" s="70">
        <v>2.9062160000000001</v>
      </c>
      <c r="H27" s="68">
        <v>0.22969889800000001</v>
      </c>
      <c r="I27" s="69">
        <f t="shared" si="0"/>
        <v>1.2352654774672154E-2</v>
      </c>
      <c r="J27" s="69">
        <f>H27/'סכום נכסי הקרן'!$C$41</f>
        <v>1.0412029763656317E-5</v>
      </c>
    </row>
    <row r="28" spans="1:10">
      <c r="A28" s="61" t="s">
        <v>1377</v>
      </c>
      <c r="B28" s="58" t="s">
        <v>1378</v>
      </c>
      <c r="C28" s="71" t="s">
        <v>1011</v>
      </c>
      <c r="D28" s="71" t="s">
        <v>122</v>
      </c>
      <c r="E28" s="77">
        <v>45257</v>
      </c>
      <c r="F28" s="68">
        <v>4516.6493600000003</v>
      </c>
      <c r="G28" s="70">
        <v>2.9114420000000001</v>
      </c>
      <c r="H28" s="68">
        <v>0.13149960499999999</v>
      </c>
      <c r="I28" s="69">
        <f t="shared" si="0"/>
        <v>7.0717327671757143E-3</v>
      </c>
      <c r="J28" s="69">
        <f>H28/'סכום נכסי הקרן'!$C$41</f>
        <v>5.9607504132172582E-6</v>
      </c>
    </row>
    <row r="29" spans="1:10">
      <c r="A29" s="61" t="s">
        <v>1379</v>
      </c>
      <c r="B29" s="58" t="s">
        <v>1380</v>
      </c>
      <c r="C29" s="71" t="s">
        <v>1011</v>
      </c>
      <c r="D29" s="71" t="s">
        <v>122</v>
      </c>
      <c r="E29" s="77">
        <v>45174</v>
      </c>
      <c r="F29" s="68">
        <v>16189.47567</v>
      </c>
      <c r="G29" s="70">
        <v>3.9044840000000001</v>
      </c>
      <c r="H29" s="68">
        <v>0.63211547900000009</v>
      </c>
      <c r="I29" s="69">
        <f t="shared" si="0"/>
        <v>3.3993651505518002E-2</v>
      </c>
      <c r="J29" s="69">
        <f>H29/'סכום נכסי הקרן'!$C$41</f>
        <v>2.8653185708430653E-5</v>
      </c>
    </row>
    <row r="30" spans="1:10">
      <c r="A30" s="61" t="s">
        <v>1381</v>
      </c>
      <c r="B30" s="58" t="s">
        <v>1382</v>
      </c>
      <c r="C30" s="71" t="s">
        <v>1011</v>
      </c>
      <c r="D30" s="71" t="s">
        <v>122</v>
      </c>
      <c r="E30" s="77">
        <v>45159</v>
      </c>
      <c r="F30" s="68">
        <v>16192.482471000001</v>
      </c>
      <c r="G30" s="70">
        <v>3.838387</v>
      </c>
      <c r="H30" s="68">
        <v>0.62153010800000008</v>
      </c>
      <c r="I30" s="69">
        <f t="shared" si="0"/>
        <v>3.3424395689476492E-2</v>
      </c>
      <c r="J30" s="69">
        <f>H30/'סכום נכסי הקרן'!$C$41</f>
        <v>2.8173361038521507E-5</v>
      </c>
    </row>
    <row r="31" spans="1:10">
      <c r="A31" s="61" t="s">
        <v>1383</v>
      </c>
      <c r="B31" s="58" t="s">
        <v>1384</v>
      </c>
      <c r="C31" s="71" t="s">
        <v>1011</v>
      </c>
      <c r="D31" s="71" t="s">
        <v>122</v>
      </c>
      <c r="E31" s="77">
        <v>45181</v>
      </c>
      <c r="F31" s="68">
        <v>1619.5918819999999</v>
      </c>
      <c r="G31" s="70">
        <v>3.9655879999999999</v>
      </c>
      <c r="H31" s="68">
        <v>6.4226343000000005E-2</v>
      </c>
      <c r="I31" s="69">
        <f t="shared" si="0"/>
        <v>3.4539383925067048E-3</v>
      </c>
      <c r="J31" s="69">
        <f>H31/'סכום נכסי הקרן'!$C$41</f>
        <v>2.9113182551132638E-6</v>
      </c>
    </row>
    <row r="32" spans="1:10">
      <c r="A32" s="61" t="s">
        <v>1385</v>
      </c>
      <c r="B32" s="58" t="s">
        <v>1386</v>
      </c>
      <c r="C32" s="71" t="s">
        <v>1011</v>
      </c>
      <c r="D32" s="71" t="s">
        <v>122</v>
      </c>
      <c r="E32" s="77">
        <v>45174</v>
      </c>
      <c r="F32" s="68">
        <v>18358.307840000001</v>
      </c>
      <c r="G32" s="70">
        <v>4.0826269999999996</v>
      </c>
      <c r="H32" s="68">
        <v>0.74950125400000001</v>
      </c>
      <c r="I32" s="69">
        <f t="shared" si="0"/>
        <v>4.0306376410416504E-2</v>
      </c>
      <c r="J32" s="69">
        <f>H32/'סכום נכסי הקרן'!$C$41</f>
        <v>3.3974169804444306E-5</v>
      </c>
    </row>
    <row r="33" spans="1:10">
      <c r="A33" s="61" t="s">
        <v>1387</v>
      </c>
      <c r="B33" s="58" t="s">
        <v>1388</v>
      </c>
      <c r="C33" s="71" t="s">
        <v>1011</v>
      </c>
      <c r="D33" s="71" t="s">
        <v>122</v>
      </c>
      <c r="E33" s="77">
        <v>45190</v>
      </c>
      <c r="F33" s="68">
        <v>2297.2194</v>
      </c>
      <c r="G33" s="70">
        <v>4.2576720000000003</v>
      </c>
      <c r="H33" s="68">
        <v>9.7808065999999999E-2</v>
      </c>
      <c r="I33" s="69">
        <f t="shared" si="0"/>
        <v>5.2598827595435353E-3</v>
      </c>
      <c r="J33" s="69">
        <f>H33/'סכום נכסי הקרן'!$C$41</f>
        <v>4.433545407421421E-6</v>
      </c>
    </row>
    <row r="34" spans="1:10">
      <c r="A34" s="61" t="s">
        <v>1389</v>
      </c>
      <c r="B34" s="58" t="s">
        <v>1390</v>
      </c>
      <c r="C34" s="71" t="s">
        <v>1011</v>
      </c>
      <c r="D34" s="71" t="s">
        <v>122</v>
      </c>
      <c r="E34" s="77">
        <v>45182</v>
      </c>
      <c r="F34" s="68">
        <v>4599.3006400000004</v>
      </c>
      <c r="G34" s="70">
        <v>4.3121039999999997</v>
      </c>
      <c r="H34" s="68">
        <v>0.19832660799999996</v>
      </c>
      <c r="I34" s="69">
        <f t="shared" si="0"/>
        <v>1.0665528405172113E-2</v>
      </c>
      <c r="J34" s="69">
        <f>H34/'סכום נכסי הקרן'!$C$41</f>
        <v>8.989954080759231E-6</v>
      </c>
    </row>
    <row r="35" spans="1:10">
      <c r="A35" s="61" t="s">
        <v>1391</v>
      </c>
      <c r="B35" s="58" t="s">
        <v>1392</v>
      </c>
      <c r="C35" s="71" t="s">
        <v>1011</v>
      </c>
      <c r="D35" s="71" t="s">
        <v>122</v>
      </c>
      <c r="E35" s="77">
        <v>45182</v>
      </c>
      <c r="F35" s="68">
        <v>4600.1514619999998</v>
      </c>
      <c r="G35" s="70">
        <v>4.3298019999999999</v>
      </c>
      <c r="H35" s="68">
        <v>0.19917742999999999</v>
      </c>
      <c r="I35" s="69">
        <f t="shared" si="0"/>
        <v>1.0711283567831608E-2</v>
      </c>
      <c r="J35" s="69">
        <f>H35/'סכום נכסי הקרן'!$C$41</f>
        <v>9.0285210223715233E-6</v>
      </c>
    </row>
    <row r="36" spans="1:10">
      <c r="A36" s="61" t="s">
        <v>1393</v>
      </c>
      <c r="B36" s="58" t="s">
        <v>1394</v>
      </c>
      <c r="C36" s="71" t="s">
        <v>1011</v>
      </c>
      <c r="D36" s="71" t="s">
        <v>122</v>
      </c>
      <c r="E36" s="77">
        <v>45239</v>
      </c>
      <c r="F36" s="68">
        <v>6913.1718419999997</v>
      </c>
      <c r="G36" s="70">
        <v>4.7040100000000002</v>
      </c>
      <c r="H36" s="68">
        <v>0.32519632399999998</v>
      </c>
      <c r="I36" s="69">
        <f t="shared" si="0"/>
        <v>1.7488276867416372E-2</v>
      </c>
      <c r="J36" s="69">
        <f>H36/'סכום נכסי הקרן'!$C$41</f>
        <v>1.4740836085855417E-5</v>
      </c>
    </row>
    <row r="37" spans="1:10">
      <c r="A37" s="61" t="s">
        <v>1395</v>
      </c>
      <c r="B37" s="58" t="s">
        <v>1396</v>
      </c>
      <c r="C37" s="71" t="s">
        <v>1011</v>
      </c>
      <c r="D37" s="71" t="s">
        <v>122</v>
      </c>
      <c r="E37" s="77">
        <v>45187</v>
      </c>
      <c r="F37" s="68">
        <v>6453.4848699999993</v>
      </c>
      <c r="G37" s="70">
        <v>4.5460120000000002</v>
      </c>
      <c r="H37" s="68">
        <v>0.29337618800000004</v>
      </c>
      <c r="I37" s="69">
        <f t="shared" si="0"/>
        <v>1.5777066416197243E-2</v>
      </c>
      <c r="J37" s="69">
        <f>H37/'סכום נכסי הקרן'!$C$41</f>
        <v>1.3298459975215169E-5</v>
      </c>
    </row>
    <row r="38" spans="1:10">
      <c r="A38" s="61" t="s">
        <v>1397</v>
      </c>
      <c r="B38" s="58" t="s">
        <v>1398</v>
      </c>
      <c r="C38" s="71" t="s">
        <v>1011</v>
      </c>
      <c r="D38" s="71" t="s">
        <v>122</v>
      </c>
      <c r="E38" s="77">
        <v>45239</v>
      </c>
      <c r="F38" s="68">
        <v>9912.0155269999996</v>
      </c>
      <c r="G38" s="70">
        <v>4.734159</v>
      </c>
      <c r="H38" s="68">
        <v>0.46925061699999998</v>
      </c>
      <c r="I38" s="69">
        <f t="shared" si="0"/>
        <v>2.5235170586682152E-2</v>
      </c>
      <c r="J38" s="69">
        <f>H38/'סכום נכסי הקרן'!$C$41</f>
        <v>2.1270678411430997E-5</v>
      </c>
    </row>
    <row r="39" spans="1:10">
      <c r="A39" s="61" t="s">
        <v>1399</v>
      </c>
      <c r="B39" s="58" t="s">
        <v>1400</v>
      </c>
      <c r="C39" s="71" t="s">
        <v>1011</v>
      </c>
      <c r="D39" s="71" t="s">
        <v>122</v>
      </c>
      <c r="E39" s="77">
        <v>45175</v>
      </c>
      <c r="F39" s="68">
        <v>14487.244488000002</v>
      </c>
      <c r="G39" s="70">
        <v>4.5483799999999999</v>
      </c>
      <c r="H39" s="68">
        <v>0.658934872</v>
      </c>
      <c r="I39" s="69">
        <f t="shared" si="0"/>
        <v>3.5435934014837044E-2</v>
      </c>
      <c r="J39" s="69">
        <f>H39/'סכום נכסי הקרן'!$C$41</f>
        <v>2.986888295639566E-5</v>
      </c>
    </row>
    <row r="40" spans="1:10">
      <c r="A40" s="61" t="s">
        <v>1401</v>
      </c>
      <c r="B40" s="58" t="s">
        <v>1402</v>
      </c>
      <c r="C40" s="71" t="s">
        <v>1011</v>
      </c>
      <c r="D40" s="71" t="s">
        <v>122</v>
      </c>
      <c r="E40" s="77">
        <v>45244</v>
      </c>
      <c r="F40" s="68">
        <v>8095.5713300000007</v>
      </c>
      <c r="G40" s="70">
        <v>5.1443950000000003</v>
      </c>
      <c r="H40" s="68">
        <v>0.41646815199999998</v>
      </c>
      <c r="I40" s="69">
        <f t="shared" si="0"/>
        <v>2.2396656453709623E-2</v>
      </c>
      <c r="J40" s="69">
        <f>H40/'סכום נכסי הקרן'!$C$41</f>
        <v>1.8878100121485749E-5</v>
      </c>
    </row>
    <row r="41" spans="1:10">
      <c r="A41" s="61" t="s">
        <v>1403</v>
      </c>
      <c r="B41" s="58" t="s">
        <v>1404</v>
      </c>
      <c r="C41" s="71" t="s">
        <v>1011</v>
      </c>
      <c r="D41" s="71" t="s">
        <v>122</v>
      </c>
      <c r="E41" s="77">
        <v>45244</v>
      </c>
      <c r="F41" s="68">
        <v>8104.0795500000004</v>
      </c>
      <c r="G41" s="70">
        <v>5.2439809999999998</v>
      </c>
      <c r="H41" s="68">
        <v>0.42497637200000005</v>
      </c>
      <c r="I41" s="69">
        <f t="shared" si="0"/>
        <v>2.2854208080304549E-2</v>
      </c>
      <c r="J41" s="69">
        <f>H41/'סכום נכסי הקרן'!$C$41</f>
        <v>1.9263769537608663E-5</v>
      </c>
    </row>
    <row r="42" spans="1:10">
      <c r="A42" s="61" t="s">
        <v>1405</v>
      </c>
      <c r="B42" s="58" t="s">
        <v>1406</v>
      </c>
      <c r="C42" s="71" t="s">
        <v>1011</v>
      </c>
      <c r="D42" s="71" t="s">
        <v>122</v>
      </c>
      <c r="E42" s="77">
        <v>45180</v>
      </c>
      <c r="F42" s="68">
        <v>10920.414870000001</v>
      </c>
      <c r="G42" s="70">
        <v>5.0414539999999999</v>
      </c>
      <c r="H42" s="68">
        <v>0.550547648</v>
      </c>
      <c r="I42" s="69">
        <f t="shared" si="0"/>
        <v>2.9607129559462337E-2</v>
      </c>
      <c r="J42" s="69">
        <f>H42/'סכום נכסי הקרן'!$C$41</f>
        <v>2.495579450836974E-5</v>
      </c>
    </row>
    <row r="43" spans="1:10">
      <c r="A43" s="61" t="s">
        <v>1407</v>
      </c>
      <c r="B43" s="58" t="s">
        <v>1408</v>
      </c>
      <c r="C43" s="71" t="s">
        <v>1011</v>
      </c>
      <c r="D43" s="71" t="s">
        <v>122</v>
      </c>
      <c r="E43" s="77">
        <v>45243</v>
      </c>
      <c r="F43" s="68">
        <v>9295.8380799999995</v>
      </c>
      <c r="G43" s="70">
        <v>5.5867180000000003</v>
      </c>
      <c r="H43" s="68">
        <v>0.51933226799999999</v>
      </c>
      <c r="I43" s="69">
        <f t="shared" si="0"/>
        <v>2.7928441432712135E-2</v>
      </c>
      <c r="J43" s="69">
        <f>H43/'סכום נכסי הקרן'!$C$41</f>
        <v>2.3540831404611872E-5</v>
      </c>
    </row>
    <row r="44" spans="1:10">
      <c r="A44" s="61" t="s">
        <v>1409</v>
      </c>
      <c r="B44" s="58" t="s">
        <v>1410</v>
      </c>
      <c r="C44" s="71" t="s">
        <v>1011</v>
      </c>
      <c r="D44" s="71" t="s">
        <v>122</v>
      </c>
      <c r="E44" s="77">
        <v>45236</v>
      </c>
      <c r="F44" s="68">
        <v>11744.989980000002</v>
      </c>
      <c r="G44" s="70">
        <v>6.2561010000000001</v>
      </c>
      <c r="H44" s="68">
        <v>0.73477848800000001</v>
      </c>
      <c r="I44" s="69">
        <f t="shared" si="0"/>
        <v>3.951462143331478E-2</v>
      </c>
      <c r="J44" s="69">
        <f>H44/'סכום נכסי הקרן'!$C$41</f>
        <v>3.3306801004985169E-5</v>
      </c>
    </row>
    <row r="45" spans="1:10">
      <c r="A45" s="61" t="s">
        <v>1411</v>
      </c>
      <c r="B45" s="58" t="s">
        <v>1412</v>
      </c>
      <c r="C45" s="71" t="s">
        <v>1011</v>
      </c>
      <c r="D45" s="71" t="s">
        <v>122</v>
      </c>
      <c r="E45" s="77">
        <v>45211</v>
      </c>
      <c r="F45" s="68">
        <v>11484.055027</v>
      </c>
      <c r="G45" s="70">
        <v>7.8866360000000002</v>
      </c>
      <c r="H45" s="68">
        <v>0.90570557399999996</v>
      </c>
      <c r="I45" s="69">
        <f t="shared" si="0"/>
        <v>4.8706669385580957E-2</v>
      </c>
      <c r="J45" s="69">
        <f>H45/'סכום נכסי הקרן'!$C$41</f>
        <v>4.1054761149082344E-5</v>
      </c>
    </row>
    <row r="46" spans="1:10">
      <c r="A46" s="61" t="s">
        <v>1413</v>
      </c>
      <c r="B46" s="58" t="s">
        <v>1414</v>
      </c>
      <c r="C46" s="71" t="s">
        <v>1011</v>
      </c>
      <c r="D46" s="71" t="s">
        <v>122</v>
      </c>
      <c r="E46" s="77">
        <v>45231</v>
      </c>
      <c r="F46" s="68">
        <v>7262.6773649999996</v>
      </c>
      <c r="G46" s="70">
        <v>9.1006020000000003</v>
      </c>
      <c r="H46" s="68">
        <v>0.66094739700000005</v>
      </c>
      <c r="I46" s="69">
        <f t="shared" si="0"/>
        <v>3.5544162773298034E-2</v>
      </c>
      <c r="J46" s="69">
        <f>H46/'סכום נכסי הקרן'!$C$41</f>
        <v>2.9960108775859987E-5</v>
      </c>
    </row>
    <row r="47" spans="1:10">
      <c r="A47" s="61" t="s">
        <v>1415</v>
      </c>
      <c r="B47" s="58" t="s">
        <v>1416</v>
      </c>
      <c r="C47" s="71" t="s">
        <v>1011</v>
      </c>
      <c r="D47" s="71" t="s">
        <v>122</v>
      </c>
      <c r="E47" s="77">
        <v>45217</v>
      </c>
      <c r="F47" s="68">
        <v>24248.427000000003</v>
      </c>
      <c r="G47" s="70">
        <v>9.2061609999999998</v>
      </c>
      <c r="H47" s="68">
        <v>2.2323492849999997</v>
      </c>
      <c r="I47" s="69">
        <f t="shared" si="0"/>
        <v>0.12005038027692765</v>
      </c>
      <c r="J47" s="69">
        <f>H47/'סכום נכסי הקרן'!$C$41</f>
        <v>1.0119024253349659E-4</v>
      </c>
    </row>
    <row r="48" spans="1:10">
      <c r="A48" s="61" t="s">
        <v>1417</v>
      </c>
      <c r="B48" s="58" t="s">
        <v>1418</v>
      </c>
      <c r="C48" s="71" t="s">
        <v>1011</v>
      </c>
      <c r="D48" s="71" t="s">
        <v>122</v>
      </c>
      <c r="E48" s="77">
        <v>45216</v>
      </c>
      <c r="F48" s="68">
        <v>10209.864</v>
      </c>
      <c r="G48" s="70">
        <v>9.3723559999999999</v>
      </c>
      <c r="H48" s="68">
        <v>0.95690475500000005</v>
      </c>
      <c r="I48" s="69">
        <f t="shared" si="0"/>
        <v>5.1460038309618872E-2</v>
      </c>
      <c r="J48" s="69">
        <f>H48/'סכום נכסי הקרן'!$C$41</f>
        <v>4.3375570700579748E-5</v>
      </c>
    </row>
    <row r="49" spans="1:10">
      <c r="A49" s="61" t="s">
        <v>1419</v>
      </c>
      <c r="B49" s="58" t="s">
        <v>1420</v>
      </c>
      <c r="C49" s="71" t="s">
        <v>1011</v>
      </c>
      <c r="D49" s="71" t="s">
        <v>122</v>
      </c>
      <c r="E49" s="77">
        <v>45223</v>
      </c>
      <c r="F49" s="68">
        <v>4871.9283180000002</v>
      </c>
      <c r="G49" s="70">
        <v>9.7182099999999991</v>
      </c>
      <c r="H49" s="68">
        <v>0.47346421099999997</v>
      </c>
      <c r="I49" s="69">
        <f t="shared" si="0"/>
        <v>2.5461767546858381E-2</v>
      </c>
      <c r="J49" s="69">
        <f>H49/'סכום נכסי הקרן'!$C$41</f>
        <v>2.1461676568243937E-5</v>
      </c>
    </row>
    <row r="50" spans="1:10">
      <c r="A50" s="61" t="s">
        <v>1421</v>
      </c>
      <c r="B50" s="58" t="s">
        <v>1422</v>
      </c>
      <c r="C50" s="71" t="s">
        <v>1011</v>
      </c>
      <c r="D50" s="71" t="s">
        <v>122</v>
      </c>
      <c r="E50" s="77">
        <v>45224</v>
      </c>
      <c r="F50" s="68">
        <v>8550.7610999999997</v>
      </c>
      <c r="G50" s="70">
        <v>9.9809699999999992</v>
      </c>
      <c r="H50" s="68">
        <v>0.85344891299999981</v>
      </c>
      <c r="I50" s="69">
        <f t="shared" si="0"/>
        <v>4.5896431728236708E-2</v>
      </c>
      <c r="J50" s="69">
        <f>H50/'סכום נכסי הקרן'!$C$41</f>
        <v>3.8686017047918655E-5</v>
      </c>
    </row>
    <row r="51" spans="1:10">
      <c r="A51" s="61" t="s">
        <v>1423</v>
      </c>
      <c r="B51" s="58" t="s">
        <v>1424</v>
      </c>
      <c r="C51" s="71" t="s">
        <v>1011</v>
      </c>
      <c r="D51" s="71" t="s">
        <v>122</v>
      </c>
      <c r="E51" s="77">
        <v>45223</v>
      </c>
      <c r="F51" s="68">
        <v>16888.103496</v>
      </c>
      <c r="G51" s="70">
        <v>9.8853930000000005</v>
      </c>
      <c r="H51" s="68">
        <v>1.6694554619999999</v>
      </c>
      <c r="I51" s="69">
        <f t="shared" si="0"/>
        <v>8.9779303093464588E-2</v>
      </c>
      <c r="J51" s="69">
        <f>H51/'סכום נכסי הקרן'!$C$41</f>
        <v>7.5674807806185503E-5</v>
      </c>
    </row>
    <row r="52" spans="1:10">
      <c r="A52" s="61" t="s">
        <v>1425</v>
      </c>
      <c r="B52" s="58" t="s">
        <v>1426</v>
      </c>
      <c r="C52" s="71" t="s">
        <v>1011</v>
      </c>
      <c r="D52" s="71" t="s">
        <v>122</v>
      </c>
      <c r="E52" s="77">
        <v>45223</v>
      </c>
      <c r="F52" s="68">
        <v>10640.809628000001</v>
      </c>
      <c r="G52" s="70">
        <v>9.9413859999999996</v>
      </c>
      <c r="H52" s="68">
        <v>1.0578439630000001</v>
      </c>
      <c r="I52" s="69">
        <f t="shared" si="0"/>
        <v>5.6888306361879297E-2</v>
      </c>
      <c r="J52" s="69">
        <f>H52/'סכום נכסי הקרן'!$C$41</f>
        <v>4.7951047758444852E-5</v>
      </c>
    </row>
    <row r="53" spans="1:10">
      <c r="A53" s="61" t="s">
        <v>1427</v>
      </c>
      <c r="B53" s="58" t="s">
        <v>1428</v>
      </c>
      <c r="C53" s="71" t="s">
        <v>1011</v>
      </c>
      <c r="D53" s="71" t="s">
        <v>122</v>
      </c>
      <c r="E53" s="77">
        <v>45222</v>
      </c>
      <c r="F53" s="68">
        <v>5770.1943000000001</v>
      </c>
      <c r="G53" s="70">
        <v>10.086641999999999</v>
      </c>
      <c r="H53" s="68">
        <v>0.58201883399999998</v>
      </c>
      <c r="I53" s="69">
        <f t="shared" si="0"/>
        <v>3.1299574318198166E-2</v>
      </c>
      <c r="J53" s="69">
        <f>H53/'סכום נכסי הקרן'!$C$41</f>
        <v>2.6382353051674392E-5</v>
      </c>
    </row>
    <row r="54" spans="1:10">
      <c r="A54" s="61" t="s">
        <v>1429</v>
      </c>
      <c r="B54" s="58" t="s">
        <v>1430</v>
      </c>
      <c r="C54" s="71" t="s">
        <v>1011</v>
      </c>
      <c r="D54" s="71" t="s">
        <v>122</v>
      </c>
      <c r="E54" s="77">
        <v>45224</v>
      </c>
      <c r="F54" s="68">
        <v>1225.244453</v>
      </c>
      <c r="G54" s="70">
        <v>10.132744000000001</v>
      </c>
      <c r="H54" s="68">
        <v>0.12415088299999999</v>
      </c>
      <c r="I54" s="69">
        <f t="shared" si="0"/>
        <v>6.6765361567808386E-3</v>
      </c>
      <c r="J54" s="69">
        <f>H54/'סכום נכסי הקרן'!$C$41</f>
        <v>5.6276399244205905E-6</v>
      </c>
    </row>
    <row r="55" spans="1:10">
      <c r="A55" s="61" t="s">
        <v>1431</v>
      </c>
      <c r="B55" s="58" t="s">
        <v>1432</v>
      </c>
      <c r="C55" s="71" t="s">
        <v>1011</v>
      </c>
      <c r="D55" s="71" t="s">
        <v>122</v>
      </c>
      <c r="E55" s="77">
        <v>45224</v>
      </c>
      <c r="F55" s="68">
        <v>12258.52183</v>
      </c>
      <c r="G55" s="70">
        <v>10.177296999999999</v>
      </c>
      <c r="H55" s="68">
        <v>1.2475861269999999</v>
      </c>
      <c r="I55" s="69">
        <f t="shared" si="0"/>
        <v>6.7092183996900534E-2</v>
      </c>
      <c r="J55" s="69">
        <f>H55/'סכום נכסי הקרן'!$C$41</f>
        <v>5.6551877262592303E-5</v>
      </c>
    </row>
    <row r="56" spans="1:10">
      <c r="A56" s="61" t="s">
        <v>1433</v>
      </c>
      <c r="B56" s="58" t="s">
        <v>1434</v>
      </c>
      <c r="C56" s="71" t="s">
        <v>1011</v>
      </c>
      <c r="D56" s="71" t="s">
        <v>122</v>
      </c>
      <c r="E56" s="77">
        <v>45286</v>
      </c>
      <c r="F56" s="68">
        <v>7273.981143</v>
      </c>
      <c r="G56" s="70">
        <v>5.4843000000000003E-2</v>
      </c>
      <c r="H56" s="68">
        <v>3.9892920000000002E-3</v>
      </c>
      <c r="I56" s="69">
        <f t="shared" si="0"/>
        <v>2.1453453760740911E-4</v>
      </c>
      <c r="J56" s="69">
        <f>H56/'סכום נכסי הקרן'!$C$41</f>
        <v>1.8083076323646984E-7</v>
      </c>
    </row>
    <row r="57" spans="1:10">
      <c r="A57" s="61" t="s">
        <v>1435</v>
      </c>
      <c r="B57" s="58" t="s">
        <v>1436</v>
      </c>
      <c r="C57" s="71" t="s">
        <v>1011</v>
      </c>
      <c r="D57" s="71" t="s">
        <v>122</v>
      </c>
      <c r="E57" s="77">
        <v>45286</v>
      </c>
      <c r="F57" s="68">
        <v>9257.7941819999996</v>
      </c>
      <c r="G57" s="70">
        <v>5.8057999999999998E-2</v>
      </c>
      <c r="H57" s="68">
        <v>5.3749270000000007E-3</v>
      </c>
      <c r="I57" s="69">
        <f t="shared" si="0"/>
        <v>2.8905065826682495E-4</v>
      </c>
      <c r="J57" s="69">
        <f>H57/'סכום נכסי הקרן'!$C$41</f>
        <v>2.4364026292141793E-7</v>
      </c>
    </row>
    <row r="58" spans="1:10">
      <c r="A58" s="61" t="s">
        <v>1437</v>
      </c>
      <c r="B58" s="58" t="s">
        <v>1438</v>
      </c>
      <c r="C58" s="71" t="s">
        <v>1011</v>
      </c>
      <c r="D58" s="71" t="s">
        <v>122</v>
      </c>
      <c r="E58" s="77">
        <v>45260</v>
      </c>
      <c r="F58" s="68">
        <v>1557.9524610000001</v>
      </c>
      <c r="G58" s="70">
        <v>-1.4673970000000001</v>
      </c>
      <c r="H58" s="68">
        <v>-2.2861352000000001E-2</v>
      </c>
      <c r="I58" s="69">
        <f t="shared" si="0"/>
        <v>-1.2294285753963905E-3</v>
      </c>
      <c r="J58" s="69">
        <f>H58/'סכום נכסי הקרן'!$C$41</f>
        <v>-1.0362830624525846E-6</v>
      </c>
    </row>
    <row r="59" spans="1:10">
      <c r="A59" s="61" t="s">
        <v>1439</v>
      </c>
      <c r="B59" s="58" t="s">
        <v>1440</v>
      </c>
      <c r="C59" s="71" t="s">
        <v>1011</v>
      </c>
      <c r="D59" s="71" t="s">
        <v>122</v>
      </c>
      <c r="E59" s="77">
        <v>45260</v>
      </c>
      <c r="F59" s="68">
        <v>10386.34974</v>
      </c>
      <c r="G59" s="70">
        <v>-1.468316</v>
      </c>
      <c r="H59" s="68">
        <v>-0.152504468</v>
      </c>
      <c r="I59" s="69">
        <f t="shared" si="0"/>
        <v>-8.2013238252411497E-3</v>
      </c>
      <c r="J59" s="69">
        <f>H59/'סכום נכסי הקרן'!$C$41</f>
        <v>-6.9128806177667095E-6</v>
      </c>
    </row>
    <row r="60" spans="1:10">
      <c r="A60" s="61" t="s">
        <v>1441</v>
      </c>
      <c r="B60" s="58" t="s">
        <v>1442</v>
      </c>
      <c r="C60" s="71" t="s">
        <v>1011</v>
      </c>
      <c r="D60" s="71" t="s">
        <v>122</v>
      </c>
      <c r="E60" s="77">
        <v>45260</v>
      </c>
      <c r="F60" s="68">
        <v>13848.46632</v>
      </c>
      <c r="G60" s="70">
        <v>-1.46896</v>
      </c>
      <c r="H60" s="68">
        <v>-0.20342838399999999</v>
      </c>
      <c r="I60" s="69">
        <f t="shared" si="0"/>
        <v>-1.0939889659032845E-2</v>
      </c>
      <c r="J60" s="69">
        <f>H60/'סכום נכסי הקרן'!$C$41</f>
        <v>-9.2212126719933433E-6</v>
      </c>
    </row>
    <row r="61" spans="1:10">
      <c r="A61" s="61" t="s">
        <v>1443</v>
      </c>
      <c r="B61" s="58" t="s">
        <v>1444</v>
      </c>
      <c r="C61" s="71" t="s">
        <v>1011</v>
      </c>
      <c r="D61" s="71" t="s">
        <v>122</v>
      </c>
      <c r="E61" s="77">
        <v>45260</v>
      </c>
      <c r="F61" s="68">
        <v>2769.693264</v>
      </c>
      <c r="G61" s="70">
        <v>-1.47946</v>
      </c>
      <c r="H61" s="68">
        <v>-4.0976492999999996E-2</v>
      </c>
      <c r="I61" s="69">
        <f t="shared" si="0"/>
        <v>-2.2036173282197029E-3</v>
      </c>
      <c r="J61" s="69">
        <f>H61/'סכום נכסי הקרן'!$C$41</f>
        <v>-1.8574249525840331E-6</v>
      </c>
    </row>
    <row r="62" spans="1:10">
      <c r="A62" s="61" t="s">
        <v>1445</v>
      </c>
      <c r="B62" s="58" t="s">
        <v>1446</v>
      </c>
      <c r="C62" s="71" t="s">
        <v>1011</v>
      </c>
      <c r="D62" s="71" t="s">
        <v>122</v>
      </c>
      <c r="E62" s="77">
        <v>45260</v>
      </c>
      <c r="F62" s="68">
        <v>3462.1165799999999</v>
      </c>
      <c r="G62" s="70">
        <v>-1.5438559999999999</v>
      </c>
      <c r="H62" s="68">
        <v>-5.3450104000000005E-2</v>
      </c>
      <c r="I62" s="69">
        <f t="shared" si="0"/>
        <v>-2.8744181540754422E-3</v>
      </c>
      <c r="J62" s="69">
        <f>H62/'סכום נכסי הקרן'!$C$41</f>
        <v>-2.4228417226386762E-6</v>
      </c>
    </row>
    <row r="63" spans="1:10">
      <c r="A63" s="61" t="s">
        <v>1447</v>
      </c>
      <c r="B63" s="58" t="s">
        <v>1448</v>
      </c>
      <c r="C63" s="71" t="s">
        <v>1011</v>
      </c>
      <c r="D63" s="71" t="s">
        <v>122</v>
      </c>
      <c r="E63" s="77">
        <v>45251</v>
      </c>
      <c r="F63" s="68">
        <v>4154.5398960000002</v>
      </c>
      <c r="G63" s="70">
        <v>-2.105321</v>
      </c>
      <c r="H63" s="68">
        <v>-8.7466408999999995E-2</v>
      </c>
      <c r="I63" s="69">
        <f t="shared" si="0"/>
        <v>-4.703733296784373E-3</v>
      </c>
      <c r="J63" s="69">
        <f>H63/'סכום נכסי הקרן'!$C$41</f>
        <v>-3.9647680583480057E-6</v>
      </c>
    </row>
    <row r="64" spans="1:10">
      <c r="A64" s="61" t="s">
        <v>1449</v>
      </c>
      <c r="B64" s="58" t="s">
        <v>1450</v>
      </c>
      <c r="C64" s="71" t="s">
        <v>1011</v>
      </c>
      <c r="D64" s="71" t="s">
        <v>122</v>
      </c>
      <c r="E64" s="77">
        <v>45181</v>
      </c>
      <c r="F64" s="68">
        <v>8655.2914500000006</v>
      </c>
      <c r="G64" s="70">
        <v>-3.9470640000000001</v>
      </c>
      <c r="H64" s="68">
        <v>-0.341629866</v>
      </c>
      <c r="I64" s="69">
        <f t="shared" si="0"/>
        <v>-1.837203326685315E-2</v>
      </c>
      <c r="J64" s="69">
        <f>H64/'סכום נכסי הקרן'!$C$41</f>
        <v>-1.5485752713301738E-5</v>
      </c>
    </row>
    <row r="65" spans="1:10">
      <c r="A65" s="61" t="s">
        <v>1451</v>
      </c>
      <c r="B65" s="58" t="s">
        <v>1452</v>
      </c>
      <c r="C65" s="71" t="s">
        <v>1011</v>
      </c>
      <c r="D65" s="71" t="s">
        <v>122</v>
      </c>
      <c r="E65" s="77">
        <v>45189</v>
      </c>
      <c r="F65" s="68">
        <v>6612.7101300000004</v>
      </c>
      <c r="G65" s="70">
        <v>-4.3606290000000003</v>
      </c>
      <c r="H65" s="68">
        <v>-0.28835572999999998</v>
      </c>
      <c r="I65" s="69">
        <f t="shared" si="0"/>
        <v>-1.5507078248971722E-2</v>
      </c>
      <c r="J65" s="69">
        <f>H65/'סכום נכסי הקרן'!$C$41</f>
        <v>-1.3070887450582564E-5</v>
      </c>
    </row>
    <row r="66" spans="1:10">
      <c r="A66" s="61" t="s">
        <v>1453</v>
      </c>
      <c r="B66" s="58" t="s">
        <v>1454</v>
      </c>
      <c r="C66" s="71" t="s">
        <v>1011</v>
      </c>
      <c r="D66" s="71" t="s">
        <v>122</v>
      </c>
      <c r="E66" s="77">
        <v>45187</v>
      </c>
      <c r="F66" s="68">
        <v>7472.3624470000004</v>
      </c>
      <c r="G66" s="70">
        <v>-4.9680540000000004</v>
      </c>
      <c r="H66" s="68">
        <v>-0.37123103100000004</v>
      </c>
      <c r="I66" s="69">
        <f t="shared" si="0"/>
        <v>-1.9963912789815026E-2</v>
      </c>
      <c r="J66" s="69">
        <f>H66/'סכום נכסי הקרן'!$C$41</f>
        <v>-1.6827545006179442E-5</v>
      </c>
    </row>
    <row r="67" spans="1:10">
      <c r="A67" s="61" t="s">
        <v>1455</v>
      </c>
      <c r="B67" s="58" t="s">
        <v>1456</v>
      </c>
      <c r="C67" s="71" t="s">
        <v>1011</v>
      </c>
      <c r="D67" s="71" t="s">
        <v>122</v>
      </c>
      <c r="E67" s="77">
        <v>45237</v>
      </c>
      <c r="F67" s="68">
        <v>20426.487821999999</v>
      </c>
      <c r="G67" s="70">
        <v>-6.4899829999999996</v>
      </c>
      <c r="H67" s="68">
        <v>-1.3256754940000002</v>
      </c>
      <c r="I67" s="69">
        <f t="shared" si="0"/>
        <v>-7.129164250768398E-2</v>
      </c>
      <c r="J67" s="69">
        <f>H67/'סכום נכסי הקרן'!$C$41</f>
        <v>-6.0091593040545597E-5</v>
      </c>
    </row>
    <row r="68" spans="1:10">
      <c r="A68" s="61" t="s">
        <v>1457</v>
      </c>
      <c r="B68" s="58" t="s">
        <v>1458</v>
      </c>
      <c r="C68" s="71" t="s">
        <v>1011</v>
      </c>
      <c r="D68" s="71" t="s">
        <v>122</v>
      </c>
      <c r="E68" s="77">
        <v>45231</v>
      </c>
      <c r="F68" s="68">
        <v>5193.1748699999998</v>
      </c>
      <c r="G68" s="70">
        <v>-10.352789</v>
      </c>
      <c r="H68" s="68">
        <v>-0.53763844999999999</v>
      </c>
      <c r="I68" s="69">
        <f t="shared" si="0"/>
        <v>-2.8912903911449482E-2</v>
      </c>
      <c r="J68" s="69">
        <f>H68/'סכום נכסי הקרן'!$C$41</f>
        <v>-2.4370632999232101E-5</v>
      </c>
    </row>
    <row r="69" spans="1:10">
      <c r="A69" s="61" t="s">
        <v>1459</v>
      </c>
      <c r="B69" s="58" t="s">
        <v>1460</v>
      </c>
      <c r="C69" s="71" t="s">
        <v>1011</v>
      </c>
      <c r="D69" s="71" t="s">
        <v>122</v>
      </c>
      <c r="E69" s="77">
        <v>45224</v>
      </c>
      <c r="F69" s="68">
        <v>6924.2331599999998</v>
      </c>
      <c r="G69" s="70">
        <v>-11.477686</v>
      </c>
      <c r="H69" s="68">
        <v>-0.79474173199999998</v>
      </c>
      <c r="I69" s="69">
        <f t="shared" si="0"/>
        <v>-4.2739300605704328E-2</v>
      </c>
      <c r="J69" s="69">
        <f>H69/'סכום נכסי הקרן'!$C$41</f>
        <v>-3.6024877089326616E-5</v>
      </c>
    </row>
    <row r="70" spans="1:10">
      <c r="A70" s="127" t="s">
        <v>1886</v>
      </c>
      <c r="B70" s="128" t="s">
        <v>1886</v>
      </c>
      <c r="C70" s="128" t="s">
        <v>1886</v>
      </c>
      <c r="D70" s="128" t="s">
        <v>1886</v>
      </c>
      <c r="E70" s="128" t="s">
        <v>1886</v>
      </c>
      <c r="F70" s="128" t="s">
        <v>1886</v>
      </c>
      <c r="G70" s="128" t="s">
        <v>1886</v>
      </c>
      <c r="H70" s="128" t="s">
        <v>1886</v>
      </c>
      <c r="I70" s="128" t="s">
        <v>1886</v>
      </c>
      <c r="J70" s="128" t="s">
        <v>1886</v>
      </c>
    </row>
    <row r="71" spans="1:10">
      <c r="A71" s="74" t="s">
        <v>167</v>
      </c>
      <c r="B71" s="125" t="s">
        <v>1886</v>
      </c>
      <c r="C71" s="125" t="s">
        <v>1886</v>
      </c>
      <c r="D71" s="125" t="s">
        <v>1886</v>
      </c>
      <c r="E71" s="125" t="s">
        <v>1886</v>
      </c>
      <c r="F71" s="125" t="s">
        <v>1886</v>
      </c>
      <c r="G71" s="125" t="s">
        <v>1886</v>
      </c>
      <c r="H71" s="65">
        <v>-0.92341816800000021</v>
      </c>
      <c r="I71" s="66">
        <f t="shared" si="0"/>
        <v>-4.9659210128053015E-2</v>
      </c>
      <c r="J71" s="66">
        <f>H71/'סכום נכסי הקרן'!$C$41</f>
        <v>-4.1857655971501397E-5</v>
      </c>
    </row>
    <row r="72" spans="1:10">
      <c r="A72" s="61" t="s">
        <v>1461</v>
      </c>
      <c r="B72" s="58" t="s">
        <v>1462</v>
      </c>
      <c r="C72" s="71" t="s">
        <v>1011</v>
      </c>
      <c r="D72" s="71" t="s">
        <v>126</v>
      </c>
      <c r="E72" s="77">
        <v>45176</v>
      </c>
      <c r="F72" s="68">
        <v>14455.75</v>
      </c>
      <c r="G72" s="70">
        <v>6.0292960000000004</v>
      </c>
      <c r="H72" s="68">
        <v>0.87158000000000002</v>
      </c>
      <c r="I72" s="69">
        <f t="shared" si="0"/>
        <v>4.6871478018622258E-2</v>
      </c>
      <c r="J72" s="69">
        <f>H72/'סכום נכסי הקרן'!$C$41</f>
        <v>3.950788175486838E-5</v>
      </c>
    </row>
    <row r="73" spans="1:10">
      <c r="A73" s="61" t="s">
        <v>1463</v>
      </c>
      <c r="B73" s="58" t="s">
        <v>1464</v>
      </c>
      <c r="C73" s="71" t="s">
        <v>1011</v>
      </c>
      <c r="D73" s="71" t="s">
        <v>124</v>
      </c>
      <c r="E73" s="77">
        <v>45259</v>
      </c>
      <c r="F73" s="68">
        <v>13165.036206999999</v>
      </c>
      <c r="G73" s="70">
        <v>0.51429800000000003</v>
      </c>
      <c r="H73" s="68">
        <v>6.7707547000000007E-2</v>
      </c>
      <c r="I73" s="69">
        <f t="shared" si="0"/>
        <v>3.6411491783947931E-3</v>
      </c>
      <c r="J73" s="69">
        <f>H73/'סכום נכסי הקרן'!$C$41</f>
        <v>3.0691178787812861E-6</v>
      </c>
    </row>
    <row r="74" spans="1:10">
      <c r="A74" s="61" t="s">
        <v>1463</v>
      </c>
      <c r="B74" s="58" t="s">
        <v>1465</v>
      </c>
      <c r="C74" s="71" t="s">
        <v>1011</v>
      </c>
      <c r="D74" s="71" t="s">
        <v>124</v>
      </c>
      <c r="E74" s="77">
        <v>45259</v>
      </c>
      <c r="F74" s="68">
        <v>4758.8171860000002</v>
      </c>
      <c r="G74" s="70">
        <v>0.51429800000000003</v>
      </c>
      <c r="H74" s="68">
        <v>2.4474513000000003E-2</v>
      </c>
      <c r="I74" s="69">
        <f t="shared" ref="I74:I117" si="1">IFERROR(H74/$H$9,0)</f>
        <v>1.3161804975974493E-3</v>
      </c>
      <c r="J74" s="69">
        <f>H74/'סכום נכסי הקרן'!$C$41</f>
        <v>1.1094060965281318E-6</v>
      </c>
    </row>
    <row r="75" spans="1:10">
      <c r="A75" s="61" t="s">
        <v>1466</v>
      </c>
      <c r="B75" s="58" t="s">
        <v>1467</v>
      </c>
      <c r="C75" s="71" t="s">
        <v>1011</v>
      </c>
      <c r="D75" s="71" t="s">
        <v>124</v>
      </c>
      <c r="E75" s="77">
        <v>45259</v>
      </c>
      <c r="F75" s="68">
        <v>470.99561799999998</v>
      </c>
      <c r="G75" s="70">
        <v>0.51928099999999999</v>
      </c>
      <c r="H75" s="68">
        <v>2.445792E-3</v>
      </c>
      <c r="I75" s="69">
        <f t="shared" si="1"/>
        <v>1.3152881659299454E-4</v>
      </c>
      <c r="J75" s="69">
        <f>H75/'סכום נכסי הקרן'!$C$41</f>
        <v>1.1086539518231607E-7</v>
      </c>
    </row>
    <row r="76" spans="1:10">
      <c r="A76" s="61" t="s">
        <v>1466</v>
      </c>
      <c r="B76" s="58" t="s">
        <v>1468</v>
      </c>
      <c r="C76" s="71" t="s">
        <v>1011</v>
      </c>
      <c r="D76" s="71" t="s">
        <v>124</v>
      </c>
      <c r="E76" s="77">
        <v>45259</v>
      </c>
      <c r="F76" s="68">
        <v>6948.2135539999999</v>
      </c>
      <c r="G76" s="70">
        <v>0.51928099999999999</v>
      </c>
      <c r="H76" s="68">
        <v>3.6080768999999999E-2</v>
      </c>
      <c r="I76" s="69">
        <f t="shared" si="1"/>
        <v>1.9403370557820134E-3</v>
      </c>
      <c r="J76" s="69">
        <f>H76/'סכום נכסי הקרן'!$C$41</f>
        <v>1.6355065000077107E-6</v>
      </c>
    </row>
    <row r="77" spans="1:10">
      <c r="A77" s="61" t="s">
        <v>1469</v>
      </c>
      <c r="B77" s="58" t="s">
        <v>1470</v>
      </c>
      <c r="C77" s="71" t="s">
        <v>1011</v>
      </c>
      <c r="D77" s="71" t="s">
        <v>124</v>
      </c>
      <c r="E77" s="77">
        <v>45117</v>
      </c>
      <c r="F77" s="68">
        <v>2412.4165779999998</v>
      </c>
      <c r="G77" s="70">
        <v>2.2453000000000001E-2</v>
      </c>
      <c r="H77" s="68">
        <v>5.4164999999999997E-4</v>
      </c>
      <c r="I77" s="69">
        <f t="shared" si="1"/>
        <v>2.9128635430811565E-5</v>
      </c>
      <c r="J77" s="69">
        <f>H77/'סכום נכסי הקרן'!$C$41</f>
        <v>2.4552472696166108E-8</v>
      </c>
    </row>
    <row r="78" spans="1:10">
      <c r="A78" s="61" t="s">
        <v>1471</v>
      </c>
      <c r="B78" s="58" t="s">
        <v>1472</v>
      </c>
      <c r="C78" s="71" t="s">
        <v>1011</v>
      </c>
      <c r="D78" s="71" t="s">
        <v>125</v>
      </c>
      <c r="E78" s="77">
        <v>45215</v>
      </c>
      <c r="F78" s="68">
        <v>1020.240697</v>
      </c>
      <c r="G78" s="70">
        <v>4.3419639999999999</v>
      </c>
      <c r="H78" s="68">
        <v>4.4298480000000001E-2</v>
      </c>
      <c r="I78" s="69">
        <f t="shared" si="1"/>
        <v>2.382265806441609E-3</v>
      </c>
      <c r="J78" s="69">
        <f>H78/'סכום נכסי הקרן'!$C$41</f>
        <v>2.0080074230253123E-6</v>
      </c>
    </row>
    <row r="79" spans="1:10">
      <c r="A79" s="61" t="s">
        <v>1473</v>
      </c>
      <c r="B79" s="58" t="s">
        <v>1474</v>
      </c>
      <c r="C79" s="71" t="s">
        <v>1011</v>
      </c>
      <c r="D79" s="71" t="s">
        <v>125</v>
      </c>
      <c r="E79" s="77">
        <v>45215</v>
      </c>
      <c r="F79" s="68">
        <v>570.63834199999997</v>
      </c>
      <c r="G79" s="70">
        <v>4.3319080000000003</v>
      </c>
      <c r="H79" s="68">
        <v>2.4719525999999995E-2</v>
      </c>
      <c r="I79" s="69">
        <f t="shared" si="1"/>
        <v>1.3293567079783394E-3</v>
      </c>
      <c r="J79" s="69">
        <f>H79/'סכום נכסי הקרן'!$C$41</f>
        <v>1.1205122997824574E-6</v>
      </c>
    </row>
    <row r="80" spans="1:10">
      <c r="A80" s="61" t="s">
        <v>1475</v>
      </c>
      <c r="B80" s="58" t="s">
        <v>1476</v>
      </c>
      <c r="C80" s="71" t="s">
        <v>1011</v>
      </c>
      <c r="D80" s="71" t="s">
        <v>125</v>
      </c>
      <c r="E80" s="77">
        <v>45167</v>
      </c>
      <c r="F80" s="68">
        <v>3748.4648570000004</v>
      </c>
      <c r="G80" s="70">
        <v>1.3060719999999999</v>
      </c>
      <c r="H80" s="68">
        <v>4.8957641999999996E-2</v>
      </c>
      <c r="I80" s="69">
        <f t="shared" si="1"/>
        <v>2.6328243429709006E-3</v>
      </c>
      <c r="J80" s="69">
        <f>H80/'סכום נכסי הקרן'!$C$41</f>
        <v>2.2192027480359549E-6</v>
      </c>
    </row>
    <row r="81" spans="1:10">
      <c r="A81" s="61" t="s">
        <v>1477</v>
      </c>
      <c r="B81" s="58" t="s">
        <v>1478</v>
      </c>
      <c r="C81" s="71" t="s">
        <v>1011</v>
      </c>
      <c r="D81" s="71" t="s">
        <v>126</v>
      </c>
      <c r="E81" s="77">
        <v>45153</v>
      </c>
      <c r="F81" s="68">
        <v>2597.29</v>
      </c>
      <c r="G81" s="70">
        <v>-4.8943320000000003</v>
      </c>
      <c r="H81" s="68">
        <v>-0.12712000000000001</v>
      </c>
      <c r="I81" s="69">
        <f t="shared" si="1"/>
        <v>-6.8362081343390875E-3</v>
      </c>
      <c r="J81" s="69">
        <f>H81/'סכום נכסי הקרן'!$C$41</f>
        <v>-5.7622271377026419E-6</v>
      </c>
    </row>
    <row r="82" spans="1:10">
      <c r="A82" s="61" t="s">
        <v>1479</v>
      </c>
      <c r="B82" s="58" t="s">
        <v>1480</v>
      </c>
      <c r="C82" s="71" t="s">
        <v>1011</v>
      </c>
      <c r="D82" s="71" t="s">
        <v>126</v>
      </c>
      <c r="E82" s="77">
        <v>45127</v>
      </c>
      <c r="F82" s="68">
        <v>11810.02</v>
      </c>
      <c r="G82" s="70">
        <v>0.59500299999999995</v>
      </c>
      <c r="H82" s="68">
        <v>7.0269999999999999E-2</v>
      </c>
      <c r="I82" s="69">
        <f t="shared" si="1"/>
        <v>3.7789517432347988E-3</v>
      </c>
      <c r="J82" s="69">
        <f>H82/'סכום נכסי הקרן'!$C$41</f>
        <v>3.1852714047070847E-6</v>
      </c>
    </row>
    <row r="83" spans="1:10">
      <c r="A83" s="61" t="s">
        <v>1481</v>
      </c>
      <c r="B83" s="58" t="s">
        <v>1482</v>
      </c>
      <c r="C83" s="71" t="s">
        <v>1011</v>
      </c>
      <c r="D83" s="71" t="s">
        <v>122</v>
      </c>
      <c r="E83" s="77">
        <v>45153</v>
      </c>
      <c r="F83" s="68">
        <v>6484.5</v>
      </c>
      <c r="G83" s="70">
        <v>-1.41337</v>
      </c>
      <c r="H83" s="68">
        <v>-9.1650000000000009E-2</v>
      </c>
      <c r="I83" s="69">
        <f t="shared" si="1"/>
        <v>-4.92871676771694E-3</v>
      </c>
      <c r="J83" s="69">
        <f>H83/'סכום נכסי הקרן'!$C$41</f>
        <v>-4.1544062080746313E-6</v>
      </c>
    </row>
    <row r="84" spans="1:10">
      <c r="A84" s="61" t="s">
        <v>1483</v>
      </c>
      <c r="B84" s="58" t="s">
        <v>1484</v>
      </c>
      <c r="C84" s="71" t="s">
        <v>1011</v>
      </c>
      <c r="D84" s="71" t="s">
        <v>124</v>
      </c>
      <c r="E84" s="77">
        <v>45197</v>
      </c>
      <c r="F84" s="68">
        <v>2110.0100000000002</v>
      </c>
      <c r="G84" s="70">
        <v>-4.7653800000000004</v>
      </c>
      <c r="H84" s="68">
        <v>-0.10055</v>
      </c>
      <c r="I84" s="69">
        <f t="shared" si="1"/>
        <v>-5.4073373812759222E-3</v>
      </c>
      <c r="J84" s="69">
        <f>H84/'סכום נכסי הקרן'!$C$41</f>
        <v>-4.5578346341724405E-6</v>
      </c>
    </row>
    <row r="85" spans="1:10">
      <c r="A85" s="61" t="s">
        <v>1485</v>
      </c>
      <c r="B85" s="58" t="s">
        <v>1486</v>
      </c>
      <c r="C85" s="71" t="s">
        <v>1011</v>
      </c>
      <c r="D85" s="71" t="s">
        <v>124</v>
      </c>
      <c r="E85" s="77">
        <v>45210</v>
      </c>
      <c r="F85" s="68">
        <v>4120.4898940000003</v>
      </c>
      <c r="G85" s="70">
        <v>-3.9090379999999998</v>
      </c>
      <c r="H85" s="68">
        <v>-0.16107153199999999</v>
      </c>
      <c r="I85" s="69">
        <f t="shared" si="1"/>
        <v>-8.662039940755652E-3</v>
      </c>
      <c r="J85" s="69">
        <f>H85/'סכום נכסי הקרן'!$C$41</f>
        <v>-7.3012173757216751E-6</v>
      </c>
    </row>
    <row r="86" spans="1:10">
      <c r="A86" s="61" t="s">
        <v>1487</v>
      </c>
      <c r="B86" s="58" t="s">
        <v>1488</v>
      </c>
      <c r="C86" s="71" t="s">
        <v>1011</v>
      </c>
      <c r="D86" s="71" t="s">
        <v>124</v>
      </c>
      <c r="E86" s="77">
        <v>45232</v>
      </c>
      <c r="F86" s="68">
        <v>6832.0757669999994</v>
      </c>
      <c r="G86" s="70">
        <v>-3.8902739999999998</v>
      </c>
      <c r="H86" s="68">
        <v>-0.265786464</v>
      </c>
      <c r="I86" s="69">
        <f t="shared" si="1"/>
        <v>-1.4293357356781174E-2</v>
      </c>
      <c r="J86" s="69">
        <f>H86/'סכום נכסי הקרן'!$C$41</f>
        <v>-1.2047844365126072E-5</v>
      </c>
    </row>
    <row r="87" spans="1:10">
      <c r="A87" s="61" t="s">
        <v>1489</v>
      </c>
      <c r="B87" s="58" t="s">
        <v>1490</v>
      </c>
      <c r="C87" s="71" t="s">
        <v>1011</v>
      </c>
      <c r="D87" s="71" t="s">
        <v>124</v>
      </c>
      <c r="E87" s="77">
        <v>45187</v>
      </c>
      <c r="F87" s="68">
        <v>23362.6</v>
      </c>
      <c r="G87" s="70">
        <v>-3.2204459999999999</v>
      </c>
      <c r="H87" s="68">
        <v>-0.75238000000000005</v>
      </c>
      <c r="I87" s="69">
        <f t="shared" si="1"/>
        <v>-4.0461188452753635E-2</v>
      </c>
      <c r="J87" s="69">
        <f>H87/'סכום נכסי הקרן'!$C$41</f>
        <v>-3.4104660587356149E-5</v>
      </c>
    </row>
    <row r="88" spans="1:10">
      <c r="A88" s="61" t="s">
        <v>1491</v>
      </c>
      <c r="B88" s="58" t="s">
        <v>1492</v>
      </c>
      <c r="C88" s="71" t="s">
        <v>1011</v>
      </c>
      <c r="D88" s="71" t="s">
        <v>124</v>
      </c>
      <c r="E88" s="77">
        <v>45181</v>
      </c>
      <c r="F88" s="68">
        <v>460.61020300000001</v>
      </c>
      <c r="G88" s="70">
        <v>-2.5265520000000001</v>
      </c>
      <c r="H88" s="68">
        <v>-1.1637556E-2</v>
      </c>
      <c r="I88" s="69">
        <f t="shared" si="1"/>
        <v>-6.2583979697157521E-4</v>
      </c>
      <c r="J88" s="69">
        <f>H88/'סכום נכסי הקרן'!$C$41</f>
        <v>-5.2751920232641761E-7</v>
      </c>
    </row>
    <row r="89" spans="1:10">
      <c r="A89" s="61" t="s">
        <v>1491</v>
      </c>
      <c r="B89" s="58" t="s">
        <v>1493</v>
      </c>
      <c r="C89" s="71" t="s">
        <v>1011</v>
      </c>
      <c r="D89" s="71" t="s">
        <v>124</v>
      </c>
      <c r="E89" s="77">
        <v>45181</v>
      </c>
      <c r="F89" s="68">
        <v>13828.433297</v>
      </c>
      <c r="G89" s="70">
        <v>-2.5265520000000001</v>
      </c>
      <c r="H89" s="68">
        <v>-0.34938253600000002</v>
      </c>
      <c r="I89" s="69">
        <f t="shared" si="1"/>
        <v>-1.8788953230012735E-2</v>
      </c>
      <c r="J89" s="69">
        <f>H89/'סכום נכסי הקרן'!$C$41</f>
        <v>-1.5837173775791145E-5</v>
      </c>
    </row>
    <row r="90" spans="1:10">
      <c r="A90" s="61" t="s">
        <v>1494</v>
      </c>
      <c r="B90" s="58" t="s">
        <v>1495</v>
      </c>
      <c r="C90" s="71" t="s">
        <v>1011</v>
      </c>
      <c r="D90" s="71" t="s">
        <v>124</v>
      </c>
      <c r="E90" s="77">
        <v>45176</v>
      </c>
      <c r="F90" s="68">
        <v>5961.3581819999999</v>
      </c>
      <c r="G90" s="70">
        <v>-2.5725989999999999</v>
      </c>
      <c r="H90" s="68">
        <v>-0.15336186900000001</v>
      </c>
      <c r="I90" s="69">
        <f t="shared" si="1"/>
        <v>-8.247432790711497E-3</v>
      </c>
      <c r="J90" s="69">
        <f>H90/'סכום נכסי הקרן'!$C$41</f>
        <v>-6.9517457791110562E-6</v>
      </c>
    </row>
    <row r="91" spans="1:10">
      <c r="A91" s="61" t="s">
        <v>1496</v>
      </c>
      <c r="B91" s="58" t="s">
        <v>1497</v>
      </c>
      <c r="C91" s="71" t="s">
        <v>1011</v>
      </c>
      <c r="D91" s="71" t="s">
        <v>124</v>
      </c>
      <c r="E91" s="77">
        <v>45175</v>
      </c>
      <c r="F91" s="68">
        <v>5251.6204120000002</v>
      </c>
      <c r="G91" s="70">
        <v>-2.3767309999999999</v>
      </c>
      <c r="H91" s="68">
        <v>-0.12481690000000001</v>
      </c>
      <c r="I91" s="69">
        <f t="shared" si="1"/>
        <v>-6.7123529506213685E-3</v>
      </c>
      <c r="J91" s="69">
        <f>H91/'סכום נכסי הקרן'!$C$41</f>
        <v>-5.6578298334165898E-6</v>
      </c>
    </row>
    <row r="92" spans="1:10">
      <c r="A92" s="61" t="s">
        <v>1498</v>
      </c>
      <c r="B92" s="58" t="s">
        <v>1499</v>
      </c>
      <c r="C92" s="71" t="s">
        <v>1011</v>
      </c>
      <c r="D92" s="71" t="s">
        <v>124</v>
      </c>
      <c r="E92" s="77">
        <v>45183</v>
      </c>
      <c r="F92" s="68">
        <v>5755.514435000001</v>
      </c>
      <c r="G92" s="70">
        <v>-2.4464760000000001</v>
      </c>
      <c r="H92" s="68">
        <v>-0.140807299</v>
      </c>
      <c r="I92" s="69">
        <f t="shared" si="1"/>
        <v>-7.5722781843778784E-3</v>
      </c>
      <c r="J92" s="69">
        <f>H92/'סכום נכסי הקרן'!$C$41</f>
        <v>-6.3826592155790587E-6</v>
      </c>
    </row>
    <row r="93" spans="1:10">
      <c r="A93" s="61" t="s">
        <v>1500</v>
      </c>
      <c r="B93" s="58" t="s">
        <v>1501</v>
      </c>
      <c r="C93" s="71" t="s">
        <v>1011</v>
      </c>
      <c r="D93" s="71" t="s">
        <v>124</v>
      </c>
      <c r="E93" s="77">
        <v>45183</v>
      </c>
      <c r="F93" s="68">
        <v>3742.2784729999998</v>
      </c>
      <c r="G93" s="70">
        <v>-2.4464760000000001</v>
      </c>
      <c r="H93" s="68">
        <v>-9.1553956999999991E-2</v>
      </c>
      <c r="I93" s="69">
        <f t="shared" si="1"/>
        <v>-4.9235518059654731E-3</v>
      </c>
      <c r="J93" s="69">
        <f>H93/'סכום נכסי הקרן'!$C$41</f>
        <v>-4.1500526714085954E-6</v>
      </c>
    </row>
    <row r="94" spans="1:10">
      <c r="A94" s="61" t="s">
        <v>1502</v>
      </c>
      <c r="B94" s="58" t="s">
        <v>1503</v>
      </c>
      <c r="C94" s="71" t="s">
        <v>1011</v>
      </c>
      <c r="D94" s="71" t="s">
        <v>124</v>
      </c>
      <c r="E94" s="77">
        <v>45266</v>
      </c>
      <c r="F94" s="68">
        <v>1354.334779</v>
      </c>
      <c r="G94" s="70">
        <v>-2.3862839999999998</v>
      </c>
      <c r="H94" s="68">
        <v>-3.2318272000000002E-2</v>
      </c>
      <c r="I94" s="69">
        <f t="shared" si="1"/>
        <v>-1.7379990082928192E-3</v>
      </c>
      <c r="J94" s="69">
        <f>H94/'סכום נכסי הקרן'!$C$41</f>
        <v>-1.4649561356360559E-6</v>
      </c>
    </row>
    <row r="95" spans="1:10">
      <c r="A95" s="61" t="s">
        <v>1504</v>
      </c>
      <c r="B95" s="58" t="s">
        <v>1505</v>
      </c>
      <c r="C95" s="71" t="s">
        <v>1011</v>
      </c>
      <c r="D95" s="71" t="s">
        <v>124</v>
      </c>
      <c r="E95" s="77">
        <v>45161</v>
      </c>
      <c r="F95" s="68">
        <v>3163.11</v>
      </c>
      <c r="G95" s="70">
        <v>-1.6515390000000001</v>
      </c>
      <c r="H95" s="68">
        <v>-5.2240000000000002E-2</v>
      </c>
      <c r="I95" s="69">
        <f t="shared" si="1"/>
        <v>-2.8093416688001411E-3</v>
      </c>
      <c r="J95" s="69">
        <f>H95/'סכום נכסי הקרן'!$C$41</f>
        <v>-2.3679888740842198E-6</v>
      </c>
    </row>
    <row r="96" spans="1:10">
      <c r="A96" s="61" t="s">
        <v>1506</v>
      </c>
      <c r="B96" s="58" t="s">
        <v>1507</v>
      </c>
      <c r="C96" s="71" t="s">
        <v>1011</v>
      </c>
      <c r="D96" s="71" t="s">
        <v>124</v>
      </c>
      <c r="E96" s="77">
        <v>45145</v>
      </c>
      <c r="F96" s="68">
        <v>39495.24</v>
      </c>
      <c r="G96" s="70">
        <v>0.16009499999999999</v>
      </c>
      <c r="H96" s="68">
        <v>6.3229999999999995E-2</v>
      </c>
      <c r="I96" s="69">
        <f t="shared" si="1"/>
        <v>3.4003574601499404E-3</v>
      </c>
      <c r="J96" s="69">
        <f>H96/'סכום נכסי הקרן'!$C$41</f>
        <v>2.8661549867600534E-6</v>
      </c>
    </row>
    <row r="97" spans="1:10">
      <c r="A97" s="61" t="s">
        <v>1508</v>
      </c>
      <c r="B97" s="58" t="s">
        <v>1509</v>
      </c>
      <c r="C97" s="71" t="s">
        <v>1011</v>
      </c>
      <c r="D97" s="71" t="s">
        <v>124</v>
      </c>
      <c r="E97" s="77">
        <v>45099</v>
      </c>
      <c r="F97" s="68">
        <v>13221.598114</v>
      </c>
      <c r="G97" s="70">
        <v>0.38185999999999998</v>
      </c>
      <c r="H97" s="68">
        <v>5.0488034000000001E-2</v>
      </c>
      <c r="I97" s="69">
        <f t="shared" si="1"/>
        <v>2.715125147243458E-3</v>
      </c>
      <c r="J97" s="69">
        <f>H97/'סכום נכסי הקרן'!$C$41</f>
        <v>2.2885739430778292E-6</v>
      </c>
    </row>
    <row r="98" spans="1:10">
      <c r="A98" s="61" t="s">
        <v>1508</v>
      </c>
      <c r="B98" s="58" t="s">
        <v>1510</v>
      </c>
      <c r="C98" s="71" t="s">
        <v>1011</v>
      </c>
      <c r="D98" s="71" t="s">
        <v>124</v>
      </c>
      <c r="E98" s="77">
        <v>45099</v>
      </c>
      <c r="F98" s="68">
        <v>7202.0440580000004</v>
      </c>
      <c r="G98" s="70">
        <v>0.38185999999999998</v>
      </c>
      <c r="H98" s="68">
        <v>2.7501747E-2</v>
      </c>
      <c r="I98" s="69">
        <f t="shared" si="1"/>
        <v>1.4789778677622371E-3</v>
      </c>
      <c r="J98" s="69">
        <f>H98/'סכום נכסי הקרן'!$C$41</f>
        <v>1.2466276974326007E-6</v>
      </c>
    </row>
    <row r="99" spans="1:10">
      <c r="A99" s="61" t="s">
        <v>1511</v>
      </c>
      <c r="B99" s="58" t="s">
        <v>1512</v>
      </c>
      <c r="C99" s="71" t="s">
        <v>1011</v>
      </c>
      <c r="D99" s="71" t="s">
        <v>124</v>
      </c>
      <c r="E99" s="77">
        <v>45148</v>
      </c>
      <c r="F99" s="68">
        <v>3069.3043080000002</v>
      </c>
      <c r="G99" s="70">
        <v>0.43294700000000003</v>
      </c>
      <c r="H99" s="68">
        <v>1.3288463E-2</v>
      </c>
      <c r="I99" s="69">
        <f t="shared" si="1"/>
        <v>7.1462160835009429E-4</v>
      </c>
      <c r="J99" s="69">
        <f>H99/'סכום נכסי הקרן'!$C$41</f>
        <v>6.0235322621898564E-7</v>
      </c>
    </row>
    <row r="100" spans="1:10">
      <c r="A100" s="61" t="s">
        <v>1513</v>
      </c>
      <c r="B100" s="58" t="s">
        <v>1514</v>
      </c>
      <c r="C100" s="71" t="s">
        <v>1011</v>
      </c>
      <c r="D100" s="71" t="s">
        <v>124</v>
      </c>
      <c r="E100" s="77">
        <v>45148</v>
      </c>
      <c r="F100" s="68">
        <v>2457.7459739999999</v>
      </c>
      <c r="G100" s="70">
        <v>0.56599999999999995</v>
      </c>
      <c r="H100" s="68">
        <v>1.3910832000000001E-2</v>
      </c>
      <c r="I100" s="69">
        <f t="shared" si="1"/>
        <v>7.480911176354978E-4</v>
      </c>
      <c r="J100" s="69">
        <f>H100/'סכום נכסי הקרן'!$C$41</f>
        <v>6.3056461342371236E-7</v>
      </c>
    </row>
    <row r="101" spans="1:10">
      <c r="A101" s="61" t="s">
        <v>1515</v>
      </c>
      <c r="B101" s="58" t="s">
        <v>1516</v>
      </c>
      <c r="C101" s="71" t="s">
        <v>1011</v>
      </c>
      <c r="D101" s="71" t="s">
        <v>124</v>
      </c>
      <c r="E101" s="77">
        <v>45133</v>
      </c>
      <c r="F101" s="68">
        <v>7390.3648409999996</v>
      </c>
      <c r="G101" s="70">
        <v>0.85164200000000001</v>
      </c>
      <c r="H101" s="68">
        <v>6.2939458000000004E-2</v>
      </c>
      <c r="I101" s="69">
        <f t="shared" si="1"/>
        <v>3.3847328095539123E-3</v>
      </c>
      <c r="J101" s="69">
        <f>H101/'סכום נכסי הקרן'!$C$41</f>
        <v>2.852984997796536E-6</v>
      </c>
    </row>
    <row r="102" spans="1:10">
      <c r="A102" s="61" t="s">
        <v>1517</v>
      </c>
      <c r="B102" s="58" t="s">
        <v>1518</v>
      </c>
      <c r="C102" s="71" t="s">
        <v>1011</v>
      </c>
      <c r="D102" s="71" t="s">
        <v>124</v>
      </c>
      <c r="E102" s="77">
        <v>45133</v>
      </c>
      <c r="F102" s="68">
        <v>9853.9961270000003</v>
      </c>
      <c r="G102" s="70">
        <v>0.85341599999999995</v>
      </c>
      <c r="H102" s="68">
        <v>8.4095616000000012E-2</v>
      </c>
      <c r="I102" s="69">
        <f t="shared" si="1"/>
        <v>4.5224601491618659E-3</v>
      </c>
      <c r="J102" s="69">
        <f>H102/'סכום נכסי הקרן'!$C$41</f>
        <v>3.8119732589444662E-6</v>
      </c>
    </row>
    <row r="103" spans="1:10">
      <c r="A103" s="61" t="s">
        <v>1519</v>
      </c>
      <c r="B103" s="58" t="s">
        <v>1520</v>
      </c>
      <c r="C103" s="71" t="s">
        <v>1011</v>
      </c>
      <c r="D103" s="71" t="s">
        <v>124</v>
      </c>
      <c r="E103" s="77">
        <v>45127</v>
      </c>
      <c r="F103" s="68">
        <v>14257.390986000002</v>
      </c>
      <c r="G103" s="70">
        <v>2.1140620000000001</v>
      </c>
      <c r="H103" s="68">
        <v>0.30141003300000002</v>
      </c>
      <c r="I103" s="69">
        <f t="shared" si="1"/>
        <v>1.6209107295201485E-2</v>
      </c>
      <c r="J103" s="69">
        <f>H103/'סכום נכסי הקרן'!$C$41</f>
        <v>1.3662626429581881E-5</v>
      </c>
    </row>
    <row r="104" spans="1:10">
      <c r="A104" s="61" t="s">
        <v>1521</v>
      </c>
      <c r="B104" s="58" t="s">
        <v>1522</v>
      </c>
      <c r="C104" s="71" t="s">
        <v>1011</v>
      </c>
      <c r="D104" s="71" t="s">
        <v>125</v>
      </c>
      <c r="E104" s="77">
        <v>45272</v>
      </c>
      <c r="F104" s="68">
        <v>8665.0499999999993</v>
      </c>
      <c r="G104" s="70">
        <v>-1.3304020000000001</v>
      </c>
      <c r="H104" s="68">
        <v>-0.11528000000000001</v>
      </c>
      <c r="I104" s="69">
        <f t="shared" si="1"/>
        <v>-6.1994813855145532E-3</v>
      </c>
      <c r="J104" s="69">
        <f>H104/'סכום נכסי הקרן'!$C$41</f>
        <v>-5.2255313438826347E-6</v>
      </c>
    </row>
    <row r="105" spans="1:10">
      <c r="A105" s="61" t="s">
        <v>1523</v>
      </c>
      <c r="B105" s="58" t="s">
        <v>1524</v>
      </c>
      <c r="C105" s="71" t="s">
        <v>1011</v>
      </c>
      <c r="D105" s="71" t="s">
        <v>125</v>
      </c>
      <c r="E105" s="77">
        <v>45152</v>
      </c>
      <c r="F105" s="68">
        <v>4302.7353030000004</v>
      </c>
      <c r="G105" s="70">
        <v>-0.41677599999999998</v>
      </c>
      <c r="H105" s="68">
        <v>-1.7932772E-2</v>
      </c>
      <c r="I105" s="69">
        <f t="shared" si="1"/>
        <v>-9.6438138623071283E-4</v>
      </c>
      <c r="J105" s="69">
        <f>H105/'סכום נכסי הקרן'!$C$41</f>
        <v>-8.1287527904841152E-7</v>
      </c>
    </row>
    <row r="106" spans="1:10">
      <c r="A106" s="61" t="s">
        <v>1525</v>
      </c>
      <c r="B106" s="58" t="s">
        <v>1526</v>
      </c>
      <c r="C106" s="71" t="s">
        <v>1011</v>
      </c>
      <c r="D106" s="71" t="s">
        <v>125</v>
      </c>
      <c r="E106" s="77">
        <v>45113</v>
      </c>
      <c r="F106" s="68">
        <v>1017.4634270000001</v>
      </c>
      <c r="G106" s="70">
        <v>-0.28002100000000002</v>
      </c>
      <c r="H106" s="68">
        <v>-2.8491129999999999E-3</v>
      </c>
      <c r="I106" s="69">
        <f t="shared" si="1"/>
        <v>-1.5321845080436782E-4</v>
      </c>
      <c r="J106" s="69">
        <f>H106/'סכום נכסי הקרן'!$C$41</f>
        <v>-1.2914754756907949E-7</v>
      </c>
    </row>
    <row r="107" spans="1:10">
      <c r="A107" s="61" t="s">
        <v>1525</v>
      </c>
      <c r="B107" s="58" t="s">
        <v>1527</v>
      </c>
      <c r="C107" s="71" t="s">
        <v>1011</v>
      </c>
      <c r="D107" s="71" t="s">
        <v>125</v>
      </c>
      <c r="E107" s="77">
        <v>45113</v>
      </c>
      <c r="F107" s="68">
        <v>50216.87</v>
      </c>
      <c r="G107" s="70">
        <v>-0.28002500000000002</v>
      </c>
      <c r="H107" s="68">
        <v>-0.14061999999999999</v>
      </c>
      <c r="I107" s="69">
        <f t="shared" si="1"/>
        <v>-7.5622056942319252E-3</v>
      </c>
      <c r="J107" s="69">
        <f>H107/'סכום נכסי הקרן'!$C$41</f>
        <v>-6.3741691323453855E-6</v>
      </c>
    </row>
    <row r="108" spans="1:10">
      <c r="A108" s="127" t="s">
        <v>1886</v>
      </c>
      <c r="B108" s="128" t="s">
        <v>1886</v>
      </c>
      <c r="C108" s="128" t="s">
        <v>1886</v>
      </c>
      <c r="D108" s="128" t="s">
        <v>1886</v>
      </c>
      <c r="E108" s="128" t="s">
        <v>1886</v>
      </c>
      <c r="F108" s="128" t="s">
        <v>1886</v>
      </c>
      <c r="G108" s="128" t="s">
        <v>1886</v>
      </c>
      <c r="H108" s="128" t="s">
        <v>1886</v>
      </c>
      <c r="I108" s="128" t="s">
        <v>1886</v>
      </c>
      <c r="J108" s="128" t="s">
        <v>1886</v>
      </c>
    </row>
    <row r="109" spans="1:10">
      <c r="A109" s="74" t="s">
        <v>166</v>
      </c>
      <c r="B109" s="125" t="s">
        <v>1886</v>
      </c>
      <c r="C109" s="125" t="s">
        <v>1886</v>
      </c>
      <c r="D109" s="125" t="s">
        <v>1886</v>
      </c>
      <c r="E109" s="125" t="s">
        <v>1886</v>
      </c>
      <c r="F109" s="125" t="s">
        <v>1886</v>
      </c>
      <c r="G109" s="125" t="s">
        <v>1886</v>
      </c>
      <c r="H109" s="65">
        <v>0.31053502100000002</v>
      </c>
      <c r="I109" s="66">
        <f t="shared" si="1"/>
        <v>1.6699827222760852E-2</v>
      </c>
      <c r="J109" s="66">
        <f>H109/'סכום נכסי הקרן'!$C$41</f>
        <v>1.4076253344975297E-5</v>
      </c>
    </row>
    <row r="110" spans="1:10">
      <c r="A110" s="61" t="s">
        <v>1528</v>
      </c>
      <c r="B110" s="58" t="s">
        <v>1529</v>
      </c>
      <c r="C110" s="71" t="s">
        <v>1011</v>
      </c>
      <c r="D110" s="71" t="s">
        <v>123</v>
      </c>
      <c r="E110" s="77">
        <v>45280</v>
      </c>
      <c r="F110" s="68">
        <v>9513.5499999999993</v>
      </c>
      <c r="G110" s="70">
        <v>0.80555399999999999</v>
      </c>
      <c r="H110" s="68">
        <v>7.6636783E-2</v>
      </c>
      <c r="I110" s="69">
        <f t="shared" si="1"/>
        <v>4.1213420337805184E-3</v>
      </c>
      <c r="J110" s="69">
        <f>H110/'סכום נכסי הקרן'!$C$41</f>
        <v>3.473871544594308E-6</v>
      </c>
    </row>
    <row r="111" spans="1:10">
      <c r="A111" s="61" t="s">
        <v>1530</v>
      </c>
      <c r="B111" s="58" t="s">
        <v>1531</v>
      </c>
      <c r="C111" s="71" t="s">
        <v>1011</v>
      </c>
      <c r="D111" s="71" t="s">
        <v>123</v>
      </c>
      <c r="E111" s="77">
        <v>45280</v>
      </c>
      <c r="F111" s="68">
        <v>19027.099999999999</v>
      </c>
      <c r="G111" s="70">
        <v>0.78289699999999995</v>
      </c>
      <c r="H111" s="68">
        <v>0.148962595</v>
      </c>
      <c r="I111" s="69">
        <f t="shared" si="1"/>
        <v>8.0108504063189038E-3</v>
      </c>
      <c r="J111" s="69">
        <f>H111/'סכום נכסי הקרן'!$C$41</f>
        <v>6.7523309267747627E-6</v>
      </c>
    </row>
    <row r="112" spans="1:10">
      <c r="A112" s="61" t="s">
        <v>1532</v>
      </c>
      <c r="B112" s="58" t="s">
        <v>1533</v>
      </c>
      <c r="C112" s="71" t="s">
        <v>1011</v>
      </c>
      <c r="D112" s="71" t="s">
        <v>123</v>
      </c>
      <c r="E112" s="77">
        <v>45279</v>
      </c>
      <c r="F112" s="68">
        <v>19027.099999999999</v>
      </c>
      <c r="G112" s="70">
        <v>0.44639299999999998</v>
      </c>
      <c r="H112" s="68">
        <v>8.4935643000000005E-2</v>
      </c>
      <c r="I112" s="69">
        <f t="shared" si="1"/>
        <v>4.567634782661428E-3</v>
      </c>
      <c r="J112" s="69">
        <f>H112/'סכום נכסי הקרן'!$C$41</f>
        <v>3.8500508736062255E-6</v>
      </c>
    </row>
    <row r="113" spans="1:10">
      <c r="A113" s="127" t="s">
        <v>1886</v>
      </c>
      <c r="B113" s="128" t="s">
        <v>1886</v>
      </c>
      <c r="C113" s="128" t="s">
        <v>1886</v>
      </c>
      <c r="D113" s="128" t="s">
        <v>1886</v>
      </c>
      <c r="E113" s="128" t="s">
        <v>1886</v>
      </c>
      <c r="F113" s="128" t="s">
        <v>1886</v>
      </c>
      <c r="G113" s="128" t="s">
        <v>1886</v>
      </c>
      <c r="H113" s="128" t="s">
        <v>1886</v>
      </c>
      <c r="I113" s="128" t="s">
        <v>1886</v>
      </c>
      <c r="J113" s="128" t="s">
        <v>1886</v>
      </c>
    </row>
    <row r="114" spans="1:10">
      <c r="A114" s="55" t="s">
        <v>171</v>
      </c>
      <c r="B114" s="125" t="s">
        <v>1886</v>
      </c>
      <c r="C114" s="125" t="s">
        <v>1886</v>
      </c>
      <c r="D114" s="125" t="s">
        <v>1886</v>
      </c>
      <c r="E114" s="125" t="s">
        <v>1886</v>
      </c>
      <c r="F114" s="125" t="s">
        <v>1886</v>
      </c>
      <c r="G114" s="125" t="s">
        <v>1886</v>
      </c>
      <c r="H114" s="65">
        <v>3.1449489019999999</v>
      </c>
      <c r="I114" s="66">
        <f t="shared" si="1"/>
        <v>0.16912779472886388</v>
      </c>
      <c r="J114" s="66">
        <f>H114/'סכום נכסי הקרן'!$C$41</f>
        <v>1.4255750401032509E-4</v>
      </c>
    </row>
    <row r="115" spans="1:10">
      <c r="A115" s="57" t="s">
        <v>166</v>
      </c>
      <c r="B115" s="128" t="s">
        <v>1886</v>
      </c>
      <c r="C115" s="128" t="s">
        <v>1886</v>
      </c>
      <c r="D115" s="128" t="s">
        <v>1886</v>
      </c>
      <c r="E115" s="128" t="s">
        <v>1886</v>
      </c>
      <c r="F115" s="128" t="s">
        <v>1886</v>
      </c>
      <c r="G115" s="128" t="s">
        <v>1886</v>
      </c>
      <c r="H115" s="68">
        <v>3.1449489019999999</v>
      </c>
      <c r="I115" s="69">
        <f t="shared" si="1"/>
        <v>0.16912779472886388</v>
      </c>
      <c r="J115" s="69">
        <f>H115/'סכום נכסי הקרן'!$C$41</f>
        <v>1.4255750401032509E-4</v>
      </c>
    </row>
    <row r="116" spans="1:10">
      <c r="A116" s="61" t="s">
        <v>1534</v>
      </c>
      <c r="B116" s="100">
        <v>10001064</v>
      </c>
      <c r="C116" s="71" t="s">
        <v>1011</v>
      </c>
      <c r="D116" s="71" t="s">
        <v>122</v>
      </c>
      <c r="E116" s="77">
        <v>45195</v>
      </c>
      <c r="F116" s="68">
        <v>32968.984597000002</v>
      </c>
      <c r="G116" s="70">
        <v>6.3506020000000003</v>
      </c>
      <c r="H116" s="68">
        <v>2.0937291169999996</v>
      </c>
      <c r="I116" s="69">
        <f t="shared" si="1"/>
        <v>0.11259572074211761</v>
      </c>
      <c r="J116" s="69">
        <f>H116/'סכום נכסי הקרן'!$C$41</f>
        <v>9.4906723859153447E-5</v>
      </c>
    </row>
    <row r="117" spans="1:10">
      <c r="A117" s="61" t="s">
        <v>1534</v>
      </c>
      <c r="B117" s="58" t="s">
        <v>1535</v>
      </c>
      <c r="C117" s="71" t="s">
        <v>1011</v>
      </c>
      <c r="D117" s="71" t="s">
        <v>122</v>
      </c>
      <c r="E117" s="77">
        <v>45252</v>
      </c>
      <c r="F117" s="68">
        <v>22059.318915</v>
      </c>
      <c r="G117" s="70">
        <v>4.7654230000000002</v>
      </c>
      <c r="H117" s="68">
        <v>1.051219785</v>
      </c>
      <c r="I117" s="69">
        <f t="shared" si="1"/>
        <v>5.653207398674627E-2</v>
      </c>
      <c r="J117" s="69">
        <f>H117/'סכום נכסי הקרן'!$C$41</f>
        <v>4.7650780151171617E-5</v>
      </c>
    </row>
    <row r="118" spans="1:10">
      <c r="A118" s="129" t="s">
        <v>1886</v>
      </c>
      <c r="B118" s="130" t="s">
        <v>1886</v>
      </c>
      <c r="C118" s="130" t="s">
        <v>1886</v>
      </c>
      <c r="D118" s="130" t="s">
        <v>1886</v>
      </c>
      <c r="E118" s="130" t="s">
        <v>1886</v>
      </c>
      <c r="F118" s="130" t="s">
        <v>1886</v>
      </c>
      <c r="G118" s="130" t="s">
        <v>1886</v>
      </c>
      <c r="H118" s="130" t="s">
        <v>1886</v>
      </c>
      <c r="I118" s="130" t="s">
        <v>1886</v>
      </c>
      <c r="J118" s="130" t="s">
        <v>1886</v>
      </c>
    </row>
    <row r="119" spans="1:10">
      <c r="A119" s="129" t="s">
        <v>1886</v>
      </c>
      <c r="B119" s="130" t="s">
        <v>1886</v>
      </c>
      <c r="C119" s="130" t="s">
        <v>1886</v>
      </c>
      <c r="D119" s="130" t="s">
        <v>1886</v>
      </c>
      <c r="E119" s="130" t="s">
        <v>1886</v>
      </c>
      <c r="F119" s="130" t="s">
        <v>1886</v>
      </c>
      <c r="G119" s="130" t="s">
        <v>1886</v>
      </c>
      <c r="H119" s="130" t="s">
        <v>1886</v>
      </c>
      <c r="I119" s="130" t="s">
        <v>1886</v>
      </c>
      <c r="J119" s="130" t="s">
        <v>1886</v>
      </c>
    </row>
    <row r="120" spans="1:10">
      <c r="A120" s="129" t="s">
        <v>1886</v>
      </c>
      <c r="B120" s="130" t="s">
        <v>1886</v>
      </c>
      <c r="C120" s="130" t="s">
        <v>1886</v>
      </c>
      <c r="D120" s="130" t="s">
        <v>1886</v>
      </c>
      <c r="E120" s="130" t="s">
        <v>1886</v>
      </c>
      <c r="F120" s="130" t="s">
        <v>1886</v>
      </c>
      <c r="G120" s="130" t="s">
        <v>1886</v>
      </c>
      <c r="H120" s="130" t="s">
        <v>1886</v>
      </c>
      <c r="I120" s="130" t="s">
        <v>1886</v>
      </c>
      <c r="J120" s="130" t="s">
        <v>1886</v>
      </c>
    </row>
    <row r="121" spans="1:10">
      <c r="A121" s="93" t="s">
        <v>189</v>
      </c>
      <c r="B121" s="130" t="s">
        <v>1886</v>
      </c>
      <c r="C121" s="130" t="s">
        <v>1886</v>
      </c>
      <c r="D121" s="130" t="s">
        <v>1886</v>
      </c>
      <c r="E121" s="130" t="s">
        <v>1886</v>
      </c>
      <c r="F121" s="130" t="s">
        <v>1886</v>
      </c>
      <c r="G121" s="130" t="s">
        <v>1886</v>
      </c>
      <c r="H121" s="130" t="s">
        <v>1886</v>
      </c>
      <c r="I121" s="130" t="s">
        <v>1886</v>
      </c>
      <c r="J121" s="130" t="s">
        <v>1886</v>
      </c>
    </row>
    <row r="122" spans="1:10">
      <c r="A122" s="93" t="s">
        <v>108</v>
      </c>
      <c r="B122" s="130" t="s">
        <v>1886</v>
      </c>
      <c r="C122" s="130" t="s">
        <v>1886</v>
      </c>
      <c r="D122" s="130" t="s">
        <v>1886</v>
      </c>
      <c r="E122" s="130" t="s">
        <v>1886</v>
      </c>
      <c r="F122" s="130" t="s">
        <v>1886</v>
      </c>
      <c r="G122" s="130" t="s">
        <v>1886</v>
      </c>
      <c r="H122" s="130" t="s">
        <v>1886</v>
      </c>
      <c r="I122" s="130" t="s">
        <v>1886</v>
      </c>
      <c r="J122" s="130" t="s">
        <v>1886</v>
      </c>
    </row>
    <row r="123" spans="1:10">
      <c r="A123" s="93" t="s">
        <v>172</v>
      </c>
      <c r="B123" s="130" t="s">
        <v>1886</v>
      </c>
      <c r="C123" s="130" t="s">
        <v>1886</v>
      </c>
      <c r="D123" s="130" t="s">
        <v>1886</v>
      </c>
      <c r="E123" s="130" t="s">
        <v>1886</v>
      </c>
      <c r="F123" s="130" t="s">
        <v>1886</v>
      </c>
      <c r="G123" s="130" t="s">
        <v>1886</v>
      </c>
      <c r="H123" s="130" t="s">
        <v>1886</v>
      </c>
      <c r="I123" s="130" t="s">
        <v>1886</v>
      </c>
      <c r="J123" s="130" t="s">
        <v>1886</v>
      </c>
    </row>
    <row r="124" spans="1:10">
      <c r="A124" s="93" t="s">
        <v>180</v>
      </c>
      <c r="B124" s="130" t="s">
        <v>1886</v>
      </c>
      <c r="C124" s="130" t="s">
        <v>1886</v>
      </c>
      <c r="D124" s="130" t="s">
        <v>1886</v>
      </c>
      <c r="E124" s="130" t="s">
        <v>1886</v>
      </c>
      <c r="F124" s="130" t="s">
        <v>1886</v>
      </c>
      <c r="G124" s="130" t="s">
        <v>1886</v>
      </c>
      <c r="H124" s="130" t="s">
        <v>1886</v>
      </c>
      <c r="I124" s="130" t="s">
        <v>1886</v>
      </c>
      <c r="J124" s="130" t="s">
        <v>1886</v>
      </c>
    </row>
    <row r="125" spans="1:10" hidden="1">
      <c r="B125" s="1"/>
      <c r="C125" s="1"/>
    </row>
    <row r="126" spans="1:10" hidden="1">
      <c r="B126" s="1"/>
      <c r="C126" s="1"/>
    </row>
    <row r="127" spans="1:10" hidden="1">
      <c r="B127" s="1"/>
      <c r="C127" s="1"/>
    </row>
    <row r="128" spans="1:10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B5:B115 B117:B1048576 A1:A1048576 C1:AY1048576 BA1:XFD1048576 AZ1:AZ9999 AZ10001:AZ1048576" xr:uid="{00000000-0002-0000-1300-000000000000}"/>
  </dataValidations>
  <pageMargins left="0" right="0" top="0.5" bottom="0.5" header="0" footer="0.25"/>
  <pageSetup paperSize="9" scale="2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.8554687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136</v>
      </c>
      <c r="B1" s="36" t="s" vm="1">
        <v>195</v>
      </c>
    </row>
    <row r="2" spans="1:16">
      <c r="A2" s="36" t="s">
        <v>135</v>
      </c>
      <c r="B2" s="36" t="s">
        <v>196</v>
      </c>
    </row>
    <row r="3" spans="1:16">
      <c r="A3" s="36" t="s">
        <v>137</v>
      </c>
      <c r="B3" s="36" t="s">
        <v>197</v>
      </c>
    </row>
    <row r="4" spans="1:16">
      <c r="A4" s="36" t="s">
        <v>138</v>
      </c>
      <c r="B4" s="36">
        <v>12148</v>
      </c>
    </row>
    <row r="5" spans="1:16" ht="18.75">
      <c r="A5" s="155" t="s">
        <v>98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7"/>
    </row>
    <row r="6" spans="1:16" s="3" customFormat="1">
      <c r="A6" s="37" t="s">
        <v>112</v>
      </c>
      <c r="B6" s="38" t="s">
        <v>44</v>
      </c>
      <c r="C6" s="38" t="s">
        <v>49</v>
      </c>
      <c r="D6" s="38" t="s">
        <v>14</v>
      </c>
      <c r="E6" s="38" t="s">
        <v>65</v>
      </c>
      <c r="F6" s="38" t="s">
        <v>100</v>
      </c>
      <c r="G6" s="38" t="s">
        <v>17</v>
      </c>
      <c r="H6" s="38" t="s">
        <v>99</v>
      </c>
      <c r="I6" s="38" t="s">
        <v>16</v>
      </c>
      <c r="J6" s="38" t="s">
        <v>18</v>
      </c>
      <c r="K6" s="38" t="s">
        <v>174</v>
      </c>
      <c r="L6" s="38" t="s">
        <v>173</v>
      </c>
      <c r="M6" s="38" t="s">
        <v>107</v>
      </c>
      <c r="N6" s="38" t="s">
        <v>57</v>
      </c>
      <c r="O6" s="38" t="s">
        <v>139</v>
      </c>
      <c r="P6" s="40" t="s">
        <v>141</v>
      </c>
    </row>
    <row r="7" spans="1:16" s="3" customFormat="1">
      <c r="A7" s="121" t="s">
        <v>1886</v>
      </c>
      <c r="B7" s="122" t="s">
        <v>1886</v>
      </c>
      <c r="C7" s="122" t="s">
        <v>1886</v>
      </c>
      <c r="D7" s="122" t="s">
        <v>1886</v>
      </c>
      <c r="E7" s="122" t="s">
        <v>1886</v>
      </c>
      <c r="F7" s="12" t="s">
        <v>21</v>
      </c>
      <c r="G7" s="12" t="s">
        <v>20</v>
      </c>
      <c r="H7" s="122" t="s">
        <v>1886</v>
      </c>
      <c r="I7" s="12" t="s">
        <v>19</v>
      </c>
      <c r="J7" s="12" t="s">
        <v>19</v>
      </c>
      <c r="K7" s="12" t="s">
        <v>181</v>
      </c>
      <c r="L7" s="122" t="s">
        <v>1886</v>
      </c>
      <c r="M7" s="12" t="s">
        <v>177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23" t="s">
        <v>1886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109</v>
      </c>
    </row>
    <row r="9" spans="1:16" s="4" customFormat="1" ht="20.25">
      <c r="A9" s="94" t="s">
        <v>1755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128" t="s">
        <v>1886</v>
      </c>
      <c r="I9" s="128" t="s">
        <v>1886</v>
      </c>
      <c r="J9" s="128" t="s">
        <v>1886</v>
      </c>
      <c r="K9" s="128" t="s">
        <v>1886</v>
      </c>
      <c r="L9" s="128" t="s">
        <v>1886</v>
      </c>
      <c r="M9" s="95">
        <v>0</v>
      </c>
      <c r="N9" s="128" t="s">
        <v>1886</v>
      </c>
      <c r="O9" s="96">
        <v>0</v>
      </c>
      <c r="P9" s="96">
        <v>0</v>
      </c>
    </row>
    <row r="10" spans="1:16">
      <c r="A10" s="93" t="s">
        <v>189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  <c r="L10" s="128" t="s">
        <v>1886</v>
      </c>
      <c r="M10" s="128" t="s">
        <v>1886</v>
      </c>
      <c r="N10" s="128" t="s">
        <v>1886</v>
      </c>
      <c r="O10" s="128" t="s">
        <v>1886</v>
      </c>
      <c r="P10" s="128" t="s">
        <v>1886</v>
      </c>
    </row>
    <row r="11" spans="1:16">
      <c r="A11" s="93" t="s">
        <v>108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  <c r="L11" s="128" t="s">
        <v>1886</v>
      </c>
      <c r="M11" s="128" t="s">
        <v>1886</v>
      </c>
      <c r="N11" s="128" t="s">
        <v>1886</v>
      </c>
      <c r="O11" s="128" t="s">
        <v>1886</v>
      </c>
      <c r="P11" s="128" t="s">
        <v>1886</v>
      </c>
    </row>
    <row r="12" spans="1:16">
      <c r="A12" s="93" t="s">
        <v>172</v>
      </c>
      <c r="B12" s="128" t="s">
        <v>1886</v>
      </c>
      <c r="C12" s="128" t="s">
        <v>1886</v>
      </c>
      <c r="D12" s="128" t="s">
        <v>1886</v>
      </c>
      <c r="E12" s="128" t="s">
        <v>1886</v>
      </c>
      <c r="F12" s="128" t="s">
        <v>1886</v>
      </c>
      <c r="G12" s="128" t="s">
        <v>1886</v>
      </c>
      <c r="H12" s="128" t="s">
        <v>1886</v>
      </c>
      <c r="I12" s="128" t="s">
        <v>1886</v>
      </c>
      <c r="J12" s="128" t="s">
        <v>1886</v>
      </c>
      <c r="K12" s="128" t="s">
        <v>1886</v>
      </c>
      <c r="L12" s="128" t="s">
        <v>1886</v>
      </c>
      <c r="M12" s="128" t="s">
        <v>1886</v>
      </c>
      <c r="N12" s="128" t="s">
        <v>1886</v>
      </c>
      <c r="O12" s="128" t="s">
        <v>1886</v>
      </c>
      <c r="P12" s="128" t="s">
        <v>1886</v>
      </c>
    </row>
    <row r="13" spans="1:16">
      <c r="A13" s="93" t="s">
        <v>180</v>
      </c>
      <c r="B13" s="128" t="s">
        <v>1886</v>
      </c>
      <c r="C13" s="128" t="s">
        <v>1886</v>
      </c>
      <c r="D13" s="128" t="s">
        <v>1886</v>
      </c>
      <c r="E13" s="128" t="s">
        <v>1886</v>
      </c>
      <c r="F13" s="128" t="s">
        <v>1886</v>
      </c>
      <c r="G13" s="128" t="s">
        <v>1886</v>
      </c>
      <c r="H13" s="128" t="s">
        <v>1886</v>
      </c>
      <c r="I13" s="128" t="s">
        <v>1886</v>
      </c>
      <c r="J13" s="128" t="s">
        <v>1886</v>
      </c>
      <c r="K13" s="128" t="s">
        <v>1886</v>
      </c>
      <c r="L13" s="128" t="s">
        <v>1886</v>
      </c>
      <c r="M13" s="128" t="s">
        <v>1886</v>
      </c>
      <c r="N13" s="128" t="s">
        <v>1886</v>
      </c>
      <c r="O13" s="128" t="s">
        <v>1886</v>
      </c>
      <c r="P13" s="128" t="s">
        <v>1886</v>
      </c>
    </row>
    <row r="14" spans="1:16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6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16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16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6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1:16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6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6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1:16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6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spans="1:16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1:16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1:16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1:16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1:16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spans="1:16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1:16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1:16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1:16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1:16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1:16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6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6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1:16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1:16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6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1:16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1:16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spans="1:16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1:16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1:16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1:16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1:16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spans="1:16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1:16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1:16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1:16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1:16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1:16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1:16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1:16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1:16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1:16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16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1:16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</row>
    <row r="90" spans="1:16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1:16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1:16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1:16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1:16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  <row r="95" spans="1:16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</row>
    <row r="96" spans="1:16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</row>
    <row r="97" spans="1:16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</row>
    <row r="98" spans="1:16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</row>
    <row r="99" spans="1:16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</row>
    <row r="101" spans="1:16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</row>
    <row r="102" spans="1:16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1:16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</row>
    <row r="104" spans="1:16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</row>
    <row r="105" spans="1:16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</row>
    <row r="107" spans="1:16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</row>
    <row r="108" spans="1:16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85" zoomScaleNormal="85" workbookViewId="0">
      <selection activeCell="Q8" sqref="Q8"/>
    </sheetView>
  </sheetViews>
  <sheetFormatPr defaultColWidth="0" defaultRowHeight="18" zeroHeight="1"/>
  <cols>
    <col min="1" max="1" width="46" style="2" bestFit="1" customWidth="1"/>
    <col min="2" max="2" width="28.5703125" style="2" customWidth="1"/>
    <col min="3" max="3" width="13" style="2" customWidth="1"/>
    <col min="4" max="4" width="14.42578125" style="2" customWidth="1"/>
    <col min="5" max="5" width="7.85546875" style="1" customWidth="1"/>
    <col min="6" max="6" width="15.85546875" style="1" customWidth="1"/>
    <col min="7" max="7" width="11.42578125" style="1" customWidth="1"/>
    <col min="8" max="8" width="8.42578125" style="1" customWidth="1"/>
    <col min="9" max="9" width="21.140625" style="1" customWidth="1"/>
    <col min="10" max="10" width="12.28515625" style="1" bestFit="1" customWidth="1"/>
    <col min="11" max="11" width="20.85546875" style="1" customWidth="1"/>
    <col min="12" max="12" width="16.42578125" style="1" customWidth="1"/>
    <col min="13" max="13" width="14.5703125" style="1" customWidth="1"/>
    <col min="14" max="14" width="9.7109375" style="1" customWidth="1"/>
    <col min="15" max="15" width="11.140625" style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136</v>
      </c>
      <c r="B1" s="36" t="s" vm="1">
        <v>195</v>
      </c>
    </row>
    <row r="2" spans="1:17">
      <c r="A2" s="36" t="s">
        <v>135</v>
      </c>
      <c r="B2" s="36" t="s">
        <v>196</v>
      </c>
    </row>
    <row r="3" spans="1:17">
      <c r="A3" s="36" t="s">
        <v>137</v>
      </c>
      <c r="B3" s="36" t="s">
        <v>197</v>
      </c>
    </row>
    <row r="4" spans="1:17">
      <c r="A4" s="36" t="s">
        <v>138</v>
      </c>
      <c r="B4" s="36">
        <v>12148</v>
      </c>
    </row>
    <row r="5" spans="1:17" s="3" customFormat="1">
      <c r="A5" s="37" t="s">
        <v>112</v>
      </c>
      <c r="B5" s="38" t="s">
        <v>162</v>
      </c>
      <c r="C5" s="38" t="s">
        <v>44</v>
      </c>
      <c r="D5" s="38" t="s">
        <v>113</v>
      </c>
      <c r="E5" s="38" t="s">
        <v>14</v>
      </c>
      <c r="F5" s="38" t="s">
        <v>100</v>
      </c>
      <c r="G5" s="38" t="s">
        <v>65</v>
      </c>
      <c r="H5" s="38" t="s">
        <v>17</v>
      </c>
      <c r="I5" s="38" t="s">
        <v>194</v>
      </c>
      <c r="J5" s="38" t="s">
        <v>99</v>
      </c>
      <c r="K5" s="38" t="s">
        <v>34</v>
      </c>
      <c r="L5" s="38" t="s">
        <v>18</v>
      </c>
      <c r="M5" s="38" t="s">
        <v>174</v>
      </c>
      <c r="N5" s="38" t="s">
        <v>173</v>
      </c>
      <c r="O5" s="38" t="s">
        <v>107</v>
      </c>
      <c r="P5" s="38" t="s">
        <v>139</v>
      </c>
      <c r="Q5" s="40" t="s">
        <v>141</v>
      </c>
    </row>
    <row r="6" spans="1:17" s="3" customFormat="1">
      <c r="A6" s="121" t="s">
        <v>1886</v>
      </c>
      <c r="B6" s="146" t="s">
        <v>1886</v>
      </c>
      <c r="C6" s="122" t="s">
        <v>1886</v>
      </c>
      <c r="D6" s="122" t="s">
        <v>1886</v>
      </c>
      <c r="E6" s="122" t="s">
        <v>1886</v>
      </c>
      <c r="F6" s="12" t="s">
        <v>21</v>
      </c>
      <c r="G6" s="122" t="s">
        <v>1886</v>
      </c>
      <c r="H6" s="12" t="s">
        <v>20</v>
      </c>
      <c r="I6" s="122" t="s">
        <v>1886</v>
      </c>
      <c r="J6" s="122" t="s">
        <v>1886</v>
      </c>
      <c r="K6" s="12" t="s">
        <v>19</v>
      </c>
      <c r="L6" s="12" t="s">
        <v>19</v>
      </c>
      <c r="M6" s="12" t="s">
        <v>181</v>
      </c>
      <c r="N6" s="122" t="s">
        <v>1886</v>
      </c>
      <c r="O6" s="12" t="s">
        <v>177</v>
      </c>
      <c r="P6" s="12" t="s">
        <v>19</v>
      </c>
      <c r="Q6" s="13" t="s">
        <v>19</v>
      </c>
    </row>
    <row r="7" spans="1:17" s="4" customFormat="1" ht="20.25">
      <c r="A7" s="123" t="s">
        <v>1886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109</v>
      </c>
      <c r="Q7" s="15" t="s">
        <v>110</v>
      </c>
    </row>
    <row r="8" spans="1:17" s="4" customFormat="1" ht="20.25">
      <c r="A8" s="54" t="s">
        <v>40</v>
      </c>
      <c r="B8" s="124" t="s">
        <v>1886</v>
      </c>
      <c r="C8" s="124" t="s">
        <v>1886</v>
      </c>
      <c r="D8" s="124" t="s">
        <v>1886</v>
      </c>
      <c r="E8" s="124" t="s">
        <v>1886</v>
      </c>
      <c r="F8" s="124" t="s">
        <v>1886</v>
      </c>
      <c r="G8" s="124" t="s">
        <v>1886</v>
      </c>
      <c r="H8" s="62">
        <v>4.2226320824007999</v>
      </c>
      <c r="I8" s="124" t="s">
        <v>1886</v>
      </c>
      <c r="J8" s="124" t="s">
        <v>1886</v>
      </c>
      <c r="K8" s="124" t="s">
        <v>1886</v>
      </c>
      <c r="L8" s="75">
        <v>9.6092885691619362E-2</v>
      </c>
      <c r="M8" s="124" t="s">
        <v>1886</v>
      </c>
      <c r="N8" s="124" t="s">
        <v>1886</v>
      </c>
      <c r="O8" s="62">
        <v>1315.1137465509998</v>
      </c>
      <c r="P8" s="63">
        <f>IFERROR(O8/$O$8,0)</f>
        <v>1</v>
      </c>
      <c r="Q8" s="63">
        <f>O8/'סכום נכסי הקרן'!$C$41</f>
        <v>5.9612839203445289E-2</v>
      </c>
    </row>
    <row r="9" spans="1:17">
      <c r="A9" s="55" t="s">
        <v>38</v>
      </c>
      <c r="B9" s="125" t="s">
        <v>1886</v>
      </c>
      <c r="C9" s="125" t="s">
        <v>1886</v>
      </c>
      <c r="D9" s="125" t="s">
        <v>1886</v>
      </c>
      <c r="E9" s="125" t="s">
        <v>1886</v>
      </c>
      <c r="F9" s="125" t="s">
        <v>1886</v>
      </c>
      <c r="G9" s="125" t="s">
        <v>1886</v>
      </c>
      <c r="H9" s="65">
        <v>5.4733923092149404</v>
      </c>
      <c r="I9" s="125" t="s">
        <v>1886</v>
      </c>
      <c r="J9" s="125" t="s">
        <v>1886</v>
      </c>
      <c r="K9" s="125" t="s">
        <v>1886</v>
      </c>
      <c r="L9" s="76">
        <v>5.5757280728717863E-2</v>
      </c>
      <c r="M9" s="125" t="s">
        <v>1886</v>
      </c>
      <c r="N9" s="125" t="s">
        <v>1886</v>
      </c>
      <c r="O9" s="65">
        <v>857.83111829099983</v>
      </c>
      <c r="P9" s="66">
        <f t="shared" ref="P9:P72" si="0">IFERROR(O9/$O$8,0)</f>
        <v>0.65228663341154824</v>
      </c>
      <c r="Q9" s="66">
        <f>O9/'סכום נכסי הקרן'!$C$41</f>
        <v>3.8884658192119288E-2</v>
      </c>
    </row>
    <row r="10" spans="1:17">
      <c r="A10" s="74" t="s">
        <v>35</v>
      </c>
      <c r="B10" s="125" t="s">
        <v>1886</v>
      </c>
      <c r="C10" s="125" t="s">
        <v>1886</v>
      </c>
      <c r="D10" s="125" t="s">
        <v>1886</v>
      </c>
      <c r="E10" s="125" t="s">
        <v>1886</v>
      </c>
      <c r="F10" s="125" t="s">
        <v>1886</v>
      </c>
      <c r="G10" s="125" t="s">
        <v>1886</v>
      </c>
      <c r="H10" s="65">
        <v>9.4195448864741049</v>
      </c>
      <c r="I10" s="125" t="s">
        <v>1886</v>
      </c>
      <c r="J10" s="125" t="s">
        <v>1886</v>
      </c>
      <c r="K10" s="125" t="s">
        <v>1886</v>
      </c>
      <c r="L10" s="76">
        <v>4.9180657737645642E-2</v>
      </c>
      <c r="M10" s="125" t="s">
        <v>1886</v>
      </c>
      <c r="N10" s="125" t="s">
        <v>1886</v>
      </c>
      <c r="O10" s="65">
        <f>SUM(O11:O45)</f>
        <v>196.66186250800001</v>
      </c>
      <c r="P10" s="66">
        <f t="shared" si="0"/>
        <v>0.14953981206854758</v>
      </c>
      <c r="Q10" s="66">
        <f>O10/'סכום נכסי הקרן'!$C$41</f>
        <v>8.9144927713557531E-3</v>
      </c>
    </row>
    <row r="11" spans="1:17">
      <c r="A11" s="61" t="s">
        <v>1781</v>
      </c>
      <c r="B11" s="71" t="s">
        <v>1546</v>
      </c>
      <c r="C11" s="58">
        <v>6028</v>
      </c>
      <c r="D11" s="128" t="s">
        <v>1886</v>
      </c>
      <c r="E11" s="58" t="s">
        <v>618</v>
      </c>
      <c r="F11" s="77">
        <v>43100</v>
      </c>
      <c r="G11" s="128" t="s">
        <v>1886</v>
      </c>
      <c r="H11" s="68">
        <v>7.4399999995470365</v>
      </c>
      <c r="I11" s="71" t="s">
        <v>28</v>
      </c>
      <c r="J11" s="71" t="s">
        <v>123</v>
      </c>
      <c r="K11" s="72">
        <v>6.449999999597697E-2</v>
      </c>
      <c r="L11" s="72">
        <v>6.449999999597697E-2</v>
      </c>
      <c r="M11" s="68">
        <v>5888.7078760000004</v>
      </c>
      <c r="N11" s="70">
        <v>113.97</v>
      </c>
      <c r="O11" s="68">
        <v>6.7113603660000001</v>
      </c>
      <c r="P11" s="69">
        <f t="shared" si="0"/>
        <v>5.1032546679715927E-3</v>
      </c>
      <c r="Q11" s="69">
        <f>O11/'סכום נכסי הקרן'!$C$41</f>
        <v>3.042194999360221E-4</v>
      </c>
    </row>
    <row r="12" spans="1:17">
      <c r="A12" s="61" t="s">
        <v>1781</v>
      </c>
      <c r="B12" s="71" t="s">
        <v>1546</v>
      </c>
      <c r="C12" s="58">
        <v>6869</v>
      </c>
      <c r="D12" s="128" t="s">
        <v>1886</v>
      </c>
      <c r="E12" s="58" t="s">
        <v>618</v>
      </c>
      <c r="F12" s="77">
        <v>43555</v>
      </c>
      <c r="G12" s="128" t="s">
        <v>1886</v>
      </c>
      <c r="H12" s="68">
        <v>3.3699999996155787</v>
      </c>
      <c r="I12" s="71" t="s">
        <v>28</v>
      </c>
      <c r="J12" s="71" t="s">
        <v>123</v>
      </c>
      <c r="K12" s="72">
        <v>5.7400000000854282E-2</v>
      </c>
      <c r="L12" s="72">
        <v>5.7400000000854282E-2</v>
      </c>
      <c r="M12" s="68">
        <v>1164.3032479999999</v>
      </c>
      <c r="N12" s="70">
        <v>100.54</v>
      </c>
      <c r="O12" s="68">
        <v>1.170590485</v>
      </c>
      <c r="P12" s="69">
        <f t="shared" si="0"/>
        <v>8.9010588481032557E-4</v>
      </c>
      <c r="Q12" s="69">
        <f>O12/'סכום נכסי הקרן'!$C$41</f>
        <v>5.306173898523833E-5</v>
      </c>
    </row>
    <row r="13" spans="1:17">
      <c r="A13" s="61" t="s">
        <v>1781</v>
      </c>
      <c r="B13" s="71" t="s">
        <v>1546</v>
      </c>
      <c r="C13" s="58">
        <v>6870</v>
      </c>
      <c r="D13" s="128" t="s">
        <v>1886</v>
      </c>
      <c r="E13" s="58" t="s">
        <v>618</v>
      </c>
      <c r="F13" s="77">
        <v>43555</v>
      </c>
      <c r="G13" s="128" t="s">
        <v>1886</v>
      </c>
      <c r="H13" s="68">
        <v>5.2399999999630831</v>
      </c>
      <c r="I13" s="71" t="s">
        <v>28</v>
      </c>
      <c r="J13" s="71" t="s">
        <v>123</v>
      </c>
      <c r="K13" s="72">
        <v>4.419999999953144E-2</v>
      </c>
      <c r="L13" s="72">
        <v>4.419999999953144E-2</v>
      </c>
      <c r="M13" s="68">
        <v>13872.083586000001</v>
      </c>
      <c r="N13" s="70">
        <v>101.54</v>
      </c>
      <c r="O13" s="68">
        <v>14.085713673000001</v>
      </c>
      <c r="P13" s="69">
        <f t="shared" si="0"/>
        <v>1.0710642870201159E-2</v>
      </c>
      <c r="Q13" s="69">
        <f>O13/'סכום נכסי הקרן'!$C$41</f>
        <v>6.3849183118682936E-4</v>
      </c>
    </row>
    <row r="14" spans="1:17">
      <c r="A14" s="61" t="s">
        <v>1781</v>
      </c>
      <c r="B14" s="71" t="s">
        <v>1546</v>
      </c>
      <c r="C14" s="58">
        <v>6868</v>
      </c>
      <c r="D14" s="128" t="s">
        <v>1886</v>
      </c>
      <c r="E14" s="58" t="s">
        <v>618</v>
      </c>
      <c r="F14" s="77">
        <v>43555</v>
      </c>
      <c r="G14" s="128" t="s">
        <v>1886</v>
      </c>
      <c r="H14" s="68">
        <v>5.6699999979494446</v>
      </c>
      <c r="I14" s="71" t="s">
        <v>28</v>
      </c>
      <c r="J14" s="71" t="s">
        <v>123</v>
      </c>
      <c r="K14" s="72">
        <v>1.8899999989346269E-2</v>
      </c>
      <c r="L14" s="72">
        <v>1.8899999989346269E-2</v>
      </c>
      <c r="M14" s="68">
        <v>656.43994699999996</v>
      </c>
      <c r="N14" s="70">
        <v>132.97999999999999</v>
      </c>
      <c r="O14" s="68">
        <v>0.87293373699999999</v>
      </c>
      <c r="P14" s="69">
        <f t="shared" si="0"/>
        <v>6.6377052121106991E-4</v>
      </c>
      <c r="Q14" s="69">
        <f>O14/'סכום נכסי הקרן'!$C$41</f>
        <v>3.9569245348942579E-5</v>
      </c>
    </row>
    <row r="15" spans="1:17">
      <c r="A15" s="61" t="s">
        <v>1781</v>
      </c>
      <c r="B15" s="71" t="s">
        <v>1546</v>
      </c>
      <c r="C15" s="58">
        <v>6867</v>
      </c>
      <c r="D15" s="128" t="s">
        <v>1886</v>
      </c>
      <c r="E15" s="58" t="s">
        <v>618</v>
      </c>
      <c r="F15" s="77">
        <v>43555</v>
      </c>
      <c r="G15" s="128" t="s">
        <v>1886</v>
      </c>
      <c r="H15" s="68">
        <v>4.9800000006208762</v>
      </c>
      <c r="I15" s="71" t="s">
        <v>28</v>
      </c>
      <c r="J15" s="71" t="s">
        <v>123</v>
      </c>
      <c r="K15" s="72">
        <v>3.8700000004732907E-2</v>
      </c>
      <c r="L15" s="72">
        <v>3.8700000004732907E-2</v>
      </c>
      <c r="M15" s="68">
        <v>1580.5722350000003</v>
      </c>
      <c r="N15" s="70">
        <v>124.32</v>
      </c>
      <c r="O15" s="68">
        <v>1.9649671609999999</v>
      </c>
      <c r="P15" s="69">
        <f t="shared" si="0"/>
        <v>1.4941423630870693E-3</v>
      </c>
      <c r="Q15" s="69">
        <f>O15/'סכום נכסי הקרן'!$C$41</f>
        <v>8.907006843776522E-5</v>
      </c>
    </row>
    <row r="16" spans="1:17">
      <c r="A16" s="61" t="s">
        <v>1781</v>
      </c>
      <c r="B16" s="71" t="s">
        <v>1546</v>
      </c>
      <c r="C16" s="58">
        <v>6866</v>
      </c>
      <c r="D16" s="128" t="s">
        <v>1886</v>
      </c>
      <c r="E16" s="58" t="s">
        <v>618</v>
      </c>
      <c r="F16" s="77">
        <v>43555</v>
      </c>
      <c r="G16" s="128" t="s">
        <v>1886</v>
      </c>
      <c r="H16" s="68">
        <v>5.8899999997774417</v>
      </c>
      <c r="I16" s="71" t="s">
        <v>28</v>
      </c>
      <c r="J16" s="71" t="s">
        <v>123</v>
      </c>
      <c r="K16" s="72">
        <v>3.6599999999865115E-2</v>
      </c>
      <c r="L16" s="72">
        <v>3.6599999999865115E-2</v>
      </c>
      <c r="M16" s="68">
        <v>2437.9378019999999</v>
      </c>
      <c r="N16" s="70">
        <v>121.64</v>
      </c>
      <c r="O16" s="68">
        <v>2.9655071939999997</v>
      </c>
      <c r="P16" s="69">
        <f t="shared" si="0"/>
        <v>2.2549434995849599E-3</v>
      </c>
      <c r="Q16" s="69">
        <f>O16/'סכום נכסי הקרן'!$C$41</f>
        <v>1.3442358425361242E-4</v>
      </c>
    </row>
    <row r="17" spans="1:17">
      <c r="A17" s="61" t="s">
        <v>1781</v>
      </c>
      <c r="B17" s="71" t="s">
        <v>1546</v>
      </c>
      <c r="C17" s="58">
        <v>6865</v>
      </c>
      <c r="D17" s="128" t="s">
        <v>1886</v>
      </c>
      <c r="E17" s="58" t="s">
        <v>618</v>
      </c>
      <c r="F17" s="77">
        <v>43555</v>
      </c>
      <c r="G17" s="128" t="s">
        <v>1886</v>
      </c>
      <c r="H17" s="68">
        <v>3.9700000002121882</v>
      </c>
      <c r="I17" s="71" t="s">
        <v>28</v>
      </c>
      <c r="J17" s="71" t="s">
        <v>123</v>
      </c>
      <c r="K17" s="72">
        <v>2.7700000004859802E-2</v>
      </c>
      <c r="L17" s="72">
        <v>2.7700000004859802E-2</v>
      </c>
      <c r="M17" s="68">
        <v>1185.559072</v>
      </c>
      <c r="N17" s="70">
        <v>123.23</v>
      </c>
      <c r="O17" s="68">
        <v>1.4609645769999999</v>
      </c>
      <c r="P17" s="69">
        <f t="shared" si="0"/>
        <v>1.110903585968519E-3</v>
      </c>
      <c r="Q17" s="69">
        <f>O17/'סכום נכסי הקרן'!$C$41</f>
        <v>6.6224116840872082E-5</v>
      </c>
    </row>
    <row r="18" spans="1:17">
      <c r="A18" s="61" t="s">
        <v>1781</v>
      </c>
      <c r="B18" s="71" t="s">
        <v>1546</v>
      </c>
      <c r="C18" s="58">
        <v>5212</v>
      </c>
      <c r="D18" s="128" t="s">
        <v>1886</v>
      </c>
      <c r="E18" s="58" t="s">
        <v>618</v>
      </c>
      <c r="F18" s="77">
        <v>42643</v>
      </c>
      <c r="G18" s="128" t="s">
        <v>1886</v>
      </c>
      <c r="H18" s="68">
        <v>6.9399999999108939</v>
      </c>
      <c r="I18" s="71" t="s">
        <v>28</v>
      </c>
      <c r="J18" s="71" t="s">
        <v>123</v>
      </c>
      <c r="K18" s="72">
        <v>4.8499999999692747E-2</v>
      </c>
      <c r="L18" s="72">
        <v>4.8499999999692747E-2</v>
      </c>
      <c r="M18" s="68">
        <v>12991.125600000001</v>
      </c>
      <c r="N18" s="70">
        <v>100.21</v>
      </c>
      <c r="O18" s="68">
        <v>13.018406964</v>
      </c>
      <c r="P18" s="69">
        <f t="shared" si="0"/>
        <v>9.899072987520588E-3</v>
      </c>
      <c r="Q18" s="69">
        <f>O18/'סכום נכסי הקרן'!$C$41</f>
        <v>5.9011184626823359E-4</v>
      </c>
    </row>
    <row r="19" spans="1:17">
      <c r="A19" s="61" t="s">
        <v>1782</v>
      </c>
      <c r="B19" s="71" t="s">
        <v>1546</v>
      </c>
      <c r="C19" s="58" t="s">
        <v>1547</v>
      </c>
      <c r="D19" s="128" t="s">
        <v>1886</v>
      </c>
      <c r="E19" s="58" t="s">
        <v>618</v>
      </c>
      <c r="F19" s="77">
        <v>45107</v>
      </c>
      <c r="G19" s="128" t="s">
        <v>1886</v>
      </c>
      <c r="H19" s="68">
        <v>9.1999999997138389</v>
      </c>
      <c r="I19" s="71" t="s">
        <v>28</v>
      </c>
      <c r="J19" s="71" t="s">
        <v>123</v>
      </c>
      <c r="K19" s="72">
        <v>7.0599999998247245E-2</v>
      </c>
      <c r="L19" s="72">
        <v>7.0599999998247245E-2</v>
      </c>
      <c r="M19" s="68">
        <v>10645.952748</v>
      </c>
      <c r="N19" s="70">
        <v>105.04</v>
      </c>
      <c r="O19" s="68">
        <v>11.182508766000002</v>
      </c>
      <c r="P19" s="69">
        <f t="shared" si="0"/>
        <v>8.5030734378125864E-3</v>
      </c>
      <c r="Q19" s="69">
        <f>O19/'סכום נכסי הקרן'!$C$41</f>
        <v>5.0689234958340844E-4</v>
      </c>
    </row>
    <row r="20" spans="1:17">
      <c r="A20" s="61" t="s">
        <v>1782</v>
      </c>
      <c r="B20" s="71" t="s">
        <v>1546</v>
      </c>
      <c r="C20" s="58" t="s">
        <v>1548</v>
      </c>
      <c r="D20" s="128" t="s">
        <v>1886</v>
      </c>
      <c r="E20" s="58" t="s">
        <v>618</v>
      </c>
      <c r="F20" s="77">
        <v>45107</v>
      </c>
      <c r="G20" s="128" t="s">
        <v>1886</v>
      </c>
      <c r="H20" s="68">
        <v>8.9999999996521129</v>
      </c>
      <c r="I20" s="71" t="s">
        <v>28</v>
      </c>
      <c r="J20" s="71" t="s">
        <v>123</v>
      </c>
      <c r="K20" s="72">
        <v>7.1399999997472027E-2</v>
      </c>
      <c r="L20" s="72">
        <v>7.1399999997472027E-2</v>
      </c>
      <c r="M20" s="68">
        <v>8234.0673509999997</v>
      </c>
      <c r="N20" s="70">
        <v>104.73</v>
      </c>
      <c r="O20" s="68">
        <v>8.6235387370000005</v>
      </c>
      <c r="P20" s="69">
        <f t="shared" si="0"/>
        <v>6.5572569366079405E-3</v>
      </c>
      <c r="Q20" s="69">
        <f>O20/'סכום נכסי הקרן'!$C$41</f>
        <v>3.9089670337768537E-4</v>
      </c>
    </row>
    <row r="21" spans="1:17">
      <c r="A21" s="61" t="s">
        <v>1782</v>
      </c>
      <c r="B21" s="71" t="s">
        <v>1546</v>
      </c>
      <c r="C21" s="58" t="s">
        <v>1549</v>
      </c>
      <c r="D21" s="128" t="s">
        <v>1886</v>
      </c>
      <c r="E21" s="58" t="s">
        <v>618</v>
      </c>
      <c r="F21" s="77">
        <v>45107</v>
      </c>
      <c r="G21" s="128" t="s">
        <v>1886</v>
      </c>
      <c r="H21" s="68">
        <v>8.3999999952353566</v>
      </c>
      <c r="I21" s="71" t="s">
        <v>28</v>
      </c>
      <c r="J21" s="71" t="s">
        <v>123</v>
      </c>
      <c r="K21" s="72">
        <v>7.1899999958756039E-2</v>
      </c>
      <c r="L21" s="72">
        <v>7.1899999958756039E-2</v>
      </c>
      <c r="M21" s="68">
        <v>660.45184699999993</v>
      </c>
      <c r="N21" s="70">
        <v>101.69</v>
      </c>
      <c r="O21" s="68">
        <v>0.67161348300000001</v>
      </c>
      <c r="P21" s="69">
        <f t="shared" si="0"/>
        <v>5.1068851250423374E-4</v>
      </c>
      <c r="Q21" s="69">
        <f>O21/'סכום נכסי הקרן'!$C$41</f>
        <v>3.0443592178961547E-5</v>
      </c>
    </row>
    <row r="22" spans="1:17">
      <c r="A22" s="61" t="s">
        <v>1782</v>
      </c>
      <c r="B22" s="71" t="s">
        <v>1546</v>
      </c>
      <c r="C22" s="58" t="s">
        <v>1550</v>
      </c>
      <c r="D22" s="128" t="s">
        <v>1886</v>
      </c>
      <c r="E22" s="58" t="s">
        <v>618</v>
      </c>
      <c r="F22" s="77">
        <v>45107</v>
      </c>
      <c r="G22" s="128" t="s">
        <v>1886</v>
      </c>
      <c r="H22" s="68">
        <v>7.4100000004069031</v>
      </c>
      <c r="I22" s="71" t="s">
        <v>28</v>
      </c>
      <c r="J22" s="71" t="s">
        <v>123</v>
      </c>
      <c r="K22" s="72">
        <v>7.0600000004425956E-2</v>
      </c>
      <c r="L22" s="72">
        <v>7.0600000004425956E-2</v>
      </c>
      <c r="M22" s="68">
        <v>5199.7970420000001</v>
      </c>
      <c r="N22" s="70">
        <v>80.819999999999993</v>
      </c>
      <c r="O22" s="68">
        <v>4.202475969</v>
      </c>
      <c r="P22" s="69">
        <f t="shared" si="0"/>
        <v>3.1955228055530241E-3</v>
      </c>
      <c r="Q22" s="69">
        <f>O22/'סכום נכסי הקרן'!$C$41</f>
        <v>1.9049418717837481E-4</v>
      </c>
    </row>
    <row r="23" spans="1:17">
      <c r="A23" s="61" t="s">
        <v>1782</v>
      </c>
      <c r="B23" s="71" t="s">
        <v>1546</v>
      </c>
      <c r="C23" s="58" t="s">
        <v>1551</v>
      </c>
      <c r="D23" s="128" t="s">
        <v>1886</v>
      </c>
      <c r="E23" s="58" t="s">
        <v>618</v>
      </c>
      <c r="F23" s="77">
        <v>45107</v>
      </c>
      <c r="G23" s="128" t="s">
        <v>1886</v>
      </c>
      <c r="H23" s="68">
        <v>11.190000009319222</v>
      </c>
      <c r="I23" s="71" t="s">
        <v>28</v>
      </c>
      <c r="J23" s="71" t="s">
        <v>123</v>
      </c>
      <c r="K23" s="72">
        <v>3.5400000032414683E-2</v>
      </c>
      <c r="L23" s="72">
        <v>3.5400000032414683E-2</v>
      </c>
      <c r="M23" s="68">
        <v>174.88787300000001</v>
      </c>
      <c r="N23" s="70">
        <v>141.12</v>
      </c>
      <c r="O23" s="68">
        <v>0.24680173</v>
      </c>
      <c r="P23" s="69">
        <f t="shared" si="0"/>
        <v>1.8766569100753374E-4</v>
      </c>
      <c r="Q23" s="69">
        <f>O23/'סכום נכסי הקרן'!$C$41</f>
        <v>1.1187284662035558E-5</v>
      </c>
    </row>
    <row r="24" spans="1:17">
      <c r="A24" s="61" t="s">
        <v>1782</v>
      </c>
      <c r="B24" s="71" t="s">
        <v>1546</v>
      </c>
      <c r="C24" s="58" t="s">
        <v>1552</v>
      </c>
      <c r="D24" s="128" t="s">
        <v>1886</v>
      </c>
      <c r="E24" s="58" t="s">
        <v>618</v>
      </c>
      <c r="F24" s="77">
        <v>45107</v>
      </c>
      <c r="G24" s="128" t="s">
        <v>1886</v>
      </c>
      <c r="H24" s="68">
        <v>10.419999995790675</v>
      </c>
      <c r="I24" s="71" t="s">
        <v>28</v>
      </c>
      <c r="J24" s="71" t="s">
        <v>123</v>
      </c>
      <c r="K24" s="72">
        <v>3.1799999985429261E-2</v>
      </c>
      <c r="L24" s="72">
        <v>3.1799999985429261E-2</v>
      </c>
      <c r="M24" s="68">
        <v>870.456952</v>
      </c>
      <c r="N24" s="70">
        <v>141.91999999999999</v>
      </c>
      <c r="O24" s="68">
        <v>1.2353525599999999</v>
      </c>
      <c r="P24" s="69">
        <f t="shared" si="0"/>
        <v>9.3935035143524238E-4</v>
      </c>
      <c r="Q24" s="69">
        <f>O24/'סכום נכסי הקרן'!$C$41</f>
        <v>5.5997341455808919E-5</v>
      </c>
    </row>
    <row r="25" spans="1:17">
      <c r="A25" s="61" t="s">
        <v>1782</v>
      </c>
      <c r="B25" s="71" t="s">
        <v>1546</v>
      </c>
      <c r="C25" s="58" t="s">
        <v>1553</v>
      </c>
      <c r="D25" s="128" t="s">
        <v>1886</v>
      </c>
      <c r="E25" s="58" t="s">
        <v>618</v>
      </c>
      <c r="F25" s="77">
        <v>45107</v>
      </c>
      <c r="G25" s="128" t="s">
        <v>1886</v>
      </c>
      <c r="H25" s="68">
        <v>10.510000005598256</v>
      </c>
      <c r="I25" s="71" t="s">
        <v>28</v>
      </c>
      <c r="J25" s="71" t="s">
        <v>123</v>
      </c>
      <c r="K25" s="72">
        <v>3.4300000016919678E-2</v>
      </c>
      <c r="L25" s="72">
        <v>3.4300000016919678E-2</v>
      </c>
      <c r="M25" s="68">
        <v>679.28999499999986</v>
      </c>
      <c r="N25" s="70">
        <v>129.63999999999999</v>
      </c>
      <c r="O25" s="68">
        <v>0.88063145700000001</v>
      </c>
      <c r="P25" s="69">
        <f t="shared" si="0"/>
        <v>6.6962379437484601E-4</v>
      </c>
      <c r="Q25" s="69">
        <f>O25/'סכום נכסי הקרן'!$C$41</f>
        <v>3.9918175580868604E-5</v>
      </c>
    </row>
    <row r="26" spans="1:17">
      <c r="A26" s="61" t="s">
        <v>1782</v>
      </c>
      <c r="B26" s="71" t="s">
        <v>1546</v>
      </c>
      <c r="C26" s="58" t="s">
        <v>1554</v>
      </c>
      <c r="D26" s="128" t="s">
        <v>1886</v>
      </c>
      <c r="E26" s="58" t="s">
        <v>618</v>
      </c>
      <c r="F26" s="77">
        <v>45107</v>
      </c>
      <c r="G26" s="128" t="s">
        <v>1886</v>
      </c>
      <c r="H26" s="68">
        <v>10.009999997982996</v>
      </c>
      <c r="I26" s="71" t="s">
        <v>28</v>
      </c>
      <c r="J26" s="71" t="s">
        <v>123</v>
      </c>
      <c r="K26" s="72">
        <v>3.3899999992323349E-2</v>
      </c>
      <c r="L26" s="72">
        <v>3.3899999992323349E-2</v>
      </c>
      <c r="M26" s="68">
        <v>2568.7850520000002</v>
      </c>
      <c r="N26" s="70">
        <v>103.45</v>
      </c>
      <c r="O26" s="68">
        <v>2.6574077360000001</v>
      </c>
      <c r="P26" s="69">
        <f t="shared" si="0"/>
        <v>2.0206675985018656E-3</v>
      </c>
      <c r="Q26" s="69">
        <f>O26/'סכום נכסי הקרן'!$C$41</f>
        <v>1.2045773263310365E-4</v>
      </c>
    </row>
    <row r="27" spans="1:17">
      <c r="A27" s="61" t="s">
        <v>1781</v>
      </c>
      <c r="B27" s="71" t="s">
        <v>1546</v>
      </c>
      <c r="C27" s="58">
        <v>5211</v>
      </c>
      <c r="D27" s="128" t="s">
        <v>1886</v>
      </c>
      <c r="E27" s="58" t="s">
        <v>618</v>
      </c>
      <c r="F27" s="77">
        <v>42643</v>
      </c>
      <c r="G27" s="128" t="s">
        <v>1886</v>
      </c>
      <c r="H27" s="68">
        <v>4.4899999999245628</v>
      </c>
      <c r="I27" s="71" t="s">
        <v>28</v>
      </c>
      <c r="J27" s="71" t="s">
        <v>123</v>
      </c>
      <c r="K27" s="72">
        <v>4.9799999999538984E-2</v>
      </c>
      <c r="L27" s="72">
        <v>4.9799999999538984E-2</v>
      </c>
      <c r="M27" s="68">
        <v>9974.1832250000007</v>
      </c>
      <c r="N27" s="70">
        <v>95.69</v>
      </c>
      <c r="O27" s="68">
        <v>9.5442959280000004</v>
      </c>
      <c r="P27" s="69">
        <f t="shared" si="0"/>
        <v>7.2573919579433689E-3</v>
      </c>
      <c r="Q27" s="69">
        <f>O27/'סכום נכסי הקרן'!$C$41</f>
        <v>4.3263373982525502E-4</v>
      </c>
    </row>
    <row r="28" spans="1:17">
      <c r="A28" s="61" t="s">
        <v>1781</v>
      </c>
      <c r="B28" s="71" t="s">
        <v>1546</v>
      </c>
      <c r="C28" s="58">
        <v>6027</v>
      </c>
      <c r="D28" s="128" t="s">
        <v>1886</v>
      </c>
      <c r="E28" s="58" t="s">
        <v>618</v>
      </c>
      <c r="F28" s="77">
        <v>43100</v>
      </c>
      <c r="G28" s="128" t="s">
        <v>1886</v>
      </c>
      <c r="H28" s="68">
        <v>8.1599999998021921</v>
      </c>
      <c r="I28" s="71" t="s">
        <v>28</v>
      </c>
      <c r="J28" s="71" t="s">
        <v>123</v>
      </c>
      <c r="K28" s="72">
        <v>4.7699999998853625E-2</v>
      </c>
      <c r="L28" s="72">
        <v>4.7699999998853625E-2</v>
      </c>
      <c r="M28" s="68">
        <v>21899.933262999999</v>
      </c>
      <c r="N28" s="70">
        <v>101.57</v>
      </c>
      <c r="O28" s="68">
        <v>22.243762215</v>
      </c>
      <c r="P28" s="69">
        <f t="shared" si="0"/>
        <v>1.6913945484439048E-2</v>
      </c>
      <c r="Q28" s="69">
        <f>O28/'סכום נכסי הקרן'!$C$41</f>
        <v>1.0082883124597044E-3</v>
      </c>
    </row>
    <row r="29" spans="1:17">
      <c r="A29" s="61" t="s">
        <v>1781</v>
      </c>
      <c r="B29" s="71" t="s">
        <v>1546</v>
      </c>
      <c r="C29" s="58">
        <v>5025</v>
      </c>
      <c r="D29" s="128" t="s">
        <v>1886</v>
      </c>
      <c r="E29" s="58" t="s">
        <v>618</v>
      </c>
      <c r="F29" s="77">
        <v>42551</v>
      </c>
      <c r="G29" s="128" t="s">
        <v>1886</v>
      </c>
      <c r="H29" s="68">
        <v>7.6299999999606483</v>
      </c>
      <c r="I29" s="71" t="s">
        <v>28</v>
      </c>
      <c r="J29" s="71" t="s">
        <v>123</v>
      </c>
      <c r="K29" s="72">
        <v>5.0799999999533593E-2</v>
      </c>
      <c r="L29" s="72">
        <v>5.0799999999533593E-2</v>
      </c>
      <c r="M29" s="68">
        <v>13874.640100000001</v>
      </c>
      <c r="N29" s="70">
        <v>98.9</v>
      </c>
      <c r="O29" s="68">
        <v>13.722019057999999</v>
      </c>
      <c r="P29" s="69">
        <f t="shared" si="0"/>
        <v>1.0434092939859528E-2</v>
      </c>
      <c r="Q29" s="69">
        <f>O29/'סכום נכסי הקרן'!$C$41</f>
        <v>6.220059046576497E-4</v>
      </c>
    </row>
    <row r="30" spans="1:17">
      <c r="A30" s="61" t="s">
        <v>1781</v>
      </c>
      <c r="B30" s="71" t="s">
        <v>1546</v>
      </c>
      <c r="C30" s="58">
        <v>5024</v>
      </c>
      <c r="D30" s="128" t="s">
        <v>1886</v>
      </c>
      <c r="E30" s="58" t="s">
        <v>618</v>
      </c>
      <c r="F30" s="77">
        <v>42551</v>
      </c>
      <c r="G30" s="128" t="s">
        <v>1886</v>
      </c>
      <c r="H30" s="68">
        <v>5.3300000002768231</v>
      </c>
      <c r="I30" s="71" t="s">
        <v>28</v>
      </c>
      <c r="J30" s="71" t="s">
        <v>123</v>
      </c>
      <c r="K30" s="72">
        <v>5.1200000001731555E-2</v>
      </c>
      <c r="L30" s="72">
        <v>5.1200000001731555E-2</v>
      </c>
      <c r="M30" s="68">
        <v>9069.3124599999992</v>
      </c>
      <c r="N30" s="70">
        <v>96.79</v>
      </c>
      <c r="O30" s="68">
        <v>8.7781875290000002</v>
      </c>
      <c r="P30" s="69">
        <f t="shared" si="0"/>
        <v>6.6748504089639091E-3</v>
      </c>
      <c r="Q30" s="69">
        <f>O30/'סכום נכסי הקרן'!$C$41</f>
        <v>3.9790678413661654E-4</v>
      </c>
    </row>
    <row r="31" spans="1:17">
      <c r="A31" s="61" t="s">
        <v>1781</v>
      </c>
      <c r="B31" s="71" t="s">
        <v>1546</v>
      </c>
      <c r="C31" s="58">
        <v>6026</v>
      </c>
      <c r="D31" s="128" t="s">
        <v>1886</v>
      </c>
      <c r="E31" s="58" t="s">
        <v>618</v>
      </c>
      <c r="F31" s="77">
        <v>43100</v>
      </c>
      <c r="G31" s="128" t="s">
        <v>1886</v>
      </c>
      <c r="H31" s="68">
        <v>6</v>
      </c>
      <c r="I31" s="71" t="s">
        <v>28</v>
      </c>
      <c r="J31" s="71" t="s">
        <v>123</v>
      </c>
      <c r="K31" s="72">
        <v>4.9299999999872481E-2</v>
      </c>
      <c r="L31" s="72">
        <v>4.9299999999872481E-2</v>
      </c>
      <c r="M31" s="68">
        <v>26731.180681999995</v>
      </c>
      <c r="N31" s="70">
        <v>93.88</v>
      </c>
      <c r="O31" s="68">
        <v>25.095232424000002</v>
      </c>
      <c r="P31" s="69">
        <f t="shared" si="0"/>
        <v>1.9082176343920388E-2</v>
      </c>
      <c r="Q31" s="69">
        <f>O31/'סכום נכסי הקרן'!$C$41</f>
        <v>1.1375427100419136E-3</v>
      </c>
    </row>
    <row r="32" spans="1:17">
      <c r="A32" s="61" t="s">
        <v>1781</v>
      </c>
      <c r="B32" s="71" t="s">
        <v>1546</v>
      </c>
      <c r="C32" s="58">
        <v>5023</v>
      </c>
      <c r="D32" s="128" t="s">
        <v>1886</v>
      </c>
      <c r="E32" s="58" t="s">
        <v>618</v>
      </c>
      <c r="F32" s="77">
        <v>42551</v>
      </c>
      <c r="G32" s="128" t="s">
        <v>1886</v>
      </c>
      <c r="H32" s="68">
        <v>7.2599999995475955</v>
      </c>
      <c r="I32" s="71" t="s">
        <v>28</v>
      </c>
      <c r="J32" s="71" t="s">
        <v>123</v>
      </c>
      <c r="K32" s="72">
        <v>5.619999999760493E-2</v>
      </c>
      <c r="L32" s="72">
        <v>5.619999999760493E-2</v>
      </c>
      <c r="M32" s="68">
        <v>3273.5397250000005</v>
      </c>
      <c r="N32" s="70">
        <v>114.79</v>
      </c>
      <c r="O32" s="68">
        <v>3.7576945449999997</v>
      </c>
      <c r="P32" s="69">
        <f t="shared" si="0"/>
        <v>2.8573152359291205E-3</v>
      </c>
      <c r="Q32" s="69">
        <f>O32/'סכום נכסי הקרן'!$C$41</f>
        <v>1.7033267371299699E-4</v>
      </c>
    </row>
    <row r="33" spans="1:17">
      <c r="A33" s="61" t="s">
        <v>1781</v>
      </c>
      <c r="B33" s="71" t="s">
        <v>1546</v>
      </c>
      <c r="C33" s="58">
        <v>5210</v>
      </c>
      <c r="D33" s="128" t="s">
        <v>1886</v>
      </c>
      <c r="E33" s="58" t="s">
        <v>618</v>
      </c>
      <c r="F33" s="77">
        <v>42643</v>
      </c>
      <c r="G33" s="128" t="s">
        <v>1886</v>
      </c>
      <c r="H33" s="68">
        <v>6.840000000190682</v>
      </c>
      <c r="I33" s="71" t="s">
        <v>28</v>
      </c>
      <c r="J33" s="71" t="s">
        <v>123</v>
      </c>
      <c r="K33" s="72">
        <v>4.4999999999999998E-2</v>
      </c>
      <c r="L33" s="72">
        <v>4.4999999999999998E-2</v>
      </c>
      <c r="M33" s="68">
        <v>2452.4569190000002</v>
      </c>
      <c r="N33" s="70">
        <v>119.75</v>
      </c>
      <c r="O33" s="68">
        <v>2.936815916</v>
      </c>
      <c r="P33" s="69">
        <f t="shared" si="0"/>
        <v>2.2331269243455595E-3</v>
      </c>
      <c r="Q33" s="69">
        <f>O33/'סכום נכסי הקרן'!$C$41</f>
        <v>1.3312303626189617E-4</v>
      </c>
    </row>
    <row r="34" spans="1:17">
      <c r="A34" s="61" t="s">
        <v>1781</v>
      </c>
      <c r="B34" s="71" t="s">
        <v>1546</v>
      </c>
      <c r="C34" s="58">
        <v>6025</v>
      </c>
      <c r="D34" s="128" t="s">
        <v>1886</v>
      </c>
      <c r="E34" s="58" t="s">
        <v>618</v>
      </c>
      <c r="F34" s="77">
        <v>43100</v>
      </c>
      <c r="G34" s="128" t="s">
        <v>1886</v>
      </c>
      <c r="H34" s="68">
        <v>7.7100000009319993</v>
      </c>
      <c r="I34" s="71" t="s">
        <v>28</v>
      </c>
      <c r="J34" s="71" t="s">
        <v>123</v>
      </c>
      <c r="K34" s="72">
        <v>5.0500000005676497E-2</v>
      </c>
      <c r="L34" s="72">
        <v>5.0500000005676497E-2</v>
      </c>
      <c r="M34" s="68">
        <v>3139.8098450000002</v>
      </c>
      <c r="N34" s="70">
        <v>120.63</v>
      </c>
      <c r="O34" s="68">
        <v>3.7875521569999999</v>
      </c>
      <c r="P34" s="69">
        <f t="shared" si="0"/>
        <v>2.880018680462572E-3</v>
      </c>
      <c r="Q34" s="69">
        <f>O34/'סכום נכסי הקרן'!$C$41</f>
        <v>1.7168609050133396E-4</v>
      </c>
    </row>
    <row r="35" spans="1:17">
      <c r="A35" s="61" t="s">
        <v>1781</v>
      </c>
      <c r="B35" s="71" t="s">
        <v>1546</v>
      </c>
      <c r="C35" s="58">
        <v>5022</v>
      </c>
      <c r="D35" s="128" t="s">
        <v>1886</v>
      </c>
      <c r="E35" s="58" t="s">
        <v>618</v>
      </c>
      <c r="F35" s="77">
        <v>42551</v>
      </c>
      <c r="G35" s="128" t="s">
        <v>1886</v>
      </c>
      <c r="H35" s="68">
        <v>6.809999999084499</v>
      </c>
      <c r="I35" s="71" t="s">
        <v>28</v>
      </c>
      <c r="J35" s="71" t="s">
        <v>123</v>
      </c>
      <c r="K35" s="72">
        <v>2.5799999995824035E-2</v>
      </c>
      <c r="L35" s="72">
        <v>2.5799999995824035E-2</v>
      </c>
      <c r="M35" s="68">
        <v>2182.681552</v>
      </c>
      <c r="N35" s="70">
        <v>114.1</v>
      </c>
      <c r="O35" s="68">
        <v>2.4904389879999997</v>
      </c>
      <c r="P35" s="69">
        <f t="shared" si="0"/>
        <v>1.8937061486364907E-3</v>
      </c>
      <c r="Q35" s="69">
        <f>O35/'סכום נכסי הקרן'!$C$41</f>
        <v>1.1288920013724278E-4</v>
      </c>
    </row>
    <row r="36" spans="1:17">
      <c r="A36" s="61" t="s">
        <v>1781</v>
      </c>
      <c r="B36" s="71" t="s">
        <v>1546</v>
      </c>
      <c r="C36" s="58">
        <v>6024</v>
      </c>
      <c r="D36" s="128" t="s">
        <v>1886</v>
      </c>
      <c r="E36" s="58" t="s">
        <v>618</v>
      </c>
      <c r="F36" s="77">
        <v>43100</v>
      </c>
      <c r="G36" s="128" t="s">
        <v>1886</v>
      </c>
      <c r="H36" s="68">
        <v>7.0899999997413268</v>
      </c>
      <c r="I36" s="71" t="s">
        <v>28</v>
      </c>
      <c r="J36" s="71" t="s">
        <v>123</v>
      </c>
      <c r="K36" s="72">
        <v>2.3499999999239195E-2</v>
      </c>
      <c r="L36" s="72">
        <v>2.3499999999239195E-2</v>
      </c>
      <c r="M36" s="68">
        <v>2266.9983550000002</v>
      </c>
      <c r="N36" s="70">
        <f t="shared" ref="N36" si="1">O36/M36*100000</f>
        <v>114.46594393316178</v>
      </c>
      <c r="O36" s="68">
        <v>2.5949410660000001</v>
      </c>
      <c r="P36" s="69">
        <f t="shared" si="0"/>
        <v>1.9731685360338288E-3</v>
      </c>
      <c r="Q36" s="69">
        <f>O36/'סכום נכסי הקרן'!$C$41</f>
        <v>1.1762617865988216E-4</v>
      </c>
    </row>
    <row r="37" spans="1:17">
      <c r="A37" s="61" t="s">
        <v>1781</v>
      </c>
      <c r="B37" s="71" t="s">
        <v>1546</v>
      </c>
      <c r="C37" s="58">
        <v>5209</v>
      </c>
      <c r="D37" s="128" t="s">
        <v>1886</v>
      </c>
      <c r="E37" s="58" t="s">
        <v>618</v>
      </c>
      <c r="F37" s="77">
        <v>42643</v>
      </c>
      <c r="G37" s="128" t="s">
        <v>1886</v>
      </c>
      <c r="H37" s="68">
        <v>5.8799999989187848</v>
      </c>
      <c r="I37" s="71" t="s">
        <v>28</v>
      </c>
      <c r="J37" s="71" t="s">
        <v>123</v>
      </c>
      <c r="K37" s="72">
        <v>2.3499999997084964E-2</v>
      </c>
      <c r="L37" s="72">
        <v>2.3499999997084964E-2</v>
      </c>
      <c r="M37" s="68">
        <v>1641.951163</v>
      </c>
      <c r="N37" s="70">
        <v>114.91</v>
      </c>
      <c r="O37" s="68">
        <v>1.8867666329999999</v>
      </c>
      <c r="P37" s="69">
        <f t="shared" si="0"/>
        <v>1.4346794244590702E-3</v>
      </c>
      <c r="Q37" s="69">
        <f>O37/'סכום נכסי הקרן'!$C$41</f>
        <v>8.5525313838769973E-5</v>
      </c>
    </row>
    <row r="38" spans="1:17">
      <c r="A38" s="61" t="s">
        <v>1782</v>
      </c>
      <c r="B38" s="71" t="s">
        <v>1546</v>
      </c>
      <c r="C38" s="58">
        <v>9902</v>
      </c>
      <c r="D38" s="128" t="s">
        <v>1886</v>
      </c>
      <c r="E38" s="58" t="s">
        <v>618</v>
      </c>
      <c r="F38" s="77">
        <v>45286</v>
      </c>
      <c r="G38" s="128" t="s">
        <v>1886</v>
      </c>
      <c r="H38" s="101">
        <v>8.39</v>
      </c>
      <c r="I38" s="71" t="s">
        <v>28</v>
      </c>
      <c r="J38" s="71" t="s">
        <v>123</v>
      </c>
      <c r="K38" s="72">
        <v>4.4699999999999997E-2</v>
      </c>
      <c r="L38" s="72">
        <v>4.4699999999999997E-2</v>
      </c>
      <c r="M38" s="68">
        <v>1260.9832309999999</v>
      </c>
      <c r="N38" s="70">
        <v>104.551463</v>
      </c>
      <c r="O38" s="68">
        <v>1.3183764170000001</v>
      </c>
      <c r="P38" s="69">
        <f t="shared" si="0"/>
        <v>1.0024809036157951E-3</v>
      </c>
      <c r="Q38" s="69">
        <f>O38/'סכום נכסי הקרן'!$C$41</f>
        <v>5.9760732911772928E-5</v>
      </c>
    </row>
    <row r="39" spans="1:17">
      <c r="A39" s="61" t="s">
        <v>1782</v>
      </c>
      <c r="B39" s="71" t="s">
        <v>1546</v>
      </c>
      <c r="C39" s="58">
        <v>9903</v>
      </c>
      <c r="D39" s="128" t="s">
        <v>1886</v>
      </c>
      <c r="E39" s="58" t="s">
        <v>618</v>
      </c>
      <c r="F39" s="77">
        <v>45286</v>
      </c>
      <c r="G39" s="128" t="s">
        <v>1886</v>
      </c>
      <c r="H39" s="68">
        <v>8.2799999999999994</v>
      </c>
      <c r="I39" s="71" t="s">
        <v>28</v>
      </c>
      <c r="J39" s="71" t="s">
        <v>123</v>
      </c>
      <c r="K39" s="72">
        <v>7.9500000000000001E-2</v>
      </c>
      <c r="L39" s="72">
        <v>7.9500000000000001E-2</v>
      </c>
      <c r="M39" s="68">
        <v>12687.489872</v>
      </c>
      <c r="N39" s="70">
        <v>103.45296500000001</v>
      </c>
      <c r="O39" s="68">
        <v>13.125584456</v>
      </c>
      <c r="P39" s="69">
        <f t="shared" si="0"/>
        <v>9.9805697343085236E-3</v>
      </c>
      <c r="Q39" s="69">
        <f>O39/'סכום נכסי הקרן'!$C$41</f>
        <v>5.9497009873010667E-4</v>
      </c>
    </row>
    <row r="40" spans="1:17">
      <c r="A40" s="61" t="s">
        <v>1782</v>
      </c>
      <c r="B40" s="71" t="s">
        <v>1546</v>
      </c>
      <c r="C40" s="58">
        <v>9901</v>
      </c>
      <c r="D40" s="128" t="s">
        <v>1886</v>
      </c>
      <c r="E40" s="58" t="s">
        <v>618</v>
      </c>
      <c r="F40" s="77">
        <v>45286</v>
      </c>
      <c r="G40" s="128" t="s">
        <v>1886</v>
      </c>
      <c r="H40" s="68">
        <v>7.92</v>
      </c>
      <c r="I40" s="71" t="s">
        <v>28</v>
      </c>
      <c r="J40" s="71" t="s">
        <v>123</v>
      </c>
      <c r="K40" s="72">
        <v>7.6600000000000001E-2</v>
      </c>
      <c r="L40" s="72">
        <v>7.6600000000000001E-2</v>
      </c>
      <c r="M40" s="68">
        <v>2544.2683659999998</v>
      </c>
      <c r="N40" s="70">
        <v>104.248654</v>
      </c>
      <c r="O40" s="68">
        <v>2.6523655260000001</v>
      </c>
      <c r="P40" s="69">
        <f t="shared" si="0"/>
        <v>2.0168335499161647E-3</v>
      </c>
      <c r="Q40" s="69">
        <f>O40/'סכום נכסי הקרן'!$C$41</f>
        <v>1.2022917411126606E-4</v>
      </c>
    </row>
    <row r="41" spans="1:17">
      <c r="A41" s="61" t="s">
        <v>1782</v>
      </c>
      <c r="B41" s="71" t="s">
        <v>1546</v>
      </c>
      <c r="C41" s="58">
        <v>9900</v>
      </c>
      <c r="D41" s="128" t="s">
        <v>1886</v>
      </c>
      <c r="E41" s="58" t="s">
        <v>618</v>
      </c>
      <c r="F41" s="77">
        <v>45286</v>
      </c>
      <c r="G41" s="128" t="s">
        <v>1886</v>
      </c>
      <c r="H41" s="68">
        <v>8.3800000000000008</v>
      </c>
      <c r="I41" s="71" t="s">
        <v>28</v>
      </c>
      <c r="J41" s="71" t="s">
        <v>123</v>
      </c>
      <c r="K41" s="72">
        <v>7.1099999999999997E-2</v>
      </c>
      <c r="L41" s="72">
        <v>7.1099999999999997E-2</v>
      </c>
      <c r="M41" s="68">
        <v>4670.6452879999997</v>
      </c>
      <c r="N41" s="70">
        <v>85.123093999999995</v>
      </c>
      <c r="O41" s="68">
        <v>3.9757977780000004</v>
      </c>
      <c r="P41" s="69">
        <f t="shared" si="0"/>
        <v>3.0231588624382308E-3</v>
      </c>
      <c r="Q41" s="69">
        <f>O41/'סכום נכסי הקרן'!$C$41</f>
        <v>1.8021908315300083E-4</v>
      </c>
    </row>
    <row r="42" spans="1:17">
      <c r="A42" s="61" t="s">
        <v>1782</v>
      </c>
      <c r="B42" s="71" t="s">
        <v>1546</v>
      </c>
      <c r="C42" s="58">
        <v>9897</v>
      </c>
      <c r="D42" s="128" t="s">
        <v>1886</v>
      </c>
      <c r="E42" s="58" t="s">
        <v>618</v>
      </c>
      <c r="F42" s="77">
        <v>45286</v>
      </c>
      <c r="G42" s="128" t="s">
        <v>1886</v>
      </c>
      <c r="H42" s="68">
        <v>8.8800000000000008</v>
      </c>
      <c r="I42" s="71" t="s">
        <v>28</v>
      </c>
      <c r="J42" s="71" t="s">
        <v>123</v>
      </c>
      <c r="K42" s="72">
        <v>4.6600000000000003E-2</v>
      </c>
      <c r="L42" s="72">
        <v>4.6600000000000003E-2</v>
      </c>
      <c r="M42" s="68">
        <v>1795.3568499999999</v>
      </c>
      <c r="N42" s="70">
        <v>139.14890399999999</v>
      </c>
      <c r="O42" s="68">
        <v>2.4982191679999999</v>
      </c>
      <c r="P42" s="69">
        <f t="shared" si="0"/>
        <v>1.8996221236009408E-3</v>
      </c>
      <c r="Q42" s="69">
        <f>O42/'סכום נכסי הקרן'!$C$41</f>
        <v>1.1324186820153015E-4</v>
      </c>
    </row>
    <row r="43" spans="1:17">
      <c r="A43" s="61" t="s">
        <v>1782</v>
      </c>
      <c r="B43" s="71" t="s">
        <v>1546</v>
      </c>
      <c r="C43" s="58">
        <v>9896</v>
      </c>
      <c r="D43" s="128" t="s">
        <v>1886</v>
      </c>
      <c r="E43" s="58" t="s">
        <v>618</v>
      </c>
      <c r="F43" s="77">
        <v>45286</v>
      </c>
      <c r="G43" s="128" t="s">
        <v>1886</v>
      </c>
      <c r="H43" s="68">
        <v>9.57</v>
      </c>
      <c r="I43" s="71" t="s">
        <v>28</v>
      </c>
      <c r="J43" s="71" t="s">
        <v>123</v>
      </c>
      <c r="K43" s="72">
        <v>4.4600000000000001E-2</v>
      </c>
      <c r="L43" s="72">
        <v>4.4600000000000001E-2</v>
      </c>
      <c r="M43" s="68">
        <v>2756.369502</v>
      </c>
      <c r="N43" s="70">
        <v>105.39944300000001</v>
      </c>
      <c r="O43" s="68">
        <v>2.9051984580000001</v>
      </c>
      <c r="P43" s="69">
        <f t="shared" si="0"/>
        <v>2.2090853096313041E-3</v>
      </c>
      <c r="Q43" s="69">
        <f>O43/'סכום נכסי הקרן'!$C$41</f>
        <v>1.3168984734974407E-4</v>
      </c>
    </row>
    <row r="44" spans="1:17">
      <c r="A44" s="61" t="s">
        <v>1782</v>
      </c>
      <c r="B44" s="71" t="s">
        <v>1546</v>
      </c>
      <c r="C44" s="58">
        <v>9898</v>
      </c>
      <c r="D44" s="128" t="s">
        <v>1886</v>
      </c>
      <c r="E44" s="58" t="s">
        <v>618</v>
      </c>
      <c r="F44" s="77">
        <v>45286</v>
      </c>
      <c r="G44" s="128" t="s">
        <v>1886</v>
      </c>
      <c r="H44" s="68">
        <v>9.99</v>
      </c>
      <c r="I44" s="71" t="s">
        <v>28</v>
      </c>
      <c r="J44" s="71" t="s">
        <v>123</v>
      </c>
      <c r="K44" s="72">
        <v>2.5899999999999999E-2</v>
      </c>
      <c r="L44" s="72">
        <v>2.5899999999999999E-2</v>
      </c>
      <c r="M44" s="68">
        <v>505.51900799999999</v>
      </c>
      <c r="N44" s="70">
        <v>130.05219399999999</v>
      </c>
      <c r="O44" s="68">
        <v>0.657438466</v>
      </c>
      <c r="P44" s="69">
        <f t="shared" si="0"/>
        <v>4.9990996423251565E-4</v>
      </c>
      <c r="Q44" s="69">
        <f>O44/'סכום נכסי הקרן'!$C$41</f>
        <v>2.980105231399304E-5</v>
      </c>
    </row>
    <row r="45" spans="1:17">
      <c r="A45" s="61" t="s">
        <v>1782</v>
      </c>
      <c r="B45" s="71" t="s">
        <v>1546</v>
      </c>
      <c r="C45" s="58">
        <v>9899</v>
      </c>
      <c r="D45" s="128" t="s">
        <v>1886</v>
      </c>
      <c r="E45" s="58" t="s">
        <v>618</v>
      </c>
      <c r="F45" s="77">
        <v>45286</v>
      </c>
      <c r="G45" s="128" t="s">
        <v>1886</v>
      </c>
      <c r="H45" s="68">
        <v>9.58</v>
      </c>
      <c r="I45" s="71" t="s">
        <v>28</v>
      </c>
      <c r="J45" s="71" t="s">
        <v>123</v>
      </c>
      <c r="K45" s="72">
        <v>2.9899999999999999E-2</v>
      </c>
      <c r="L45" s="72">
        <v>2.9899999999999999E-2</v>
      </c>
      <c r="M45" s="68">
        <v>588.429755</v>
      </c>
      <c r="N45" s="70">
        <v>125.826601</v>
      </c>
      <c r="O45" s="68">
        <v>0.74040118500000018</v>
      </c>
      <c r="P45" s="69">
        <f t="shared" si="0"/>
        <v>5.6299402765864679E-4</v>
      </c>
      <c r="Q45" s="69">
        <f>O45/'סכום נכסי הקרן'!$C$41</f>
        <v>3.3561672443314938E-5</v>
      </c>
    </row>
    <row r="46" spans="1:17">
      <c r="A46" s="127" t="s">
        <v>1886</v>
      </c>
      <c r="B46" s="128" t="s">
        <v>1886</v>
      </c>
      <c r="C46" s="128" t="s">
        <v>1886</v>
      </c>
      <c r="D46" s="128" t="s">
        <v>1886</v>
      </c>
      <c r="E46" s="128" t="s">
        <v>1886</v>
      </c>
      <c r="F46" s="128" t="s">
        <v>1886</v>
      </c>
      <c r="G46" s="128" t="s">
        <v>1886</v>
      </c>
      <c r="H46" s="128" t="s">
        <v>1886</v>
      </c>
      <c r="I46" s="128" t="s">
        <v>1886</v>
      </c>
      <c r="J46" s="128" t="s">
        <v>1886</v>
      </c>
      <c r="K46" s="128" t="s">
        <v>1886</v>
      </c>
      <c r="L46" s="128" t="s">
        <v>1886</v>
      </c>
      <c r="M46" s="128" t="s">
        <v>1886</v>
      </c>
      <c r="N46" s="128" t="s">
        <v>1886</v>
      </c>
      <c r="O46" s="128" t="s">
        <v>1886</v>
      </c>
      <c r="P46" s="128" t="s">
        <v>1886</v>
      </c>
      <c r="Q46" s="128" t="s">
        <v>1886</v>
      </c>
    </row>
    <row r="47" spans="1:17">
      <c r="A47" s="74" t="s">
        <v>37</v>
      </c>
      <c r="B47" s="125" t="s">
        <v>1886</v>
      </c>
      <c r="C47" s="125" t="s">
        <v>1886</v>
      </c>
      <c r="D47" s="125" t="s">
        <v>1886</v>
      </c>
      <c r="E47" s="125" t="s">
        <v>1886</v>
      </c>
      <c r="F47" s="125" t="s">
        <v>1886</v>
      </c>
      <c r="G47" s="125" t="s">
        <v>1886</v>
      </c>
      <c r="H47" s="65">
        <v>4.3139785159238908</v>
      </c>
      <c r="I47" s="125" t="s">
        <v>1886</v>
      </c>
      <c r="J47" s="125" t="s">
        <v>1886</v>
      </c>
      <c r="K47" s="125" t="s">
        <v>1886</v>
      </c>
      <c r="L47" s="76">
        <v>5.7689549504402235E-2</v>
      </c>
      <c r="M47" s="125" t="s">
        <v>1886</v>
      </c>
      <c r="N47" s="125" t="s">
        <v>1886</v>
      </c>
      <c r="O47" s="65">
        <f>SUM(O48:O278)</f>
        <v>646.90935568099974</v>
      </c>
      <c r="P47" s="66">
        <f t="shared" si="0"/>
        <v>0.49190372876686583</v>
      </c>
      <c r="Q47" s="66">
        <f>O47/'סכום נכסי הקרן'!$C$41</f>
        <v>2.9323777886554336E-2</v>
      </c>
    </row>
    <row r="48" spans="1:17">
      <c r="A48" s="61" t="s">
        <v>1783</v>
      </c>
      <c r="B48" s="71" t="s">
        <v>1555</v>
      </c>
      <c r="C48" s="58" t="s">
        <v>1556</v>
      </c>
      <c r="D48" s="128" t="s">
        <v>1886</v>
      </c>
      <c r="E48" s="58" t="s">
        <v>312</v>
      </c>
      <c r="F48" s="77">
        <v>42368</v>
      </c>
      <c r="G48" s="58" t="s">
        <v>284</v>
      </c>
      <c r="H48" s="68">
        <v>6.8199999973982983</v>
      </c>
      <c r="I48" s="71" t="s">
        <v>119</v>
      </c>
      <c r="J48" s="71" t="s">
        <v>123</v>
      </c>
      <c r="K48" s="72">
        <v>3.1699999999999999E-2</v>
      </c>
      <c r="L48" s="72">
        <v>2.389999999005232E-2</v>
      </c>
      <c r="M48" s="68">
        <v>550.66431899999998</v>
      </c>
      <c r="N48" s="70">
        <v>118.66</v>
      </c>
      <c r="O48" s="68">
        <v>0.65341833499999991</v>
      </c>
      <c r="P48" s="69">
        <f t="shared" si="0"/>
        <v>4.9685309480921051E-4</v>
      </c>
      <c r="Q48" s="69">
        <f>O48/'סכום נכסי הקרן'!$C$41</f>
        <v>2.9618823648595619E-5</v>
      </c>
    </row>
    <row r="49" spans="1:17">
      <c r="A49" s="61" t="s">
        <v>1783</v>
      </c>
      <c r="B49" s="71" t="s">
        <v>1555</v>
      </c>
      <c r="C49" s="58" t="s">
        <v>1557</v>
      </c>
      <c r="D49" s="128" t="s">
        <v>1886</v>
      </c>
      <c r="E49" s="58" t="s">
        <v>312</v>
      </c>
      <c r="F49" s="77">
        <v>42388</v>
      </c>
      <c r="G49" s="58" t="s">
        <v>284</v>
      </c>
      <c r="H49" s="68">
        <v>6.8200000028162968</v>
      </c>
      <c r="I49" s="71" t="s">
        <v>119</v>
      </c>
      <c r="J49" s="71" t="s">
        <v>123</v>
      </c>
      <c r="K49" s="72">
        <v>3.1899999999999998E-2</v>
      </c>
      <c r="L49" s="72">
        <v>2.4100000008623543E-2</v>
      </c>
      <c r="M49" s="68">
        <v>770.93005300000004</v>
      </c>
      <c r="N49" s="70">
        <v>118.83</v>
      </c>
      <c r="O49" s="68">
        <v>0.91609618100000012</v>
      </c>
      <c r="P49" s="69">
        <f t="shared" si="0"/>
        <v>6.9659083360853156E-4</v>
      </c>
      <c r="Q49" s="69">
        <f>O49/'סכום נכסי הקרן'!$C$41</f>
        <v>4.1525757354499305E-5</v>
      </c>
    </row>
    <row r="50" spans="1:17">
      <c r="A50" s="61" t="s">
        <v>1783</v>
      </c>
      <c r="B50" s="71" t="s">
        <v>1555</v>
      </c>
      <c r="C50" s="58" t="s">
        <v>1558</v>
      </c>
      <c r="D50" s="128" t="s">
        <v>1886</v>
      </c>
      <c r="E50" s="58" t="s">
        <v>312</v>
      </c>
      <c r="F50" s="77">
        <v>42509</v>
      </c>
      <c r="G50" s="58" t="s">
        <v>284</v>
      </c>
      <c r="H50" s="68">
        <v>6.8799999964223248</v>
      </c>
      <c r="I50" s="71" t="s">
        <v>119</v>
      </c>
      <c r="J50" s="71" t="s">
        <v>123</v>
      </c>
      <c r="K50" s="72">
        <v>2.7400000000000001E-2</v>
      </c>
      <c r="L50" s="72">
        <v>2.5899999992867292E-2</v>
      </c>
      <c r="M50" s="68">
        <v>770.93005300000004</v>
      </c>
      <c r="N50" s="70">
        <v>114.57</v>
      </c>
      <c r="O50" s="68">
        <v>0.88325455699999988</v>
      </c>
      <c r="P50" s="69">
        <f t="shared" si="0"/>
        <v>6.7161837469679846E-4</v>
      </c>
      <c r="Q50" s="69">
        <f>O50/'סכום נכסי הקרן'!$C$41</f>
        <v>4.0037078176879517E-5</v>
      </c>
    </row>
    <row r="51" spans="1:17">
      <c r="A51" s="61" t="s">
        <v>1783</v>
      </c>
      <c r="B51" s="71" t="s">
        <v>1555</v>
      </c>
      <c r="C51" s="58" t="s">
        <v>1559</v>
      </c>
      <c r="D51" s="128" t="s">
        <v>1886</v>
      </c>
      <c r="E51" s="58" t="s">
        <v>312</v>
      </c>
      <c r="F51" s="77">
        <v>42723</v>
      </c>
      <c r="G51" s="58" t="s">
        <v>284</v>
      </c>
      <c r="H51" s="68">
        <v>6.7900000046166538</v>
      </c>
      <c r="I51" s="71" t="s">
        <v>119</v>
      </c>
      <c r="J51" s="71" t="s">
        <v>123</v>
      </c>
      <c r="K51" s="72">
        <v>3.15E-2</v>
      </c>
      <c r="L51" s="72">
        <v>2.7500000058686282E-2</v>
      </c>
      <c r="M51" s="68">
        <v>110.132863</v>
      </c>
      <c r="N51" s="70">
        <v>116.04</v>
      </c>
      <c r="O51" s="68">
        <v>0.12779817900000001</v>
      </c>
      <c r="P51" s="69">
        <f t="shared" si="0"/>
        <v>9.7176521297235202E-5</v>
      </c>
      <c r="Q51" s="69">
        <f>O51/'סכום נכסי הקרן'!$C$41</f>
        <v>5.7929683384422583E-6</v>
      </c>
    </row>
    <row r="52" spans="1:17">
      <c r="A52" s="61" t="s">
        <v>1783</v>
      </c>
      <c r="B52" s="71" t="s">
        <v>1555</v>
      </c>
      <c r="C52" s="58" t="s">
        <v>1560</v>
      </c>
      <c r="D52" s="128" t="s">
        <v>1886</v>
      </c>
      <c r="E52" s="58" t="s">
        <v>312</v>
      </c>
      <c r="F52" s="77">
        <v>42918</v>
      </c>
      <c r="G52" s="58" t="s">
        <v>284</v>
      </c>
      <c r="H52" s="68">
        <v>6.759999995849169</v>
      </c>
      <c r="I52" s="71" t="s">
        <v>119</v>
      </c>
      <c r="J52" s="71" t="s">
        <v>123</v>
      </c>
      <c r="K52" s="72">
        <v>3.1899999999999998E-2</v>
      </c>
      <c r="L52" s="72">
        <v>2.9899999977649371E-2</v>
      </c>
      <c r="M52" s="68">
        <v>550.66431899999998</v>
      </c>
      <c r="N52" s="70">
        <v>113.75</v>
      </c>
      <c r="O52" s="68">
        <v>0.62638066000000003</v>
      </c>
      <c r="P52" s="69">
        <f t="shared" si="0"/>
        <v>4.7629390358266559E-4</v>
      </c>
      <c r="Q52" s="69">
        <f>O52/'סכום נכסי הקרן'!$C$41</f>
        <v>2.8393231887854717E-5</v>
      </c>
    </row>
    <row r="53" spans="1:17">
      <c r="A53" s="61" t="s">
        <v>1783</v>
      </c>
      <c r="B53" s="71" t="s">
        <v>1555</v>
      </c>
      <c r="C53" s="58" t="s">
        <v>1561</v>
      </c>
      <c r="D53" s="128" t="s">
        <v>1886</v>
      </c>
      <c r="E53" s="58" t="s">
        <v>312</v>
      </c>
      <c r="F53" s="77">
        <v>43915</v>
      </c>
      <c r="G53" s="58" t="s">
        <v>284</v>
      </c>
      <c r="H53" s="68">
        <v>6.7900000002627854</v>
      </c>
      <c r="I53" s="71" t="s">
        <v>119</v>
      </c>
      <c r="J53" s="71" t="s">
        <v>123</v>
      </c>
      <c r="K53" s="72">
        <v>2.6600000000000002E-2</v>
      </c>
      <c r="L53" s="72">
        <v>3.5600000003941784E-2</v>
      </c>
      <c r="M53" s="68">
        <v>1159.29331</v>
      </c>
      <c r="N53" s="70">
        <v>105.04</v>
      </c>
      <c r="O53" s="68">
        <v>1.2177217920000001</v>
      </c>
      <c r="P53" s="69">
        <f t="shared" si="0"/>
        <v>9.25944082930911E-4</v>
      </c>
      <c r="Q53" s="69">
        <f>O53/'סכום נכסי הקרן'!$C$41</f>
        <v>5.5198155727142006E-5</v>
      </c>
    </row>
    <row r="54" spans="1:17">
      <c r="A54" s="61" t="s">
        <v>1783</v>
      </c>
      <c r="B54" s="71" t="s">
        <v>1555</v>
      </c>
      <c r="C54" s="58" t="s">
        <v>1562</v>
      </c>
      <c r="D54" s="128" t="s">
        <v>1886</v>
      </c>
      <c r="E54" s="58" t="s">
        <v>312</v>
      </c>
      <c r="F54" s="77">
        <v>44168</v>
      </c>
      <c r="G54" s="58" t="s">
        <v>284</v>
      </c>
      <c r="H54" s="68">
        <v>6.9099999983349605</v>
      </c>
      <c r="I54" s="71" t="s">
        <v>119</v>
      </c>
      <c r="J54" s="71" t="s">
        <v>123</v>
      </c>
      <c r="K54" s="72">
        <v>1.89E-2</v>
      </c>
      <c r="L54" s="72">
        <v>3.8099999992938838E-2</v>
      </c>
      <c r="M54" s="68">
        <v>1174.124352</v>
      </c>
      <c r="N54" s="70">
        <v>97.7</v>
      </c>
      <c r="O54" s="68">
        <v>1.1471194009999999</v>
      </c>
      <c r="P54" s="69">
        <f t="shared" si="0"/>
        <v>8.7225869549947311E-4</v>
      </c>
      <c r="Q54" s="69">
        <f>O54/'סכום נכסי הקרן'!$C$41</f>
        <v>5.1997817358617038E-5</v>
      </c>
    </row>
    <row r="55" spans="1:17">
      <c r="A55" s="61" t="s">
        <v>1783</v>
      </c>
      <c r="B55" s="71" t="s">
        <v>1555</v>
      </c>
      <c r="C55" s="58" t="s">
        <v>1563</v>
      </c>
      <c r="D55" s="128" t="s">
        <v>1886</v>
      </c>
      <c r="E55" s="58" t="s">
        <v>312</v>
      </c>
      <c r="F55" s="77">
        <v>44277</v>
      </c>
      <c r="G55" s="58" t="s">
        <v>284</v>
      </c>
      <c r="H55" s="68">
        <v>6.8200000001932359</v>
      </c>
      <c r="I55" s="71" t="s">
        <v>119</v>
      </c>
      <c r="J55" s="71" t="s">
        <v>123</v>
      </c>
      <c r="K55" s="72">
        <v>1.9E-2</v>
      </c>
      <c r="L55" s="72">
        <v>4.6200000000724634E-2</v>
      </c>
      <c r="M55" s="68">
        <v>1785.455788</v>
      </c>
      <c r="N55" s="70">
        <v>92.75</v>
      </c>
      <c r="O55" s="68">
        <v>1.6560101739999999</v>
      </c>
      <c r="P55" s="69">
        <f t="shared" si="0"/>
        <v>1.2592144050984416E-3</v>
      </c>
      <c r="Q55" s="69">
        <f>O55/'סכום נכסי הקרן'!$C$41</f>
        <v>7.5065345853795419E-5</v>
      </c>
    </row>
    <row r="56" spans="1:17">
      <c r="A56" s="61" t="s">
        <v>1784</v>
      </c>
      <c r="B56" s="71" t="s">
        <v>1546</v>
      </c>
      <c r="C56" s="58">
        <v>4069</v>
      </c>
      <c r="D56" s="128" t="s">
        <v>1886</v>
      </c>
      <c r="E56" s="58" t="s">
        <v>318</v>
      </c>
      <c r="F56" s="77">
        <v>42052</v>
      </c>
      <c r="G56" s="58" t="s">
        <v>121</v>
      </c>
      <c r="H56" s="68">
        <v>4.0100000001201055</v>
      </c>
      <c r="I56" s="71" t="s">
        <v>625</v>
      </c>
      <c r="J56" s="71" t="s">
        <v>123</v>
      </c>
      <c r="K56" s="72">
        <v>2.9779E-2</v>
      </c>
      <c r="L56" s="72">
        <v>2.0299999998381182E-2</v>
      </c>
      <c r="M56" s="68">
        <v>1628.5216029999999</v>
      </c>
      <c r="N56" s="70">
        <v>117.59</v>
      </c>
      <c r="O56" s="68">
        <v>1.9149785770000003</v>
      </c>
      <c r="P56" s="69">
        <f t="shared" si="0"/>
        <v>1.4561315186782879E-3</v>
      </c>
      <c r="Q56" s="69">
        <f>O56/'סכום נכסי הקרן'!$C$41</f>
        <v>8.6804134082037361E-5</v>
      </c>
    </row>
    <row r="57" spans="1:17">
      <c r="A57" s="61" t="s">
        <v>1785</v>
      </c>
      <c r="B57" s="71" t="s">
        <v>1555</v>
      </c>
      <c r="C57" s="58" t="s">
        <v>1564</v>
      </c>
      <c r="D57" s="128" t="s">
        <v>1886</v>
      </c>
      <c r="E57" s="58" t="s">
        <v>318</v>
      </c>
      <c r="F57" s="77">
        <v>42122</v>
      </c>
      <c r="G57" s="58" t="s">
        <v>121</v>
      </c>
      <c r="H57" s="68">
        <v>4.1300000000779225</v>
      </c>
      <c r="I57" s="71" t="s">
        <v>288</v>
      </c>
      <c r="J57" s="71" t="s">
        <v>123</v>
      </c>
      <c r="K57" s="72">
        <v>2.98E-2</v>
      </c>
      <c r="L57" s="72">
        <v>2.640000000026527E-2</v>
      </c>
      <c r="M57" s="68">
        <v>10526.362501999998</v>
      </c>
      <c r="N57" s="70">
        <v>114.6</v>
      </c>
      <c r="O57" s="68">
        <v>12.063211762000002</v>
      </c>
      <c r="P57" s="69">
        <f t="shared" si="0"/>
        <v>9.1727516297634513E-3</v>
      </c>
      <c r="Q57" s="69">
        <f>O57/'סכום נכסי הקרן'!$C$41</f>
        <v>5.4681376795822929E-4</v>
      </c>
    </row>
    <row r="58" spans="1:17">
      <c r="A58" s="61" t="s">
        <v>1786</v>
      </c>
      <c r="B58" s="71" t="s">
        <v>1546</v>
      </c>
      <c r="C58" s="58">
        <v>4099</v>
      </c>
      <c r="D58" s="128" t="s">
        <v>1886</v>
      </c>
      <c r="E58" s="58" t="s">
        <v>318</v>
      </c>
      <c r="F58" s="77">
        <v>42052</v>
      </c>
      <c r="G58" s="58" t="s">
        <v>121</v>
      </c>
      <c r="H58" s="68">
        <v>3.9399999995623172</v>
      </c>
      <c r="I58" s="71" t="s">
        <v>625</v>
      </c>
      <c r="J58" s="71" t="s">
        <v>123</v>
      </c>
      <c r="K58" s="72">
        <v>2.9779E-2</v>
      </c>
      <c r="L58" s="72">
        <v>2.9199999994164224E-2</v>
      </c>
      <c r="M58" s="68">
        <v>1206.9499659999999</v>
      </c>
      <c r="N58" s="70">
        <v>113.58</v>
      </c>
      <c r="O58" s="68">
        <v>1.37085379</v>
      </c>
      <c r="P58" s="69">
        <f t="shared" si="0"/>
        <v>1.0423841995380119E-3</v>
      </c>
      <c r="Q58" s="69">
        <f>O58/'סכום נכסי הקרן'!$C$41</f>
        <v>6.2139481675271537E-5</v>
      </c>
    </row>
    <row r="59" spans="1:17">
      <c r="A59" s="61" t="s">
        <v>1786</v>
      </c>
      <c r="B59" s="71" t="s">
        <v>1546</v>
      </c>
      <c r="C59" s="58" t="s">
        <v>1565</v>
      </c>
      <c r="D59" s="128" t="s">
        <v>1886</v>
      </c>
      <c r="E59" s="58" t="s">
        <v>318</v>
      </c>
      <c r="F59" s="77">
        <v>42054</v>
      </c>
      <c r="G59" s="58" t="s">
        <v>121</v>
      </c>
      <c r="H59" s="68">
        <v>3.9400000361118011</v>
      </c>
      <c r="I59" s="71" t="s">
        <v>625</v>
      </c>
      <c r="J59" s="71" t="s">
        <v>123</v>
      </c>
      <c r="K59" s="72">
        <v>2.9779E-2</v>
      </c>
      <c r="L59" s="72">
        <v>2.9200000309529725E-2</v>
      </c>
      <c r="M59" s="68">
        <v>34.133201</v>
      </c>
      <c r="N59" s="70">
        <v>113.58</v>
      </c>
      <c r="O59" s="68">
        <v>3.8768490000000003E-2</v>
      </c>
      <c r="P59" s="69">
        <f t="shared" si="0"/>
        <v>2.9479191516075121E-5</v>
      </c>
      <c r="Q59" s="69">
        <f>O59/'סכום נכסי הקרן'!$C$41</f>
        <v>1.7573383036953548E-6</v>
      </c>
    </row>
    <row r="60" spans="1:17">
      <c r="A60" s="61" t="s">
        <v>1787</v>
      </c>
      <c r="B60" s="71" t="s">
        <v>1555</v>
      </c>
      <c r="C60" s="58" t="s">
        <v>1566</v>
      </c>
      <c r="D60" s="128" t="s">
        <v>1886</v>
      </c>
      <c r="E60" s="58" t="s">
        <v>1290</v>
      </c>
      <c r="F60" s="77">
        <v>40742</v>
      </c>
      <c r="G60" s="58" t="s">
        <v>1545</v>
      </c>
      <c r="H60" s="68">
        <v>2.9599999998444146</v>
      </c>
      <c r="I60" s="71" t="s">
        <v>305</v>
      </c>
      <c r="J60" s="71" t="s">
        <v>123</v>
      </c>
      <c r="K60" s="72">
        <v>4.4999999999999998E-2</v>
      </c>
      <c r="L60" s="72">
        <v>1.6599999998034718E-2</v>
      </c>
      <c r="M60" s="68">
        <v>3874.9748170000003</v>
      </c>
      <c r="N60" s="70">
        <v>126.06</v>
      </c>
      <c r="O60" s="68">
        <v>4.8847933560000003</v>
      </c>
      <c r="P60" s="69">
        <f t="shared" si="0"/>
        <v>3.714350464977494E-3</v>
      </c>
      <c r="Q60" s="69">
        <f>O60/'סכום נכסי הקרן'!$C$41</f>
        <v>2.2142297701394559E-4</v>
      </c>
    </row>
    <row r="61" spans="1:17">
      <c r="A61" s="61" t="s">
        <v>1788</v>
      </c>
      <c r="B61" s="71" t="s">
        <v>1555</v>
      </c>
      <c r="C61" s="58" t="s">
        <v>1567</v>
      </c>
      <c r="D61" s="128" t="s">
        <v>1886</v>
      </c>
      <c r="E61" s="58" t="s">
        <v>1290</v>
      </c>
      <c r="F61" s="77">
        <v>41534</v>
      </c>
      <c r="G61" s="58" t="s">
        <v>1545</v>
      </c>
      <c r="H61" s="68">
        <v>5.27000000009338</v>
      </c>
      <c r="I61" s="71" t="s">
        <v>511</v>
      </c>
      <c r="J61" s="71" t="s">
        <v>123</v>
      </c>
      <c r="K61" s="72">
        <v>3.9842000000000002E-2</v>
      </c>
      <c r="L61" s="72">
        <v>3.3600000000999976E-2</v>
      </c>
      <c r="M61" s="68">
        <v>11715.408014000001</v>
      </c>
      <c r="N61" s="70">
        <v>116.09</v>
      </c>
      <c r="O61" s="68">
        <v>13.600416198999998</v>
      </c>
      <c r="P61" s="69">
        <f t="shared" si="0"/>
        <v>1.0341627281038063E-2</v>
      </c>
      <c r="Q61" s="69">
        <f>O61/'סכום נכסי הקרן'!$C$41</f>
        <v>6.1649376420648517E-4</v>
      </c>
    </row>
    <row r="62" spans="1:17">
      <c r="A62" s="61" t="s">
        <v>1789</v>
      </c>
      <c r="B62" s="71" t="s">
        <v>1555</v>
      </c>
      <c r="C62" s="58" t="s">
        <v>1568</v>
      </c>
      <c r="D62" s="128" t="s">
        <v>1886</v>
      </c>
      <c r="E62" s="58" t="s">
        <v>425</v>
      </c>
      <c r="F62" s="77">
        <v>43431</v>
      </c>
      <c r="G62" s="58" t="s">
        <v>284</v>
      </c>
      <c r="H62" s="68">
        <v>7.7000000054188655</v>
      </c>
      <c r="I62" s="71" t="s">
        <v>288</v>
      </c>
      <c r="J62" s="71" t="s">
        <v>123</v>
      </c>
      <c r="K62" s="72">
        <v>3.6600000000000001E-2</v>
      </c>
      <c r="L62" s="72">
        <v>3.4200000022191542E-2</v>
      </c>
      <c r="M62" s="68">
        <v>342.37567799999999</v>
      </c>
      <c r="N62" s="70">
        <v>113.19</v>
      </c>
      <c r="O62" s="68">
        <v>0.38753501699999998</v>
      </c>
      <c r="P62" s="69">
        <f t="shared" si="0"/>
        <v>2.9467794555135951E-4</v>
      </c>
      <c r="Q62" s="69">
        <f>O62/'סכום נכסי הקרן'!$C$41</f>
        <v>1.7566588984954803E-5</v>
      </c>
    </row>
    <row r="63" spans="1:17">
      <c r="A63" s="61" t="s">
        <v>1789</v>
      </c>
      <c r="B63" s="71" t="s">
        <v>1555</v>
      </c>
      <c r="C63" s="58" t="s">
        <v>1569</v>
      </c>
      <c r="D63" s="128" t="s">
        <v>1886</v>
      </c>
      <c r="E63" s="58" t="s">
        <v>425</v>
      </c>
      <c r="F63" s="77">
        <v>43276</v>
      </c>
      <c r="G63" s="58" t="s">
        <v>284</v>
      </c>
      <c r="H63" s="68">
        <v>7.7500000086866088</v>
      </c>
      <c r="I63" s="71" t="s">
        <v>288</v>
      </c>
      <c r="J63" s="71" t="s">
        <v>123</v>
      </c>
      <c r="K63" s="72">
        <v>3.2599999999999997E-2</v>
      </c>
      <c r="L63" s="72">
        <v>3.5100000034479148E-2</v>
      </c>
      <c r="M63" s="68">
        <v>341.11881599999998</v>
      </c>
      <c r="N63" s="70">
        <v>109.68</v>
      </c>
      <c r="O63" s="68">
        <v>0.37413912099999996</v>
      </c>
      <c r="P63" s="69">
        <f t="shared" si="0"/>
        <v>2.8449183348680854E-4</v>
      </c>
      <c r="Q63" s="69">
        <f>O63/'סכום נכסי הקרן'!$C$41</f>
        <v>1.6959365924342447E-5</v>
      </c>
    </row>
    <row r="64" spans="1:17">
      <c r="A64" s="61" t="s">
        <v>1789</v>
      </c>
      <c r="B64" s="71" t="s">
        <v>1555</v>
      </c>
      <c r="C64" s="58" t="s">
        <v>1570</v>
      </c>
      <c r="D64" s="128" t="s">
        <v>1886</v>
      </c>
      <c r="E64" s="58" t="s">
        <v>425</v>
      </c>
      <c r="F64" s="77">
        <v>43222</v>
      </c>
      <c r="G64" s="58" t="s">
        <v>284</v>
      </c>
      <c r="H64" s="68">
        <v>7.7600000016691313</v>
      </c>
      <c r="I64" s="71" t="s">
        <v>288</v>
      </c>
      <c r="J64" s="71" t="s">
        <v>123</v>
      </c>
      <c r="K64" s="72">
        <v>3.2199999999999999E-2</v>
      </c>
      <c r="L64" s="72">
        <v>3.5100000008345657E-2</v>
      </c>
      <c r="M64" s="68">
        <v>1630.0938169999999</v>
      </c>
      <c r="N64" s="70">
        <v>110.26</v>
      </c>
      <c r="O64" s="68">
        <v>1.7973415500000001</v>
      </c>
      <c r="P64" s="69">
        <f t="shared" si="0"/>
        <v>1.3666814408363418E-3</v>
      </c>
      <c r="Q64" s="69">
        <f>O64/'סכום נכסי הקרן'!$C$41</f>
        <v>8.1471760974909761E-5</v>
      </c>
    </row>
    <row r="65" spans="1:17">
      <c r="A65" s="61" t="s">
        <v>1789</v>
      </c>
      <c r="B65" s="71" t="s">
        <v>1555</v>
      </c>
      <c r="C65" s="58" t="s">
        <v>1571</v>
      </c>
      <c r="D65" s="128" t="s">
        <v>1886</v>
      </c>
      <c r="E65" s="58" t="s">
        <v>425</v>
      </c>
      <c r="F65" s="77">
        <v>43922</v>
      </c>
      <c r="G65" s="58" t="s">
        <v>284</v>
      </c>
      <c r="H65" s="68">
        <v>7.8899999910465333</v>
      </c>
      <c r="I65" s="71" t="s">
        <v>288</v>
      </c>
      <c r="J65" s="71" t="s">
        <v>123</v>
      </c>
      <c r="K65" s="72">
        <v>2.7699999999999999E-2</v>
      </c>
      <c r="L65" s="72">
        <v>3.2599999971975893E-2</v>
      </c>
      <c r="M65" s="68">
        <v>392.20007900000002</v>
      </c>
      <c r="N65" s="70">
        <v>107.36</v>
      </c>
      <c r="O65" s="68">
        <v>0.42106599299999997</v>
      </c>
      <c r="P65" s="69">
        <f t="shared" si="0"/>
        <v>3.2017458117541709E-4</v>
      </c>
      <c r="Q65" s="69">
        <f>O65/'סכום נכסי הקרן'!$C$41</f>
        <v>1.908651582464058E-5</v>
      </c>
    </row>
    <row r="66" spans="1:17">
      <c r="A66" s="61" t="s">
        <v>1789</v>
      </c>
      <c r="B66" s="71" t="s">
        <v>1555</v>
      </c>
      <c r="C66" s="58" t="s">
        <v>1572</v>
      </c>
      <c r="D66" s="128" t="s">
        <v>1886</v>
      </c>
      <c r="E66" s="58" t="s">
        <v>425</v>
      </c>
      <c r="F66" s="77">
        <v>43978</v>
      </c>
      <c r="G66" s="58" t="s">
        <v>284</v>
      </c>
      <c r="H66" s="68">
        <v>7.920000022610445</v>
      </c>
      <c r="I66" s="71" t="s">
        <v>288</v>
      </c>
      <c r="J66" s="71" t="s">
        <v>123</v>
      </c>
      <c r="K66" s="72">
        <v>2.3E-2</v>
      </c>
      <c r="L66" s="72">
        <v>3.6800000114267838E-2</v>
      </c>
      <c r="M66" s="68">
        <v>164.525724</v>
      </c>
      <c r="N66" s="70">
        <v>100</v>
      </c>
      <c r="O66" s="68">
        <v>0.16452573400000001</v>
      </c>
      <c r="P66" s="69">
        <f t="shared" si="0"/>
        <v>1.2510380522710149E-4</v>
      </c>
      <c r="Q66" s="69">
        <f>O66/'סכום נכסי הקרן'!$C$41</f>
        <v>7.4577930247423398E-6</v>
      </c>
    </row>
    <row r="67" spans="1:17">
      <c r="A67" s="61" t="s">
        <v>1789</v>
      </c>
      <c r="B67" s="71" t="s">
        <v>1555</v>
      </c>
      <c r="C67" s="58" t="s">
        <v>1573</v>
      </c>
      <c r="D67" s="128" t="s">
        <v>1886</v>
      </c>
      <c r="E67" s="58" t="s">
        <v>425</v>
      </c>
      <c r="F67" s="77">
        <v>44010</v>
      </c>
      <c r="G67" s="58" t="s">
        <v>284</v>
      </c>
      <c r="H67" s="68">
        <v>7.9799999995411248</v>
      </c>
      <c r="I67" s="71" t="s">
        <v>288</v>
      </c>
      <c r="J67" s="71" t="s">
        <v>123</v>
      </c>
      <c r="K67" s="72">
        <v>2.2000000000000002E-2</v>
      </c>
      <c r="L67" s="72">
        <v>3.4299999983939407E-2</v>
      </c>
      <c r="M67" s="68">
        <v>257.97542700000002</v>
      </c>
      <c r="N67" s="70">
        <v>101.37</v>
      </c>
      <c r="O67" s="68">
        <v>0.26150969400000001</v>
      </c>
      <c r="P67" s="69">
        <f t="shared" si="0"/>
        <v>1.9884948711534035E-4</v>
      </c>
      <c r="Q67" s="69">
        <f>O67/'סכום נכסי הקרן'!$C$41</f>
        <v>1.1853982501094349E-5</v>
      </c>
    </row>
    <row r="68" spans="1:17">
      <c r="A68" s="61" t="s">
        <v>1789</v>
      </c>
      <c r="B68" s="71" t="s">
        <v>1555</v>
      </c>
      <c r="C68" s="58" t="s">
        <v>1574</v>
      </c>
      <c r="D68" s="128" t="s">
        <v>1886</v>
      </c>
      <c r="E68" s="58" t="s">
        <v>425</v>
      </c>
      <c r="F68" s="77">
        <v>44133</v>
      </c>
      <c r="G68" s="58" t="s">
        <v>284</v>
      </c>
      <c r="H68" s="68">
        <v>7.8900000001181612</v>
      </c>
      <c r="I68" s="71" t="s">
        <v>288</v>
      </c>
      <c r="J68" s="71" t="s">
        <v>123</v>
      </c>
      <c r="K68" s="72">
        <v>2.3799999999999998E-2</v>
      </c>
      <c r="L68" s="72">
        <v>3.6800000014179338E-2</v>
      </c>
      <c r="M68" s="68">
        <v>335.46780100000001</v>
      </c>
      <c r="N68" s="70">
        <v>100.91</v>
      </c>
      <c r="O68" s="68">
        <v>0.33852056400000002</v>
      </c>
      <c r="P68" s="69">
        <f t="shared" si="0"/>
        <v>2.5740782110125429E-4</v>
      </c>
      <c r="Q68" s="69">
        <f>O68/'סכום נכסי הקרן'!$C$41</f>
        <v>1.534481104901828E-5</v>
      </c>
    </row>
    <row r="69" spans="1:17">
      <c r="A69" s="61" t="s">
        <v>1789</v>
      </c>
      <c r="B69" s="71" t="s">
        <v>1555</v>
      </c>
      <c r="C69" s="58" t="s">
        <v>1575</v>
      </c>
      <c r="D69" s="128" t="s">
        <v>1886</v>
      </c>
      <c r="E69" s="58" t="s">
        <v>425</v>
      </c>
      <c r="F69" s="77">
        <v>44251</v>
      </c>
      <c r="G69" s="58" t="s">
        <v>284</v>
      </c>
      <c r="H69" s="68">
        <v>7.8000000031134116</v>
      </c>
      <c r="I69" s="71" t="s">
        <v>288</v>
      </c>
      <c r="J69" s="71" t="s">
        <v>123</v>
      </c>
      <c r="K69" s="72">
        <v>2.3599999999999999E-2</v>
      </c>
      <c r="L69" s="72">
        <v>4.2300000018680464E-2</v>
      </c>
      <c r="M69" s="68">
        <v>996.04430300000013</v>
      </c>
      <c r="N69" s="70">
        <v>96.74</v>
      </c>
      <c r="O69" s="68">
        <v>0.96357324000000011</v>
      </c>
      <c r="P69" s="69">
        <f t="shared" si="0"/>
        <v>7.3269193826545778E-4</v>
      </c>
      <c r="Q69" s="69">
        <f>O69/'סכום נכסי הקרן'!$C$41</f>
        <v>4.3677846701479398E-5</v>
      </c>
    </row>
    <row r="70" spans="1:17">
      <c r="A70" s="61" t="s">
        <v>1789</v>
      </c>
      <c r="B70" s="71" t="s">
        <v>1555</v>
      </c>
      <c r="C70" s="58" t="s">
        <v>1576</v>
      </c>
      <c r="D70" s="128" t="s">
        <v>1886</v>
      </c>
      <c r="E70" s="58" t="s">
        <v>425</v>
      </c>
      <c r="F70" s="77">
        <v>44294</v>
      </c>
      <c r="G70" s="58" t="s">
        <v>284</v>
      </c>
      <c r="H70" s="68">
        <v>7.7699999978194638</v>
      </c>
      <c r="I70" s="71" t="s">
        <v>288</v>
      </c>
      <c r="J70" s="71" t="s">
        <v>123</v>
      </c>
      <c r="K70" s="72">
        <v>2.3199999999999998E-2</v>
      </c>
      <c r="L70" s="72">
        <v>4.4299999980551952E-2</v>
      </c>
      <c r="M70" s="68">
        <v>716.64181700000006</v>
      </c>
      <c r="N70" s="70">
        <v>94.71</v>
      </c>
      <c r="O70" s="68">
        <v>0.67873142399999997</v>
      </c>
      <c r="P70" s="69">
        <f t="shared" si="0"/>
        <v>5.1610092722400029E-4</v>
      </c>
      <c r="Q70" s="69">
        <f>O70/'סכום נכסי הקרן'!$C$41</f>
        <v>3.076624158735335E-5</v>
      </c>
    </row>
    <row r="71" spans="1:17">
      <c r="A71" s="61" t="s">
        <v>1789</v>
      </c>
      <c r="B71" s="71" t="s">
        <v>1555</v>
      </c>
      <c r="C71" s="58" t="s">
        <v>1577</v>
      </c>
      <c r="D71" s="128" t="s">
        <v>1886</v>
      </c>
      <c r="E71" s="58" t="s">
        <v>425</v>
      </c>
      <c r="F71" s="77">
        <v>44602</v>
      </c>
      <c r="G71" s="58" t="s">
        <v>284</v>
      </c>
      <c r="H71" s="68">
        <v>7.6299999987193639</v>
      </c>
      <c r="I71" s="71" t="s">
        <v>288</v>
      </c>
      <c r="J71" s="71" t="s">
        <v>123</v>
      </c>
      <c r="K71" s="72">
        <v>2.0899999999999998E-2</v>
      </c>
      <c r="L71" s="72">
        <v>5.3699999989731829E-2</v>
      </c>
      <c r="M71" s="68">
        <v>1026.719709</v>
      </c>
      <c r="N71" s="70">
        <v>84.42</v>
      </c>
      <c r="O71" s="68">
        <v>0.86675669700000002</v>
      </c>
      <c r="P71" s="69">
        <f t="shared" si="0"/>
        <v>6.5907355867364688E-4</v>
      </c>
      <c r="Q71" s="69">
        <f>O71/'סכום נכסי הקרן'!$C$41</f>
        <v>3.9289246076454579E-5</v>
      </c>
    </row>
    <row r="72" spans="1:17">
      <c r="A72" s="61" t="s">
        <v>1789</v>
      </c>
      <c r="B72" s="71" t="s">
        <v>1555</v>
      </c>
      <c r="C72" s="58" t="s">
        <v>1578</v>
      </c>
      <c r="D72" s="128" t="s">
        <v>1886</v>
      </c>
      <c r="E72" s="58" t="s">
        <v>425</v>
      </c>
      <c r="F72" s="77">
        <v>43500</v>
      </c>
      <c r="G72" s="58" t="s">
        <v>284</v>
      </c>
      <c r="H72" s="68">
        <v>7.7599999980763705</v>
      </c>
      <c r="I72" s="71" t="s">
        <v>288</v>
      </c>
      <c r="J72" s="71" t="s">
        <v>123</v>
      </c>
      <c r="K72" s="72">
        <v>3.4500000000000003E-2</v>
      </c>
      <c r="L72" s="72">
        <v>3.2699999992442885E-2</v>
      </c>
      <c r="M72" s="68">
        <v>642.64102400000002</v>
      </c>
      <c r="N72" s="70">
        <v>113.25</v>
      </c>
      <c r="O72" s="68">
        <v>0.72779096500000007</v>
      </c>
      <c r="P72" s="69">
        <f t="shared" si="0"/>
        <v>5.5340533616099377E-4</v>
      </c>
      <c r="Q72" s="69">
        <f>O72/'סכום נכסי הקרן'!$C$41</f>
        <v>3.2990063318893912E-5</v>
      </c>
    </row>
    <row r="73" spans="1:17">
      <c r="A73" s="61" t="s">
        <v>1789</v>
      </c>
      <c r="B73" s="71" t="s">
        <v>1555</v>
      </c>
      <c r="C73" s="58" t="s">
        <v>1579</v>
      </c>
      <c r="D73" s="128" t="s">
        <v>1886</v>
      </c>
      <c r="E73" s="58" t="s">
        <v>425</v>
      </c>
      <c r="F73" s="77">
        <v>43556</v>
      </c>
      <c r="G73" s="58" t="s">
        <v>284</v>
      </c>
      <c r="H73" s="68">
        <v>7.8399999993813632</v>
      </c>
      <c r="I73" s="71" t="s">
        <v>288</v>
      </c>
      <c r="J73" s="71" t="s">
        <v>123</v>
      </c>
      <c r="K73" s="72">
        <v>3.0499999999999999E-2</v>
      </c>
      <c r="L73" s="72">
        <v>3.2799999993251235E-2</v>
      </c>
      <c r="M73" s="68">
        <v>648.05582400000003</v>
      </c>
      <c r="N73" s="70">
        <v>109.75</v>
      </c>
      <c r="O73" s="68">
        <v>0.71124126600000004</v>
      </c>
      <c r="P73" s="69">
        <f t="shared" ref="P73:P136" si="2">IFERROR(O73/$O$8,0)</f>
        <v>5.4082110225468489E-4</v>
      </c>
      <c r="Q73" s="69">
        <f>O73/'סכום נכסי הקרן'!$C$41</f>
        <v>3.223988140653857E-5</v>
      </c>
    </row>
    <row r="74" spans="1:17">
      <c r="A74" s="61" t="s">
        <v>1789</v>
      </c>
      <c r="B74" s="71" t="s">
        <v>1555</v>
      </c>
      <c r="C74" s="58" t="s">
        <v>1580</v>
      </c>
      <c r="D74" s="128" t="s">
        <v>1886</v>
      </c>
      <c r="E74" s="58" t="s">
        <v>425</v>
      </c>
      <c r="F74" s="77">
        <v>43647</v>
      </c>
      <c r="G74" s="58" t="s">
        <v>284</v>
      </c>
      <c r="H74" s="68">
        <v>7.8199999971187575</v>
      </c>
      <c r="I74" s="71" t="s">
        <v>288</v>
      </c>
      <c r="J74" s="71" t="s">
        <v>123</v>
      </c>
      <c r="K74" s="72">
        <v>2.8999999999999998E-2</v>
      </c>
      <c r="L74" s="72">
        <v>3.5099999984010692E-2</v>
      </c>
      <c r="M74" s="68">
        <v>601.59247700000003</v>
      </c>
      <c r="N74" s="70">
        <v>105</v>
      </c>
      <c r="O74" s="68">
        <v>0.63167205100000001</v>
      </c>
      <c r="P74" s="69">
        <f t="shared" si="2"/>
        <v>4.8031742703368046E-4</v>
      </c>
      <c r="Q74" s="69">
        <f>O74/'סכום נכסי הקרן'!$C$41</f>
        <v>2.8633085544371359E-5</v>
      </c>
    </row>
    <row r="75" spans="1:17">
      <c r="A75" s="61" t="s">
        <v>1789</v>
      </c>
      <c r="B75" s="71" t="s">
        <v>1555</v>
      </c>
      <c r="C75" s="58" t="s">
        <v>1581</v>
      </c>
      <c r="D75" s="128" t="s">
        <v>1886</v>
      </c>
      <c r="E75" s="58" t="s">
        <v>425</v>
      </c>
      <c r="F75" s="77">
        <v>43703</v>
      </c>
      <c r="G75" s="58" t="s">
        <v>284</v>
      </c>
      <c r="H75" s="68">
        <v>7.9499999850829015</v>
      </c>
      <c r="I75" s="71" t="s">
        <v>288</v>
      </c>
      <c r="J75" s="71" t="s">
        <v>123</v>
      </c>
      <c r="K75" s="72">
        <v>2.3799999999999998E-2</v>
      </c>
      <c r="L75" s="72">
        <v>3.4499999965575928E-2</v>
      </c>
      <c r="M75" s="68">
        <v>42.719771000000001</v>
      </c>
      <c r="N75" s="70">
        <v>102</v>
      </c>
      <c r="O75" s="68">
        <v>4.3574167000000011E-2</v>
      </c>
      <c r="P75" s="69">
        <f t="shared" si="2"/>
        <v>3.3133382655513297E-5</v>
      </c>
      <c r="Q75" s="69">
        <f>O75/'סכום נכסי הקרן'!$C$41</f>
        <v>1.9751750125093372E-6</v>
      </c>
    </row>
    <row r="76" spans="1:17">
      <c r="A76" s="61" t="s">
        <v>1789</v>
      </c>
      <c r="B76" s="71" t="s">
        <v>1555</v>
      </c>
      <c r="C76" s="58" t="s">
        <v>1582</v>
      </c>
      <c r="D76" s="128" t="s">
        <v>1886</v>
      </c>
      <c r="E76" s="58" t="s">
        <v>425</v>
      </c>
      <c r="F76" s="77">
        <v>43740</v>
      </c>
      <c r="G76" s="58" t="s">
        <v>284</v>
      </c>
      <c r="H76" s="68">
        <v>7.8699999945965837</v>
      </c>
      <c r="I76" s="71" t="s">
        <v>288</v>
      </c>
      <c r="J76" s="71" t="s">
        <v>123</v>
      </c>
      <c r="K76" s="72">
        <v>2.4300000000000002E-2</v>
      </c>
      <c r="L76" s="72">
        <v>3.7799999974572167E-2</v>
      </c>
      <c r="M76" s="68">
        <v>631.31496700000002</v>
      </c>
      <c r="N76" s="70">
        <v>99.67</v>
      </c>
      <c r="O76" s="68">
        <v>0.62923161999999999</v>
      </c>
      <c r="P76" s="69">
        <f t="shared" si="2"/>
        <v>4.7846174648406999E-4</v>
      </c>
      <c r="Q76" s="69">
        <f>O76/'סכום נכסי הקרן'!$C$41</f>
        <v>2.8522463158154467E-5</v>
      </c>
    </row>
    <row r="77" spans="1:17">
      <c r="A77" s="61" t="s">
        <v>1789</v>
      </c>
      <c r="B77" s="71" t="s">
        <v>1555</v>
      </c>
      <c r="C77" s="58" t="s">
        <v>1583</v>
      </c>
      <c r="D77" s="128" t="s">
        <v>1886</v>
      </c>
      <c r="E77" s="58" t="s">
        <v>425</v>
      </c>
      <c r="F77" s="77">
        <v>43831</v>
      </c>
      <c r="G77" s="58" t="s">
        <v>284</v>
      </c>
      <c r="H77" s="68">
        <v>7.8600000019848428</v>
      </c>
      <c r="I77" s="71" t="s">
        <v>288</v>
      </c>
      <c r="J77" s="71" t="s">
        <v>123</v>
      </c>
      <c r="K77" s="72">
        <v>2.3799999999999998E-2</v>
      </c>
      <c r="L77" s="72">
        <v>3.9200000002481056E-2</v>
      </c>
      <c r="M77" s="68">
        <v>655.240542</v>
      </c>
      <c r="N77" s="70">
        <v>98.42</v>
      </c>
      <c r="O77" s="68">
        <v>0.64488775199999993</v>
      </c>
      <c r="P77" s="69">
        <f t="shared" si="2"/>
        <v>4.9036652053198752E-4</v>
      </c>
      <c r="Q77" s="69">
        <f>O77/'סכום נכסי הקרן'!$C$41</f>
        <v>2.9232140539226324E-5</v>
      </c>
    </row>
    <row r="78" spans="1:17">
      <c r="A78" s="61" t="s">
        <v>1790</v>
      </c>
      <c r="B78" s="71" t="s">
        <v>1555</v>
      </c>
      <c r="C78" s="58">
        <v>7936</v>
      </c>
      <c r="D78" s="128" t="s">
        <v>1886</v>
      </c>
      <c r="E78" s="58" t="s">
        <v>1584</v>
      </c>
      <c r="F78" s="77">
        <v>44087</v>
      </c>
      <c r="G78" s="58" t="s">
        <v>1545</v>
      </c>
      <c r="H78" s="68">
        <v>5.1600000002976456</v>
      </c>
      <c r="I78" s="71" t="s">
        <v>305</v>
      </c>
      <c r="J78" s="71" t="s">
        <v>123</v>
      </c>
      <c r="K78" s="72">
        <v>1.7947999999999999E-2</v>
      </c>
      <c r="L78" s="72">
        <v>2.9000000001240193E-2</v>
      </c>
      <c r="M78" s="68">
        <v>3057.1665859999998</v>
      </c>
      <c r="N78" s="70">
        <v>105.5</v>
      </c>
      <c r="O78" s="68">
        <v>3.2253106939999996</v>
      </c>
      <c r="P78" s="69">
        <f t="shared" si="2"/>
        <v>2.4524956129906308E-3</v>
      </c>
      <c r="Q78" s="69">
        <f>O78/'סכום נכסי הקרן'!$C$41</f>
        <v>1.4620022662436546E-4</v>
      </c>
    </row>
    <row r="79" spans="1:17">
      <c r="A79" s="61" t="s">
        <v>1790</v>
      </c>
      <c r="B79" s="71" t="s">
        <v>1555</v>
      </c>
      <c r="C79" s="58">
        <v>7937</v>
      </c>
      <c r="D79" s="128" t="s">
        <v>1886</v>
      </c>
      <c r="E79" s="58" t="s">
        <v>1584</v>
      </c>
      <c r="F79" s="77">
        <v>44087</v>
      </c>
      <c r="G79" s="58" t="s">
        <v>1545</v>
      </c>
      <c r="H79" s="68">
        <v>6.5300000107015084</v>
      </c>
      <c r="I79" s="71" t="s">
        <v>305</v>
      </c>
      <c r="J79" s="71" t="s">
        <v>123</v>
      </c>
      <c r="K79" s="72">
        <v>7.5499999999999998E-2</v>
      </c>
      <c r="L79" s="72">
        <v>7.5700000093638198E-2</v>
      </c>
      <c r="M79" s="68">
        <v>293.64918999999998</v>
      </c>
      <c r="N79" s="70">
        <v>101.83</v>
      </c>
      <c r="O79" s="68">
        <v>0.29902326000000001</v>
      </c>
      <c r="P79" s="69">
        <f t="shared" si="2"/>
        <v>2.2737444634292244E-4</v>
      </c>
      <c r="Q79" s="69">
        <f>O79/'סכום נכסי הקרן'!$C$41</f>
        <v>1.3554436308813034E-5</v>
      </c>
    </row>
    <row r="80" spans="1:17">
      <c r="A80" s="61" t="s">
        <v>1791</v>
      </c>
      <c r="B80" s="71" t="s">
        <v>1546</v>
      </c>
      <c r="C80" s="58">
        <v>8063</v>
      </c>
      <c r="D80" s="128" t="s">
        <v>1886</v>
      </c>
      <c r="E80" s="58" t="s">
        <v>429</v>
      </c>
      <c r="F80" s="77">
        <v>44147</v>
      </c>
      <c r="G80" s="58" t="s">
        <v>121</v>
      </c>
      <c r="H80" s="68">
        <v>7.6099999988069946</v>
      </c>
      <c r="I80" s="71" t="s">
        <v>574</v>
      </c>
      <c r="J80" s="71" t="s">
        <v>123</v>
      </c>
      <c r="K80" s="72">
        <v>1.6250000000000001E-2</v>
      </c>
      <c r="L80" s="72">
        <v>3.1199999996708954E-2</v>
      </c>
      <c r="M80" s="68">
        <v>2440.107767</v>
      </c>
      <c r="N80" s="70">
        <v>99.62</v>
      </c>
      <c r="O80" s="68">
        <v>2.4308354899999998</v>
      </c>
      <c r="P80" s="69">
        <f t="shared" si="2"/>
        <v>1.8483842149586507E-3</v>
      </c>
      <c r="Q80" s="69">
        <f>O80/'סכום נכסי הקרן'!$C$41</f>
        <v>1.1018743099251649E-4</v>
      </c>
    </row>
    <row r="81" spans="1:17">
      <c r="A81" s="61" t="s">
        <v>1791</v>
      </c>
      <c r="B81" s="71" t="s">
        <v>1546</v>
      </c>
      <c r="C81" s="58">
        <v>8145</v>
      </c>
      <c r="D81" s="128" t="s">
        <v>1886</v>
      </c>
      <c r="E81" s="58" t="s">
        <v>429</v>
      </c>
      <c r="F81" s="77">
        <v>44185</v>
      </c>
      <c r="G81" s="58" t="s">
        <v>121</v>
      </c>
      <c r="H81" s="68">
        <v>7.6200000022960959</v>
      </c>
      <c r="I81" s="71" t="s">
        <v>574</v>
      </c>
      <c r="J81" s="71" t="s">
        <v>123</v>
      </c>
      <c r="K81" s="72">
        <v>1.4990000000000002E-2</v>
      </c>
      <c r="L81" s="72">
        <v>3.1900000006318707E-2</v>
      </c>
      <c r="M81" s="68">
        <v>1147.046186</v>
      </c>
      <c r="N81" s="70">
        <v>97.96</v>
      </c>
      <c r="O81" s="68">
        <v>1.1236463910000001</v>
      </c>
      <c r="P81" s="69">
        <f t="shared" si="2"/>
        <v>8.5441004167651695E-4</v>
      </c>
      <c r="Q81" s="69">
        <f>O81/'סכום נכסי הקרן'!$C$41</f>
        <v>5.0933808428271187E-5</v>
      </c>
    </row>
    <row r="82" spans="1:17">
      <c r="A82" s="61" t="s">
        <v>1792</v>
      </c>
      <c r="B82" s="71" t="s">
        <v>1546</v>
      </c>
      <c r="C82" s="58" t="s">
        <v>1585</v>
      </c>
      <c r="D82" s="128" t="s">
        <v>1886</v>
      </c>
      <c r="E82" s="58" t="s">
        <v>425</v>
      </c>
      <c r="F82" s="77">
        <v>42901</v>
      </c>
      <c r="G82" s="58" t="s">
        <v>284</v>
      </c>
      <c r="H82" s="68">
        <v>0.46000000002474667</v>
      </c>
      <c r="I82" s="71" t="s">
        <v>144</v>
      </c>
      <c r="J82" s="71" t="s">
        <v>123</v>
      </c>
      <c r="K82" s="72">
        <v>0.04</v>
      </c>
      <c r="L82" s="72">
        <v>5.4799999999092616E-2</v>
      </c>
      <c r="M82" s="68">
        <v>4871.5318829999997</v>
      </c>
      <c r="N82" s="70">
        <v>99.54</v>
      </c>
      <c r="O82" s="68">
        <v>4.8491227280000002</v>
      </c>
      <c r="P82" s="69">
        <f t="shared" si="2"/>
        <v>3.687226858298186E-3</v>
      </c>
      <c r="Q82" s="69">
        <f>O82/'סכום נכסי הקרן'!$C$41</f>
        <v>2.1980606181035451E-4</v>
      </c>
    </row>
    <row r="83" spans="1:17">
      <c r="A83" s="61" t="s">
        <v>1793</v>
      </c>
      <c r="B83" s="71" t="s">
        <v>1546</v>
      </c>
      <c r="C83" s="58">
        <v>8224</v>
      </c>
      <c r="D83" s="128" t="s">
        <v>1886</v>
      </c>
      <c r="E83" s="58" t="s">
        <v>429</v>
      </c>
      <c r="F83" s="77">
        <v>44223</v>
      </c>
      <c r="G83" s="58" t="s">
        <v>121</v>
      </c>
      <c r="H83" s="68">
        <v>12.249999998847093</v>
      </c>
      <c r="I83" s="71" t="s">
        <v>305</v>
      </c>
      <c r="J83" s="71" t="s">
        <v>123</v>
      </c>
      <c r="K83" s="72">
        <v>2.1537000000000001E-2</v>
      </c>
      <c r="L83" s="72">
        <v>4.069999999685571E-2</v>
      </c>
      <c r="M83" s="68">
        <v>5384.3638170000004</v>
      </c>
      <c r="N83" s="70">
        <v>88.6</v>
      </c>
      <c r="O83" s="68">
        <v>4.77054635</v>
      </c>
      <c r="P83" s="69">
        <f t="shared" si="2"/>
        <v>3.6274781269005612E-3</v>
      </c>
      <c r="Q83" s="69">
        <f>O83/'סכום נכסי הקרן'!$C$41</f>
        <v>2.1624427029293803E-4</v>
      </c>
    </row>
    <row r="84" spans="1:17">
      <c r="A84" s="61" t="s">
        <v>1793</v>
      </c>
      <c r="B84" s="71" t="s">
        <v>1546</v>
      </c>
      <c r="C84" s="58">
        <v>2963</v>
      </c>
      <c r="D84" s="128" t="s">
        <v>1886</v>
      </c>
      <c r="E84" s="58" t="s">
        <v>429</v>
      </c>
      <c r="F84" s="77">
        <v>41423</v>
      </c>
      <c r="G84" s="58" t="s">
        <v>121</v>
      </c>
      <c r="H84" s="68">
        <v>2.8399999988925768</v>
      </c>
      <c r="I84" s="71" t="s">
        <v>305</v>
      </c>
      <c r="J84" s="71" t="s">
        <v>123</v>
      </c>
      <c r="K84" s="72">
        <v>0.05</v>
      </c>
      <c r="L84" s="72">
        <v>2.0399999994116812E-2</v>
      </c>
      <c r="M84" s="68">
        <v>944.85117700000001</v>
      </c>
      <c r="N84" s="70">
        <v>122.33</v>
      </c>
      <c r="O84" s="68">
        <v>1.1558364670000001</v>
      </c>
      <c r="P84" s="69">
        <f t="shared" si="2"/>
        <v>8.7888706967840743E-4</v>
      </c>
      <c r="Q84" s="69">
        <f>O84/'סכום נכסי הקרן'!$C$41</f>
        <v>5.2392953562726118E-5</v>
      </c>
    </row>
    <row r="85" spans="1:17">
      <c r="A85" s="61" t="s">
        <v>1793</v>
      </c>
      <c r="B85" s="71" t="s">
        <v>1546</v>
      </c>
      <c r="C85" s="58">
        <v>2968</v>
      </c>
      <c r="D85" s="128" t="s">
        <v>1886</v>
      </c>
      <c r="E85" s="58" t="s">
        <v>429</v>
      </c>
      <c r="F85" s="77">
        <v>41423</v>
      </c>
      <c r="G85" s="58" t="s">
        <v>121</v>
      </c>
      <c r="H85" s="68">
        <v>2.8399999976327539</v>
      </c>
      <c r="I85" s="71" t="s">
        <v>305</v>
      </c>
      <c r="J85" s="71" t="s">
        <v>123</v>
      </c>
      <c r="K85" s="72">
        <v>0.05</v>
      </c>
      <c r="L85" s="72">
        <v>2.0399999965567329E-2</v>
      </c>
      <c r="M85" s="68">
        <v>303.88291900000002</v>
      </c>
      <c r="N85" s="70">
        <v>122.33</v>
      </c>
      <c r="O85" s="68">
        <v>0.37173998200000002</v>
      </c>
      <c r="P85" s="69">
        <f t="shared" si="2"/>
        <v>2.8266755098174624E-4</v>
      </c>
      <c r="Q85" s="69">
        <f>O85/'סכום נכסי הקרן'!$C$41</f>
        <v>1.6850615264706509E-5</v>
      </c>
    </row>
    <row r="86" spans="1:17">
      <c r="A86" s="61" t="s">
        <v>1793</v>
      </c>
      <c r="B86" s="71" t="s">
        <v>1546</v>
      </c>
      <c r="C86" s="58">
        <v>4605</v>
      </c>
      <c r="D86" s="128" t="s">
        <v>1886</v>
      </c>
      <c r="E86" s="58" t="s">
        <v>429</v>
      </c>
      <c r="F86" s="77">
        <v>42352</v>
      </c>
      <c r="G86" s="58" t="s">
        <v>121</v>
      </c>
      <c r="H86" s="68">
        <v>5.1099999988008182</v>
      </c>
      <c r="I86" s="71" t="s">
        <v>305</v>
      </c>
      <c r="J86" s="71" t="s">
        <v>123</v>
      </c>
      <c r="K86" s="72">
        <v>0.05</v>
      </c>
      <c r="L86" s="72">
        <v>2.6099999991284633E-2</v>
      </c>
      <c r="M86" s="68">
        <v>1211.8167940000001</v>
      </c>
      <c r="N86" s="70">
        <v>125.93</v>
      </c>
      <c r="O86" s="68">
        <v>1.526040853</v>
      </c>
      <c r="P86" s="69">
        <f t="shared" si="2"/>
        <v>1.1603869680490945E-3</v>
      </c>
      <c r="Q86" s="69">
        <f>O86/'סכום נכסי הקרן'!$C$41</f>
        <v>6.9173961740084079E-5</v>
      </c>
    </row>
    <row r="87" spans="1:17">
      <c r="A87" s="61" t="s">
        <v>1793</v>
      </c>
      <c r="B87" s="71" t="s">
        <v>1546</v>
      </c>
      <c r="C87" s="58">
        <v>4606</v>
      </c>
      <c r="D87" s="128" t="s">
        <v>1886</v>
      </c>
      <c r="E87" s="58" t="s">
        <v>429</v>
      </c>
      <c r="F87" s="77">
        <v>42352</v>
      </c>
      <c r="G87" s="58" t="s">
        <v>121</v>
      </c>
      <c r="H87" s="68">
        <v>6.8200000005909525</v>
      </c>
      <c r="I87" s="71" t="s">
        <v>305</v>
      </c>
      <c r="J87" s="71" t="s">
        <v>123</v>
      </c>
      <c r="K87" s="72">
        <v>4.0999999999999995E-2</v>
      </c>
      <c r="L87" s="72">
        <v>2.7100000002092055E-2</v>
      </c>
      <c r="M87" s="68">
        <v>3774.8067089999995</v>
      </c>
      <c r="N87" s="70">
        <v>122.83</v>
      </c>
      <c r="O87" s="68">
        <v>4.6365950929999995</v>
      </c>
      <c r="P87" s="69">
        <f t="shared" si="2"/>
        <v>3.5256228635430764E-3</v>
      </c>
      <c r="Q87" s="69">
        <f>O87/'סכום נכסי הקרן'!$C$41</f>
        <v>2.1017238885638373E-4</v>
      </c>
    </row>
    <row r="88" spans="1:17">
      <c r="A88" s="61" t="s">
        <v>1793</v>
      </c>
      <c r="B88" s="71" t="s">
        <v>1546</v>
      </c>
      <c r="C88" s="58">
        <v>5150</v>
      </c>
      <c r="D88" s="128" t="s">
        <v>1886</v>
      </c>
      <c r="E88" s="58" t="s">
        <v>429</v>
      </c>
      <c r="F88" s="77">
        <v>42631</v>
      </c>
      <c r="G88" s="58" t="s">
        <v>121</v>
      </c>
      <c r="H88" s="68">
        <v>6.7800000012946446</v>
      </c>
      <c r="I88" s="71" t="s">
        <v>305</v>
      </c>
      <c r="J88" s="71" t="s">
        <v>123</v>
      </c>
      <c r="K88" s="72">
        <v>4.0999999999999995E-2</v>
      </c>
      <c r="L88" s="72">
        <v>2.9500000006620345E-2</v>
      </c>
      <c r="M88" s="68">
        <v>1120.1767110000001</v>
      </c>
      <c r="N88" s="70">
        <v>121.36</v>
      </c>
      <c r="O88" s="68">
        <v>1.3594464579999999</v>
      </c>
      <c r="P88" s="69">
        <f t="shared" si="2"/>
        <v>1.0337101726487663E-3</v>
      </c>
      <c r="Q88" s="69">
        <f>O88/'סכום נכסי הקרן'!$C$41</f>
        <v>6.1622398305076571E-5</v>
      </c>
    </row>
    <row r="89" spans="1:17">
      <c r="A89" s="61" t="s">
        <v>1794</v>
      </c>
      <c r="B89" s="71" t="s">
        <v>1555</v>
      </c>
      <c r="C89" s="58" t="s">
        <v>1586</v>
      </c>
      <c r="D89" s="128" t="s">
        <v>1886</v>
      </c>
      <c r="E89" s="58" t="s">
        <v>425</v>
      </c>
      <c r="F89" s="77">
        <v>42033</v>
      </c>
      <c r="G89" s="58" t="s">
        <v>284</v>
      </c>
      <c r="H89" s="68">
        <v>3.7000000030880309</v>
      </c>
      <c r="I89" s="71" t="s">
        <v>288</v>
      </c>
      <c r="J89" s="71" t="s">
        <v>123</v>
      </c>
      <c r="K89" s="72">
        <v>5.0999999999999997E-2</v>
      </c>
      <c r="L89" s="72">
        <v>2.5500000012009007E-2</v>
      </c>
      <c r="M89" s="68">
        <v>237.567533</v>
      </c>
      <c r="N89" s="70">
        <v>122.68</v>
      </c>
      <c r="O89" s="68">
        <v>0.29144786299999997</v>
      </c>
      <c r="P89" s="69">
        <f t="shared" si="2"/>
        <v>2.2161418642634322E-4</v>
      </c>
      <c r="Q89" s="69">
        <f>O89/'סכום נכסי הקרן'!$C$41</f>
        <v>1.3211050860635945E-5</v>
      </c>
    </row>
    <row r="90" spans="1:17">
      <c r="A90" s="61" t="s">
        <v>1794</v>
      </c>
      <c r="B90" s="71" t="s">
        <v>1555</v>
      </c>
      <c r="C90" s="58" t="s">
        <v>1587</v>
      </c>
      <c r="D90" s="128" t="s">
        <v>1886</v>
      </c>
      <c r="E90" s="58" t="s">
        <v>425</v>
      </c>
      <c r="F90" s="77">
        <v>42054</v>
      </c>
      <c r="G90" s="58" t="s">
        <v>284</v>
      </c>
      <c r="H90" s="68">
        <v>3.7000000012188132</v>
      </c>
      <c r="I90" s="71" t="s">
        <v>288</v>
      </c>
      <c r="J90" s="71" t="s">
        <v>123</v>
      </c>
      <c r="K90" s="72">
        <v>5.0999999999999997E-2</v>
      </c>
      <c r="L90" s="72">
        <v>2.5600000009750504E-2</v>
      </c>
      <c r="M90" s="68">
        <v>464.06695000000002</v>
      </c>
      <c r="N90" s="70">
        <v>123.76</v>
      </c>
      <c r="O90" s="68">
        <v>0.57432929899999996</v>
      </c>
      <c r="P90" s="69">
        <f t="shared" si="2"/>
        <v>4.3671454313836235E-4</v>
      </c>
      <c r="Q90" s="69">
        <f>O90/'סכום נכסי הקרן'!$C$41</f>
        <v>2.6033793837913264E-5</v>
      </c>
    </row>
    <row r="91" spans="1:17">
      <c r="A91" s="61" t="s">
        <v>1794</v>
      </c>
      <c r="B91" s="71" t="s">
        <v>1555</v>
      </c>
      <c r="C91" s="58" t="s">
        <v>1588</v>
      </c>
      <c r="D91" s="128" t="s">
        <v>1886</v>
      </c>
      <c r="E91" s="58" t="s">
        <v>425</v>
      </c>
      <c r="F91" s="77">
        <v>42565</v>
      </c>
      <c r="G91" s="58" t="s">
        <v>284</v>
      </c>
      <c r="H91" s="68">
        <v>3.6999999984371712</v>
      </c>
      <c r="I91" s="71" t="s">
        <v>288</v>
      </c>
      <c r="J91" s="71" t="s">
        <v>123</v>
      </c>
      <c r="K91" s="72">
        <v>5.0999999999999997E-2</v>
      </c>
      <c r="L91" s="72">
        <v>2.5599999990338875E-2</v>
      </c>
      <c r="M91" s="68">
        <v>566.43498399999999</v>
      </c>
      <c r="N91" s="70">
        <v>124.26</v>
      </c>
      <c r="O91" s="68">
        <v>0.70385215300000015</v>
      </c>
      <c r="P91" s="69">
        <f t="shared" si="2"/>
        <v>5.3520249092210736E-4</v>
      </c>
      <c r="Q91" s="69">
        <f>O91/'סכום נכסי הקרן'!$C$41</f>
        <v>3.1904940032622975E-5</v>
      </c>
    </row>
    <row r="92" spans="1:17">
      <c r="A92" s="61" t="s">
        <v>1794</v>
      </c>
      <c r="B92" s="71" t="s">
        <v>1555</v>
      </c>
      <c r="C92" s="58" t="s">
        <v>1589</v>
      </c>
      <c r="D92" s="128" t="s">
        <v>1886</v>
      </c>
      <c r="E92" s="58" t="s">
        <v>425</v>
      </c>
      <c r="F92" s="77">
        <v>40570</v>
      </c>
      <c r="G92" s="58" t="s">
        <v>284</v>
      </c>
      <c r="H92" s="68">
        <v>3.7199999996806667</v>
      </c>
      <c r="I92" s="71" t="s">
        <v>288</v>
      </c>
      <c r="J92" s="71" t="s">
        <v>123</v>
      </c>
      <c r="K92" s="72">
        <v>5.0999999999999997E-2</v>
      </c>
      <c r="L92" s="72">
        <v>2.2599999998403331E-2</v>
      </c>
      <c r="M92" s="68">
        <v>2872.0766290000001</v>
      </c>
      <c r="N92" s="70">
        <v>130.84</v>
      </c>
      <c r="O92" s="68">
        <v>3.75782521</v>
      </c>
      <c r="P92" s="69">
        <f t="shared" si="2"/>
        <v>2.8574145923538729E-3</v>
      </c>
      <c r="Q92" s="69">
        <f>O92/'סכום נכסי הקרן'!$C$41</f>
        <v>1.7033859663156961E-4</v>
      </c>
    </row>
    <row r="93" spans="1:17">
      <c r="A93" s="61" t="s">
        <v>1794</v>
      </c>
      <c r="B93" s="71" t="s">
        <v>1555</v>
      </c>
      <c r="C93" s="58" t="s">
        <v>1590</v>
      </c>
      <c r="D93" s="128" t="s">
        <v>1886</v>
      </c>
      <c r="E93" s="58" t="s">
        <v>425</v>
      </c>
      <c r="F93" s="77">
        <v>41207</v>
      </c>
      <c r="G93" s="58" t="s">
        <v>284</v>
      </c>
      <c r="H93" s="68">
        <v>3.7199999992188459</v>
      </c>
      <c r="I93" s="71" t="s">
        <v>288</v>
      </c>
      <c r="J93" s="71" t="s">
        <v>123</v>
      </c>
      <c r="K93" s="72">
        <v>5.0999999999999997E-2</v>
      </c>
      <c r="L93" s="72">
        <v>2.2499999999999999E-2</v>
      </c>
      <c r="M93" s="68">
        <v>40.824627</v>
      </c>
      <c r="N93" s="70">
        <v>125.43</v>
      </c>
      <c r="O93" s="68">
        <v>5.1206332E-2</v>
      </c>
      <c r="P93" s="69">
        <f t="shared" si="2"/>
        <v>3.8936808420026832E-5</v>
      </c>
      <c r="Q93" s="69">
        <f>O93/'סכום נכסי הקרן'!$C$41</f>
        <v>2.3211336994384137E-6</v>
      </c>
    </row>
    <row r="94" spans="1:17">
      <c r="A94" s="61" t="s">
        <v>1794</v>
      </c>
      <c r="B94" s="71" t="s">
        <v>1555</v>
      </c>
      <c r="C94" s="58" t="s">
        <v>1591</v>
      </c>
      <c r="D94" s="128" t="s">
        <v>1886</v>
      </c>
      <c r="E94" s="58" t="s">
        <v>425</v>
      </c>
      <c r="F94" s="77">
        <v>41239</v>
      </c>
      <c r="G94" s="58" t="s">
        <v>284</v>
      </c>
      <c r="H94" s="68">
        <v>3.6999999988826131</v>
      </c>
      <c r="I94" s="71" t="s">
        <v>288</v>
      </c>
      <c r="J94" s="71" t="s">
        <v>123</v>
      </c>
      <c r="K94" s="72">
        <v>5.0999999999999997E-2</v>
      </c>
      <c r="L94" s="72">
        <v>2.5499999994413068E-2</v>
      </c>
      <c r="M94" s="68">
        <v>360.023055</v>
      </c>
      <c r="N94" s="70">
        <v>124.29</v>
      </c>
      <c r="O94" s="68">
        <v>0.44747267500000004</v>
      </c>
      <c r="P94" s="69">
        <f t="shared" si="2"/>
        <v>3.4025397131885819E-4</v>
      </c>
      <c r="Q94" s="69">
        <f>O94/'סכום נכסי הקרן'!$C$41</f>
        <v>2.0283505280564777E-5</v>
      </c>
    </row>
    <row r="95" spans="1:17">
      <c r="A95" s="61" t="s">
        <v>1794</v>
      </c>
      <c r="B95" s="71" t="s">
        <v>1555</v>
      </c>
      <c r="C95" s="58" t="s">
        <v>1592</v>
      </c>
      <c r="D95" s="128" t="s">
        <v>1886</v>
      </c>
      <c r="E95" s="58" t="s">
        <v>425</v>
      </c>
      <c r="F95" s="77">
        <v>41269</v>
      </c>
      <c r="G95" s="58" t="s">
        <v>284</v>
      </c>
      <c r="H95" s="68">
        <v>3.7199999877159917</v>
      </c>
      <c r="I95" s="71" t="s">
        <v>288</v>
      </c>
      <c r="J95" s="71" t="s">
        <v>123</v>
      </c>
      <c r="K95" s="72">
        <v>5.0999999999999997E-2</v>
      </c>
      <c r="L95" s="72">
        <v>2.2599999906253623E-2</v>
      </c>
      <c r="M95" s="68">
        <v>98.018147999999997</v>
      </c>
      <c r="N95" s="70">
        <v>126.24</v>
      </c>
      <c r="O95" s="68">
        <v>0.12373811600000001</v>
      </c>
      <c r="P95" s="69">
        <f t="shared" si="2"/>
        <v>9.4089287960462712E-5</v>
      </c>
      <c r="Q95" s="69">
        <f>O95/'סכום נכסי הקרן'!$C$41</f>
        <v>5.6089295939537242E-6</v>
      </c>
    </row>
    <row r="96" spans="1:17">
      <c r="A96" s="61" t="s">
        <v>1794</v>
      </c>
      <c r="B96" s="71" t="s">
        <v>1555</v>
      </c>
      <c r="C96" s="58" t="s">
        <v>1593</v>
      </c>
      <c r="D96" s="128" t="s">
        <v>1886</v>
      </c>
      <c r="E96" s="58" t="s">
        <v>425</v>
      </c>
      <c r="F96" s="77">
        <v>41298</v>
      </c>
      <c r="G96" s="58" t="s">
        <v>284</v>
      </c>
      <c r="H96" s="68">
        <v>3.700000001213644</v>
      </c>
      <c r="I96" s="71" t="s">
        <v>288</v>
      </c>
      <c r="J96" s="71" t="s">
        <v>123</v>
      </c>
      <c r="K96" s="72">
        <v>5.0999999999999997E-2</v>
      </c>
      <c r="L96" s="72">
        <v>2.5600000009709155E-2</v>
      </c>
      <c r="M96" s="68">
        <v>198.33860899999999</v>
      </c>
      <c r="N96" s="70">
        <v>124.63</v>
      </c>
      <c r="O96" s="68">
        <v>0.24718942100000002</v>
      </c>
      <c r="P96" s="69">
        <f t="shared" si="2"/>
        <v>1.8796048756107656E-4</v>
      </c>
      <c r="Q96" s="69">
        <f>O96/'סכום נכסי הקרן'!$C$41</f>
        <v>1.1204858321579636E-5</v>
      </c>
    </row>
    <row r="97" spans="1:17">
      <c r="A97" s="61" t="s">
        <v>1794</v>
      </c>
      <c r="B97" s="71" t="s">
        <v>1555</v>
      </c>
      <c r="C97" s="58" t="s">
        <v>1594</v>
      </c>
      <c r="D97" s="128" t="s">
        <v>1886</v>
      </c>
      <c r="E97" s="58" t="s">
        <v>425</v>
      </c>
      <c r="F97" s="77">
        <v>41330</v>
      </c>
      <c r="G97" s="58" t="s">
        <v>284</v>
      </c>
      <c r="H97" s="68">
        <v>3.6999999986975531</v>
      </c>
      <c r="I97" s="71" t="s">
        <v>288</v>
      </c>
      <c r="J97" s="71" t="s">
        <v>123</v>
      </c>
      <c r="K97" s="72">
        <v>5.0999999999999997E-2</v>
      </c>
      <c r="L97" s="72">
        <v>2.5499999980463303E-2</v>
      </c>
      <c r="M97" s="68">
        <v>307.45865700000002</v>
      </c>
      <c r="N97" s="70">
        <v>124.86</v>
      </c>
      <c r="O97" s="68">
        <v>0.38389288499999996</v>
      </c>
      <c r="P97" s="69">
        <f t="shared" si="2"/>
        <v>2.9190850297686601E-4</v>
      </c>
      <c r="Q97" s="69">
        <f>O97/'סכום נכסי הקרן'!$C$41</f>
        <v>1.7401494650078342E-5</v>
      </c>
    </row>
    <row r="98" spans="1:17">
      <c r="A98" s="61" t="s">
        <v>1794</v>
      </c>
      <c r="B98" s="71" t="s">
        <v>1555</v>
      </c>
      <c r="C98" s="58" t="s">
        <v>1595</v>
      </c>
      <c r="D98" s="128" t="s">
        <v>1886</v>
      </c>
      <c r="E98" s="58" t="s">
        <v>425</v>
      </c>
      <c r="F98" s="77">
        <v>41389</v>
      </c>
      <c r="G98" s="58" t="s">
        <v>284</v>
      </c>
      <c r="H98" s="68">
        <v>3.7200000028313656</v>
      </c>
      <c r="I98" s="71" t="s">
        <v>288</v>
      </c>
      <c r="J98" s="71" t="s">
        <v>123</v>
      </c>
      <c r="K98" s="72">
        <v>5.0999999999999997E-2</v>
      </c>
      <c r="L98" s="72">
        <v>2.2599999990562118E-2</v>
      </c>
      <c r="M98" s="68">
        <v>134.57927000000001</v>
      </c>
      <c r="N98" s="70">
        <v>125.97</v>
      </c>
      <c r="O98" s="68">
        <v>0.16952951599999999</v>
      </c>
      <c r="P98" s="69">
        <f t="shared" si="2"/>
        <v>1.2890863352664809E-4</v>
      </c>
      <c r="Q98" s="69">
        <f>O98/'סכום נכסי הקרן'!$C$41</f>
        <v>7.6846096423599281E-6</v>
      </c>
    </row>
    <row r="99" spans="1:17">
      <c r="A99" s="61" t="s">
        <v>1794</v>
      </c>
      <c r="B99" s="71" t="s">
        <v>1555</v>
      </c>
      <c r="C99" s="58" t="s">
        <v>1596</v>
      </c>
      <c r="D99" s="128" t="s">
        <v>1886</v>
      </c>
      <c r="E99" s="58" t="s">
        <v>425</v>
      </c>
      <c r="F99" s="77">
        <v>41422</v>
      </c>
      <c r="G99" s="58" t="s">
        <v>284</v>
      </c>
      <c r="H99" s="68">
        <v>3.7199999935301036</v>
      </c>
      <c r="I99" s="71" t="s">
        <v>288</v>
      </c>
      <c r="J99" s="71" t="s">
        <v>123</v>
      </c>
      <c r="K99" s="72">
        <v>5.0999999999999997E-2</v>
      </c>
      <c r="L99" s="72">
        <v>2.2599999886776821E-2</v>
      </c>
      <c r="M99" s="68">
        <v>49.290277000000003</v>
      </c>
      <c r="N99" s="70">
        <v>125.43</v>
      </c>
      <c r="O99" s="68">
        <v>6.1824795000000002E-2</v>
      </c>
      <c r="P99" s="69">
        <f t="shared" si="2"/>
        <v>4.7010986815506187E-5</v>
      </c>
      <c r="Q99" s="69">
        <f>O99/'סכום נכסי הקרן'!$C$41</f>
        <v>2.8024583978280569E-6</v>
      </c>
    </row>
    <row r="100" spans="1:17">
      <c r="A100" s="61" t="s">
        <v>1794</v>
      </c>
      <c r="B100" s="71" t="s">
        <v>1555</v>
      </c>
      <c r="C100" s="58" t="s">
        <v>1597</v>
      </c>
      <c r="D100" s="128" t="s">
        <v>1886</v>
      </c>
      <c r="E100" s="58" t="s">
        <v>425</v>
      </c>
      <c r="F100" s="77">
        <v>41450</v>
      </c>
      <c r="G100" s="58" t="s">
        <v>284</v>
      </c>
      <c r="H100" s="68">
        <v>3.7199999889913218</v>
      </c>
      <c r="I100" s="71" t="s">
        <v>288</v>
      </c>
      <c r="J100" s="71" t="s">
        <v>123</v>
      </c>
      <c r="K100" s="72">
        <v>5.0999999999999997E-2</v>
      </c>
      <c r="L100" s="72">
        <v>2.2699999934144514E-2</v>
      </c>
      <c r="M100" s="68">
        <v>81.201942000000003</v>
      </c>
      <c r="N100" s="70">
        <v>125.29</v>
      </c>
      <c r="O100" s="68">
        <v>0.101737921</v>
      </c>
      <c r="P100" s="69">
        <f t="shared" si="2"/>
        <v>7.7360548672551353E-5</v>
      </c>
      <c r="Q100" s="69">
        <f>O100/'סכום נכסי הקרן'!$C$41</f>
        <v>4.6116819487071069E-6</v>
      </c>
    </row>
    <row r="101" spans="1:17">
      <c r="A101" s="61" t="s">
        <v>1794</v>
      </c>
      <c r="B101" s="71" t="s">
        <v>1555</v>
      </c>
      <c r="C101" s="58" t="s">
        <v>1598</v>
      </c>
      <c r="D101" s="128" t="s">
        <v>1886</v>
      </c>
      <c r="E101" s="58" t="s">
        <v>425</v>
      </c>
      <c r="F101" s="77">
        <v>41480</v>
      </c>
      <c r="G101" s="58" t="s">
        <v>284</v>
      </c>
      <c r="H101" s="68">
        <v>3.7099999805596848</v>
      </c>
      <c r="I101" s="71" t="s">
        <v>288</v>
      </c>
      <c r="J101" s="71" t="s">
        <v>123</v>
      </c>
      <c r="K101" s="72">
        <v>5.0999999999999997E-2</v>
      </c>
      <c r="L101" s="72">
        <v>2.3199999859848889E-2</v>
      </c>
      <c r="M101" s="68">
        <v>71.311296999999996</v>
      </c>
      <c r="N101" s="70">
        <v>124.07</v>
      </c>
      <c r="O101" s="68">
        <v>8.8475932000000007E-2</v>
      </c>
      <c r="P101" s="69">
        <f t="shared" si="2"/>
        <v>6.7276258218755471E-5</v>
      </c>
      <c r="Q101" s="69">
        <f>O101/'סכום נכסי הקרן'!$C$41</f>
        <v>4.0105287634041349E-6</v>
      </c>
    </row>
    <row r="102" spans="1:17">
      <c r="A102" s="61" t="s">
        <v>1794</v>
      </c>
      <c r="B102" s="71" t="s">
        <v>1555</v>
      </c>
      <c r="C102" s="58" t="s">
        <v>1599</v>
      </c>
      <c r="D102" s="128" t="s">
        <v>1886</v>
      </c>
      <c r="E102" s="58" t="s">
        <v>425</v>
      </c>
      <c r="F102" s="77">
        <v>41512</v>
      </c>
      <c r="G102" s="58" t="s">
        <v>284</v>
      </c>
      <c r="H102" s="68">
        <v>3.6700000008639697</v>
      </c>
      <c r="I102" s="71" t="s">
        <v>288</v>
      </c>
      <c r="J102" s="71" t="s">
        <v>123</v>
      </c>
      <c r="K102" s="72">
        <v>5.0999999999999997E-2</v>
      </c>
      <c r="L102" s="72">
        <v>3.230000003268059E-2</v>
      </c>
      <c r="M102" s="68">
        <v>222.32588899999999</v>
      </c>
      <c r="N102" s="70">
        <v>119.74</v>
      </c>
      <c r="O102" s="68">
        <v>0.26621303099999999</v>
      </c>
      <c r="P102" s="69">
        <f t="shared" si="2"/>
        <v>2.0242585989095377E-4</v>
      </c>
      <c r="Q102" s="69">
        <f>O102/'סכום נכסי הקרן'!$C$41</f>
        <v>1.2067180236298572E-5</v>
      </c>
    </row>
    <row r="103" spans="1:17">
      <c r="A103" s="61" t="s">
        <v>1794</v>
      </c>
      <c r="B103" s="71" t="s">
        <v>1555</v>
      </c>
      <c r="C103" s="58" t="s">
        <v>1600</v>
      </c>
      <c r="D103" s="128" t="s">
        <v>1886</v>
      </c>
      <c r="E103" s="58" t="s">
        <v>425</v>
      </c>
      <c r="F103" s="77">
        <v>40871</v>
      </c>
      <c r="G103" s="58" t="s">
        <v>284</v>
      </c>
      <c r="H103" s="68">
        <v>3.6999999894405611</v>
      </c>
      <c r="I103" s="71" t="s">
        <v>288</v>
      </c>
      <c r="J103" s="71" t="s">
        <v>123</v>
      </c>
      <c r="K103" s="72">
        <v>5.1879999999999996E-2</v>
      </c>
      <c r="L103" s="72">
        <v>2.5499999947202805E-2</v>
      </c>
      <c r="M103" s="68">
        <v>111.887995</v>
      </c>
      <c r="N103" s="70">
        <v>126.96</v>
      </c>
      <c r="O103" s="68">
        <v>0.14205300500000001</v>
      </c>
      <c r="P103" s="69">
        <f t="shared" si="2"/>
        <v>1.0801575557441048E-4</v>
      </c>
      <c r="Q103" s="69">
        <f>O103/'סכום נכסי הקרן'!$C$41</f>
        <v>6.4391258684959803E-6</v>
      </c>
    </row>
    <row r="104" spans="1:17">
      <c r="A104" s="61" t="s">
        <v>1794</v>
      </c>
      <c r="B104" s="71" t="s">
        <v>1555</v>
      </c>
      <c r="C104" s="58" t="s">
        <v>1601</v>
      </c>
      <c r="D104" s="128" t="s">
        <v>1886</v>
      </c>
      <c r="E104" s="58" t="s">
        <v>425</v>
      </c>
      <c r="F104" s="77">
        <v>41547</v>
      </c>
      <c r="G104" s="58" t="s">
        <v>284</v>
      </c>
      <c r="H104" s="68">
        <v>3.6699999969135804</v>
      </c>
      <c r="I104" s="71" t="s">
        <v>288</v>
      </c>
      <c r="J104" s="71" t="s">
        <v>123</v>
      </c>
      <c r="K104" s="72">
        <v>5.0999999999999997E-2</v>
      </c>
      <c r="L104" s="72">
        <v>3.2299999979423864E-2</v>
      </c>
      <c r="M104" s="68">
        <v>162.677807</v>
      </c>
      <c r="N104" s="70">
        <v>119.5</v>
      </c>
      <c r="O104" s="68">
        <v>0.19439998</v>
      </c>
      <c r="P104" s="69">
        <f t="shared" si="2"/>
        <v>1.4781989809613871E-4</v>
      </c>
      <c r="Q104" s="69">
        <f>O104/'סכום נכסי הקרן'!$C$41</f>
        <v>8.8119638162747856E-6</v>
      </c>
    </row>
    <row r="105" spans="1:17">
      <c r="A105" s="61" t="s">
        <v>1794</v>
      </c>
      <c r="B105" s="71" t="s">
        <v>1555</v>
      </c>
      <c r="C105" s="58" t="s">
        <v>1602</v>
      </c>
      <c r="D105" s="128" t="s">
        <v>1886</v>
      </c>
      <c r="E105" s="58" t="s">
        <v>425</v>
      </c>
      <c r="F105" s="77">
        <v>41571</v>
      </c>
      <c r="G105" s="58" t="s">
        <v>284</v>
      </c>
      <c r="H105" s="68">
        <v>3.7099999899757621</v>
      </c>
      <c r="I105" s="71" t="s">
        <v>288</v>
      </c>
      <c r="J105" s="71" t="s">
        <v>123</v>
      </c>
      <c r="K105" s="72">
        <v>5.0999999999999997E-2</v>
      </c>
      <c r="L105" s="72">
        <v>2.3699999891574564E-2</v>
      </c>
      <c r="M105" s="68">
        <v>79.320922999999993</v>
      </c>
      <c r="N105" s="70">
        <v>123.25</v>
      </c>
      <c r="O105" s="68">
        <v>9.7763037999999997E-2</v>
      </c>
      <c r="P105" s="69">
        <f t="shared" si="2"/>
        <v>7.4338085398614428E-5</v>
      </c>
      <c r="Q105" s="69">
        <f>O105/'סכום נכסי הקרן'!$C$41</f>
        <v>4.4315043315595859E-6</v>
      </c>
    </row>
    <row r="106" spans="1:17">
      <c r="A106" s="61" t="s">
        <v>1794</v>
      </c>
      <c r="B106" s="71" t="s">
        <v>1555</v>
      </c>
      <c r="C106" s="58" t="s">
        <v>1603</v>
      </c>
      <c r="D106" s="128" t="s">
        <v>1886</v>
      </c>
      <c r="E106" s="58" t="s">
        <v>425</v>
      </c>
      <c r="F106" s="77">
        <v>41597</v>
      </c>
      <c r="G106" s="58" t="s">
        <v>284</v>
      </c>
      <c r="H106" s="68">
        <v>3.7099999320298465</v>
      </c>
      <c r="I106" s="71" t="s">
        <v>288</v>
      </c>
      <c r="J106" s="71" t="s">
        <v>123</v>
      </c>
      <c r="K106" s="72">
        <v>5.0999999999999997E-2</v>
      </c>
      <c r="L106" s="72">
        <v>2.3799999451468934E-2</v>
      </c>
      <c r="M106" s="68">
        <v>20.485382999999999</v>
      </c>
      <c r="N106" s="70">
        <v>122.81</v>
      </c>
      <c r="O106" s="68">
        <v>2.5158100999999999E-2</v>
      </c>
      <c r="P106" s="69">
        <f t="shared" si="2"/>
        <v>1.9129981011892932E-5</v>
      </c>
      <c r="Q106" s="69">
        <f>O106/'סכום נכסי הקרן'!$C$41</f>
        <v>1.1403924820269348E-6</v>
      </c>
    </row>
    <row r="107" spans="1:17">
      <c r="A107" s="61" t="s">
        <v>1794</v>
      </c>
      <c r="B107" s="71" t="s">
        <v>1555</v>
      </c>
      <c r="C107" s="58" t="s">
        <v>1604</v>
      </c>
      <c r="D107" s="128" t="s">
        <v>1886</v>
      </c>
      <c r="E107" s="58" t="s">
        <v>425</v>
      </c>
      <c r="F107" s="77">
        <v>41630</v>
      </c>
      <c r="G107" s="58" t="s">
        <v>284</v>
      </c>
      <c r="H107" s="68">
        <v>3.6999999968483577</v>
      </c>
      <c r="I107" s="71" t="s">
        <v>288</v>
      </c>
      <c r="J107" s="71" t="s">
        <v>123</v>
      </c>
      <c r="K107" s="72">
        <v>5.0999999999999997E-2</v>
      </c>
      <c r="L107" s="72">
        <v>2.559999996778322E-2</v>
      </c>
      <c r="M107" s="68">
        <v>233.05752899999999</v>
      </c>
      <c r="N107" s="70">
        <v>122.53</v>
      </c>
      <c r="O107" s="68">
        <v>0.28556540699999999</v>
      </c>
      <c r="P107" s="69">
        <f t="shared" si="2"/>
        <v>2.171412227641298E-4</v>
      </c>
      <c r="Q107" s="69">
        <f>O107/'סכום נכסי הקרן'!$C$41</f>
        <v>1.2944404797077563E-5</v>
      </c>
    </row>
    <row r="108" spans="1:17">
      <c r="A108" s="61" t="s">
        <v>1794</v>
      </c>
      <c r="B108" s="71" t="s">
        <v>1555</v>
      </c>
      <c r="C108" s="58" t="s">
        <v>1605</v>
      </c>
      <c r="D108" s="128" t="s">
        <v>1886</v>
      </c>
      <c r="E108" s="58" t="s">
        <v>425</v>
      </c>
      <c r="F108" s="77">
        <v>41666</v>
      </c>
      <c r="G108" s="58" t="s">
        <v>284</v>
      </c>
      <c r="H108" s="68">
        <v>3.6999999999999988</v>
      </c>
      <c r="I108" s="71" t="s">
        <v>288</v>
      </c>
      <c r="J108" s="71" t="s">
        <v>123</v>
      </c>
      <c r="K108" s="72">
        <v>5.0999999999999997E-2</v>
      </c>
      <c r="L108" s="72">
        <v>2.5499999999999995E-2</v>
      </c>
      <c r="M108" s="68">
        <v>45.077938000000003</v>
      </c>
      <c r="N108" s="70">
        <v>122.43</v>
      </c>
      <c r="O108" s="68">
        <v>5.5188920000000009E-2</v>
      </c>
      <c r="P108" s="69">
        <f t="shared" si="2"/>
        <v>4.196513050277039E-5</v>
      </c>
      <c r="Q108" s="69">
        <f>O108/'סכום נכסי הקרן'!$C$41</f>
        <v>2.501660576813248E-6</v>
      </c>
    </row>
    <row r="109" spans="1:17">
      <c r="A109" s="61" t="s">
        <v>1794</v>
      </c>
      <c r="B109" s="71" t="s">
        <v>1555</v>
      </c>
      <c r="C109" s="58" t="s">
        <v>1606</v>
      </c>
      <c r="D109" s="128" t="s">
        <v>1886</v>
      </c>
      <c r="E109" s="58" t="s">
        <v>425</v>
      </c>
      <c r="F109" s="77">
        <v>41696</v>
      </c>
      <c r="G109" s="58" t="s">
        <v>284</v>
      </c>
      <c r="H109" s="68">
        <v>3.7000000168425644</v>
      </c>
      <c r="I109" s="71" t="s">
        <v>288</v>
      </c>
      <c r="J109" s="71" t="s">
        <v>123</v>
      </c>
      <c r="K109" s="72">
        <v>5.0999999999999997E-2</v>
      </c>
      <c r="L109" s="72">
        <v>2.5500000065498862E-2</v>
      </c>
      <c r="M109" s="68">
        <v>43.387498999999998</v>
      </c>
      <c r="N109" s="70">
        <v>123.16</v>
      </c>
      <c r="O109" s="68">
        <v>5.3436042999999996E-2</v>
      </c>
      <c r="P109" s="69">
        <f t="shared" si="2"/>
        <v>4.0632259483364584E-5</v>
      </c>
      <c r="Q109" s="69">
        <f>O109/'סכום נכסי הקרן'!$C$41</f>
        <v>2.4222043510544779E-6</v>
      </c>
    </row>
    <row r="110" spans="1:17">
      <c r="A110" s="61" t="s">
        <v>1794</v>
      </c>
      <c r="B110" s="71" t="s">
        <v>1555</v>
      </c>
      <c r="C110" s="58" t="s">
        <v>1607</v>
      </c>
      <c r="D110" s="128" t="s">
        <v>1886</v>
      </c>
      <c r="E110" s="58" t="s">
        <v>425</v>
      </c>
      <c r="F110" s="77">
        <v>41725</v>
      </c>
      <c r="G110" s="58" t="s">
        <v>284</v>
      </c>
      <c r="H110" s="68">
        <v>3.7000000168826621</v>
      </c>
      <c r="I110" s="71" t="s">
        <v>288</v>
      </c>
      <c r="J110" s="71" t="s">
        <v>123</v>
      </c>
      <c r="K110" s="72">
        <v>5.0999999999999997E-2</v>
      </c>
      <c r="L110" s="72">
        <v>2.5500000112551081E-2</v>
      </c>
      <c r="M110" s="68">
        <v>86.407528999999997</v>
      </c>
      <c r="N110" s="70">
        <v>123.39</v>
      </c>
      <c r="O110" s="68">
        <v>0.10661825600000001</v>
      </c>
      <c r="P110" s="69">
        <f t="shared" si="2"/>
        <v>8.1071509045978462E-5</v>
      </c>
      <c r="Q110" s="69">
        <f>O110/'סכום נכסי הקרן'!$C$41</f>
        <v>4.8329028327385738E-6</v>
      </c>
    </row>
    <row r="111" spans="1:17">
      <c r="A111" s="61" t="s">
        <v>1794</v>
      </c>
      <c r="B111" s="71" t="s">
        <v>1555</v>
      </c>
      <c r="C111" s="58" t="s">
        <v>1608</v>
      </c>
      <c r="D111" s="128" t="s">
        <v>1886</v>
      </c>
      <c r="E111" s="58" t="s">
        <v>425</v>
      </c>
      <c r="F111" s="77">
        <v>41787</v>
      </c>
      <c r="G111" s="58" t="s">
        <v>284</v>
      </c>
      <c r="H111" s="68">
        <v>3.7</v>
      </c>
      <c r="I111" s="71" t="s">
        <v>288</v>
      </c>
      <c r="J111" s="71" t="s">
        <v>123</v>
      </c>
      <c r="K111" s="72">
        <v>5.0999999999999997E-2</v>
      </c>
      <c r="L111" s="72">
        <v>2.5500000000000002E-2</v>
      </c>
      <c r="M111" s="68">
        <v>54.399330999999989</v>
      </c>
      <c r="N111" s="70">
        <v>122.91</v>
      </c>
      <c r="O111" s="68">
        <v>6.686222E-2</v>
      </c>
      <c r="P111" s="69">
        <f t="shared" si="2"/>
        <v>5.0841396932662279E-5</v>
      </c>
      <c r="Q111" s="69">
        <f>O111/'סכום נכסי הקרן'!$C$41</f>
        <v>3.0308000202253327E-6</v>
      </c>
    </row>
    <row r="112" spans="1:17">
      <c r="A112" s="61" t="s">
        <v>1794</v>
      </c>
      <c r="B112" s="71" t="s">
        <v>1555</v>
      </c>
      <c r="C112" s="58" t="s">
        <v>1609</v>
      </c>
      <c r="D112" s="128" t="s">
        <v>1886</v>
      </c>
      <c r="E112" s="58" t="s">
        <v>425</v>
      </c>
      <c r="F112" s="77">
        <v>41815</v>
      </c>
      <c r="G112" s="58" t="s">
        <v>284</v>
      </c>
      <c r="H112" s="68">
        <v>3.7000000212993136</v>
      </c>
      <c r="I112" s="71" t="s">
        <v>288</v>
      </c>
      <c r="J112" s="71" t="s">
        <v>123</v>
      </c>
      <c r="K112" s="72">
        <v>5.0999999999999997E-2</v>
      </c>
      <c r="L112" s="72">
        <v>2.5500000319489704E-2</v>
      </c>
      <c r="M112" s="68">
        <v>30.586234000000001</v>
      </c>
      <c r="N112" s="70">
        <v>122.8</v>
      </c>
      <c r="O112" s="68">
        <v>3.7559896000000002E-2</v>
      </c>
      <c r="P112" s="69">
        <f t="shared" si="2"/>
        <v>2.8560188119471868E-5</v>
      </c>
      <c r="Q112" s="69">
        <f>O112/'סכום נכסי הקרן'!$C$41</f>
        <v>1.7025539019862248E-6</v>
      </c>
    </row>
    <row r="113" spans="1:17">
      <c r="A113" s="61" t="s">
        <v>1794</v>
      </c>
      <c r="B113" s="71" t="s">
        <v>1555</v>
      </c>
      <c r="C113" s="58" t="s">
        <v>1610</v>
      </c>
      <c r="D113" s="128" t="s">
        <v>1886</v>
      </c>
      <c r="E113" s="58" t="s">
        <v>425</v>
      </c>
      <c r="F113" s="77">
        <v>41836</v>
      </c>
      <c r="G113" s="58" t="s">
        <v>284</v>
      </c>
      <c r="H113" s="68">
        <v>3.7000000152693944</v>
      </c>
      <c r="I113" s="71" t="s">
        <v>288</v>
      </c>
      <c r="J113" s="71" t="s">
        <v>123</v>
      </c>
      <c r="K113" s="72">
        <v>5.0999999999999997E-2</v>
      </c>
      <c r="L113" s="72">
        <v>2.5500000139220946E-2</v>
      </c>
      <c r="M113" s="68">
        <v>90.929287000000002</v>
      </c>
      <c r="N113" s="70">
        <v>122.44</v>
      </c>
      <c r="O113" s="68">
        <v>0.111333819</v>
      </c>
      <c r="P113" s="69">
        <f t="shared" si="2"/>
        <v>8.4657178355851436E-5</v>
      </c>
      <c r="Q113" s="69">
        <f>O113/'סכום נכסי הקרן'!$C$41</f>
        <v>5.0466547607447602E-6</v>
      </c>
    </row>
    <row r="114" spans="1:17">
      <c r="A114" s="61" t="s">
        <v>1794</v>
      </c>
      <c r="B114" s="71" t="s">
        <v>1555</v>
      </c>
      <c r="C114" s="58" t="s">
        <v>1611</v>
      </c>
      <c r="D114" s="128" t="s">
        <v>1886</v>
      </c>
      <c r="E114" s="58" t="s">
        <v>425</v>
      </c>
      <c r="F114" s="77">
        <v>40903</v>
      </c>
      <c r="G114" s="58" t="s">
        <v>284</v>
      </c>
      <c r="H114" s="68">
        <v>3.6699999923011468</v>
      </c>
      <c r="I114" s="71" t="s">
        <v>288</v>
      </c>
      <c r="J114" s="71" t="s">
        <v>123</v>
      </c>
      <c r="K114" s="72">
        <v>5.2619999999999993E-2</v>
      </c>
      <c r="L114" s="72">
        <v>3.2099999979003126E-2</v>
      </c>
      <c r="M114" s="68">
        <v>114.798676</v>
      </c>
      <c r="N114" s="70">
        <v>124.46</v>
      </c>
      <c r="O114" s="68">
        <v>0.14287843</v>
      </c>
      <c r="P114" s="69">
        <f t="shared" si="2"/>
        <v>1.0864340090331434E-4</v>
      </c>
      <c r="Q114" s="69">
        <f>O114/'סכום נכסי הקרן'!$C$41</f>
        <v>6.4765415885647197E-6</v>
      </c>
    </row>
    <row r="115" spans="1:17">
      <c r="A115" s="61" t="s">
        <v>1794</v>
      </c>
      <c r="B115" s="71" t="s">
        <v>1555</v>
      </c>
      <c r="C115" s="58" t="s">
        <v>1612</v>
      </c>
      <c r="D115" s="128" t="s">
        <v>1886</v>
      </c>
      <c r="E115" s="58" t="s">
        <v>425</v>
      </c>
      <c r="F115" s="77">
        <v>41911</v>
      </c>
      <c r="G115" s="58" t="s">
        <v>284</v>
      </c>
      <c r="H115" s="68">
        <v>3.699999990846341</v>
      </c>
      <c r="I115" s="71" t="s">
        <v>288</v>
      </c>
      <c r="J115" s="71" t="s">
        <v>123</v>
      </c>
      <c r="K115" s="72">
        <v>5.0999999999999997E-2</v>
      </c>
      <c r="L115" s="72">
        <v>2.5499999862695116E-2</v>
      </c>
      <c r="M115" s="68">
        <v>35.689621000000002</v>
      </c>
      <c r="N115" s="70">
        <v>122.44</v>
      </c>
      <c r="O115" s="68">
        <v>4.3698371999999999E-2</v>
      </c>
      <c r="P115" s="69">
        <f t="shared" si="2"/>
        <v>3.3227826957632206E-5</v>
      </c>
      <c r="Q115" s="69">
        <f>O115/'סכום נכסי הקרן'!$C$41</f>
        <v>1.9808051055052331E-6</v>
      </c>
    </row>
    <row r="116" spans="1:17">
      <c r="A116" s="61" t="s">
        <v>1794</v>
      </c>
      <c r="B116" s="71" t="s">
        <v>1555</v>
      </c>
      <c r="C116" s="58" t="s">
        <v>1613</v>
      </c>
      <c r="D116" s="128" t="s">
        <v>1886</v>
      </c>
      <c r="E116" s="58" t="s">
        <v>425</v>
      </c>
      <c r="F116" s="77">
        <v>40933</v>
      </c>
      <c r="G116" s="58" t="s">
        <v>284</v>
      </c>
      <c r="H116" s="68">
        <v>3.7000000013036662</v>
      </c>
      <c r="I116" s="71" t="s">
        <v>288</v>
      </c>
      <c r="J116" s="71" t="s">
        <v>123</v>
      </c>
      <c r="K116" s="72">
        <v>5.1330999999999995E-2</v>
      </c>
      <c r="L116" s="72">
        <v>2.5500000010243093E-2</v>
      </c>
      <c r="M116" s="68">
        <v>423.326391</v>
      </c>
      <c r="N116" s="70">
        <v>126.84</v>
      </c>
      <c r="O116" s="68">
        <v>0.53694719899999999</v>
      </c>
      <c r="P116" s="69">
        <f t="shared" si="2"/>
        <v>4.0828954940832357E-4</v>
      </c>
      <c r="Q116" s="69">
        <f>O116/'סכום נכסי הקרן'!$C$41</f>
        <v>2.4339299257325523E-5</v>
      </c>
    </row>
    <row r="117" spans="1:17">
      <c r="A117" s="61" t="s">
        <v>1794</v>
      </c>
      <c r="B117" s="71" t="s">
        <v>1555</v>
      </c>
      <c r="C117" s="58" t="s">
        <v>1614</v>
      </c>
      <c r="D117" s="128" t="s">
        <v>1886</v>
      </c>
      <c r="E117" s="58" t="s">
        <v>425</v>
      </c>
      <c r="F117" s="77">
        <v>40993</v>
      </c>
      <c r="G117" s="58" t="s">
        <v>284</v>
      </c>
      <c r="H117" s="68">
        <v>3.6999999987205618</v>
      </c>
      <c r="I117" s="71" t="s">
        <v>288</v>
      </c>
      <c r="J117" s="71" t="s">
        <v>123</v>
      </c>
      <c r="K117" s="72">
        <v>5.1451999999999998E-2</v>
      </c>
      <c r="L117" s="72">
        <v>2.5499999996801404E-2</v>
      </c>
      <c r="M117" s="68">
        <v>246.364958</v>
      </c>
      <c r="N117" s="70">
        <v>126.9</v>
      </c>
      <c r="O117" s="68">
        <v>0.31263714199999998</v>
      </c>
      <c r="P117" s="69">
        <f t="shared" si="2"/>
        <v>2.3772631289112296E-4</v>
      </c>
      <c r="Q117" s="69">
        <f>O117/'סכום נכסי הקרן'!$C$41</f>
        <v>1.4171540464806436E-5</v>
      </c>
    </row>
    <row r="118" spans="1:17">
      <c r="A118" s="61" t="s">
        <v>1794</v>
      </c>
      <c r="B118" s="71" t="s">
        <v>1555</v>
      </c>
      <c r="C118" s="58" t="s">
        <v>1615</v>
      </c>
      <c r="D118" s="128" t="s">
        <v>1886</v>
      </c>
      <c r="E118" s="58" t="s">
        <v>425</v>
      </c>
      <c r="F118" s="77">
        <v>41053</v>
      </c>
      <c r="G118" s="58" t="s">
        <v>284</v>
      </c>
      <c r="H118" s="68">
        <v>3.7700000051610161</v>
      </c>
      <c r="I118" s="71" t="s">
        <v>288</v>
      </c>
      <c r="J118" s="71" t="s">
        <v>123</v>
      </c>
      <c r="K118" s="72">
        <v>5.0999999999999997E-2</v>
      </c>
      <c r="L118" s="72">
        <v>2.6000000027648299E-2</v>
      </c>
      <c r="M118" s="68">
        <v>173.456594</v>
      </c>
      <c r="N118" s="70">
        <v>125.11</v>
      </c>
      <c r="O118" s="68">
        <v>0.21701154399999997</v>
      </c>
      <c r="P118" s="69">
        <f t="shared" si="2"/>
        <v>1.6501351656397146E-4</v>
      </c>
      <c r="Q118" s="69">
        <f>O118/'סכום נכסי הקרן'!$C$41</f>
        <v>9.8369242293230858E-6</v>
      </c>
    </row>
    <row r="119" spans="1:17">
      <c r="A119" s="61" t="s">
        <v>1794</v>
      </c>
      <c r="B119" s="71" t="s">
        <v>1555</v>
      </c>
      <c r="C119" s="58" t="s">
        <v>1616</v>
      </c>
      <c r="D119" s="128" t="s">
        <v>1886</v>
      </c>
      <c r="E119" s="58" t="s">
        <v>425</v>
      </c>
      <c r="F119" s="77">
        <v>41085</v>
      </c>
      <c r="G119" s="58" t="s">
        <v>284</v>
      </c>
      <c r="H119" s="68">
        <v>3.699999997997466</v>
      </c>
      <c r="I119" s="71" t="s">
        <v>288</v>
      </c>
      <c r="J119" s="71" t="s">
        <v>123</v>
      </c>
      <c r="K119" s="72">
        <v>5.0999999999999997E-2</v>
      </c>
      <c r="L119" s="72">
        <v>2.5599999983979726E-2</v>
      </c>
      <c r="M119" s="68">
        <v>319.31400000000002</v>
      </c>
      <c r="N119" s="70">
        <v>125.11</v>
      </c>
      <c r="O119" s="68">
        <v>0.39949374399999998</v>
      </c>
      <c r="P119" s="69">
        <f t="shared" si="2"/>
        <v>3.0377124796064755E-4</v>
      </c>
      <c r="Q119" s="69">
        <f>O119/'סכום נכסי הקרן'!$C$41</f>
        <v>1.810866655930799E-5</v>
      </c>
    </row>
    <row r="120" spans="1:17">
      <c r="A120" s="61" t="s">
        <v>1794</v>
      </c>
      <c r="B120" s="71" t="s">
        <v>1555</v>
      </c>
      <c r="C120" s="58" t="s">
        <v>1617</v>
      </c>
      <c r="D120" s="128" t="s">
        <v>1886</v>
      </c>
      <c r="E120" s="58" t="s">
        <v>425</v>
      </c>
      <c r="F120" s="77">
        <v>41115</v>
      </c>
      <c r="G120" s="58" t="s">
        <v>284</v>
      </c>
      <c r="H120" s="68">
        <v>3.6999999949318743</v>
      </c>
      <c r="I120" s="71" t="s">
        <v>288</v>
      </c>
      <c r="J120" s="71" t="s">
        <v>123</v>
      </c>
      <c r="K120" s="72">
        <v>5.0999999999999997E-2</v>
      </c>
      <c r="L120" s="72">
        <v>2.5699999994931878E-2</v>
      </c>
      <c r="M120" s="68">
        <v>141.59989899999999</v>
      </c>
      <c r="N120" s="70">
        <v>125.41</v>
      </c>
      <c r="O120" s="68">
        <v>0.17758043699999998</v>
      </c>
      <c r="P120" s="69">
        <f t="shared" si="2"/>
        <v>1.3503047737560352E-4</v>
      </c>
      <c r="Q120" s="69">
        <f>O120/'סכום נכסי הקרן'!$C$41</f>
        <v>8.0495501353563104E-6</v>
      </c>
    </row>
    <row r="121" spans="1:17">
      <c r="A121" s="61" t="s">
        <v>1794</v>
      </c>
      <c r="B121" s="71" t="s">
        <v>1555</v>
      </c>
      <c r="C121" s="58" t="s">
        <v>1618</v>
      </c>
      <c r="D121" s="128" t="s">
        <v>1886</v>
      </c>
      <c r="E121" s="58" t="s">
        <v>425</v>
      </c>
      <c r="F121" s="77">
        <v>41179</v>
      </c>
      <c r="G121" s="58" t="s">
        <v>284</v>
      </c>
      <c r="H121" s="68">
        <v>3.6999999986456018</v>
      </c>
      <c r="I121" s="71" t="s">
        <v>288</v>
      </c>
      <c r="J121" s="71" t="s">
        <v>123</v>
      </c>
      <c r="K121" s="72">
        <v>5.0999999999999997E-2</v>
      </c>
      <c r="L121" s="72">
        <v>2.5600000016252782E-2</v>
      </c>
      <c r="M121" s="68">
        <v>178.55748500000001</v>
      </c>
      <c r="N121" s="70">
        <v>124.05</v>
      </c>
      <c r="O121" s="68">
        <v>0.22150056899999998</v>
      </c>
      <c r="P121" s="69">
        <f t="shared" si="2"/>
        <v>1.684269285306343E-4</v>
      </c>
      <c r="Q121" s="69">
        <f>O121/'סכום נכסי הקרן'!$C$41</f>
        <v>1.0040407408026874E-5</v>
      </c>
    </row>
    <row r="122" spans="1:17">
      <c r="A122" s="61" t="s">
        <v>1795</v>
      </c>
      <c r="B122" s="71" t="s">
        <v>1546</v>
      </c>
      <c r="C122" s="58">
        <v>9079</v>
      </c>
      <c r="D122" s="128" t="s">
        <v>1886</v>
      </c>
      <c r="E122" s="58" t="s">
        <v>1584</v>
      </c>
      <c r="F122" s="77">
        <v>44705</v>
      </c>
      <c r="G122" s="58" t="s">
        <v>1545</v>
      </c>
      <c r="H122" s="68">
        <v>7.3999999994212313</v>
      </c>
      <c r="I122" s="71" t="s">
        <v>305</v>
      </c>
      <c r="J122" s="71" t="s">
        <v>123</v>
      </c>
      <c r="K122" s="72">
        <v>2.3671999999999999E-2</v>
      </c>
      <c r="L122" s="72">
        <v>2.5999999998553073E-2</v>
      </c>
      <c r="M122" s="68">
        <v>5292.4086660000003</v>
      </c>
      <c r="N122" s="70">
        <v>104.47</v>
      </c>
      <c r="O122" s="68">
        <v>5.5289788629999999</v>
      </c>
      <c r="P122" s="69">
        <f t="shared" si="2"/>
        <v>4.204183005082433E-3</v>
      </c>
      <c r="Q122" s="69">
        <f>O122/'סכום נכסי הקרן'!$C$41</f>
        <v>2.5062328546383649E-4</v>
      </c>
    </row>
    <row r="123" spans="1:17">
      <c r="A123" s="61" t="s">
        <v>1795</v>
      </c>
      <c r="B123" s="71" t="s">
        <v>1546</v>
      </c>
      <c r="C123" s="58">
        <v>9017</v>
      </c>
      <c r="D123" s="128" t="s">
        <v>1886</v>
      </c>
      <c r="E123" s="58" t="s">
        <v>1584</v>
      </c>
      <c r="F123" s="77">
        <v>44651</v>
      </c>
      <c r="G123" s="58" t="s">
        <v>1545</v>
      </c>
      <c r="H123" s="68">
        <v>7.5000000002070841</v>
      </c>
      <c r="I123" s="71" t="s">
        <v>305</v>
      </c>
      <c r="J123" s="71" t="s">
        <v>123</v>
      </c>
      <c r="K123" s="72">
        <v>1.797E-2</v>
      </c>
      <c r="L123" s="72">
        <v>3.7700000001085129E-2</v>
      </c>
      <c r="M123" s="68">
        <v>12966.992468</v>
      </c>
      <c r="N123" s="70">
        <v>93.1</v>
      </c>
      <c r="O123" s="68">
        <v>12.072270597000001</v>
      </c>
      <c r="P123" s="69">
        <f t="shared" si="2"/>
        <v>9.1796398818433621E-3</v>
      </c>
      <c r="Q123" s="69">
        <f>O123/'סכום נכסי הקרן'!$C$41</f>
        <v>5.4722439622186176E-4</v>
      </c>
    </row>
    <row r="124" spans="1:17">
      <c r="A124" s="61" t="s">
        <v>1795</v>
      </c>
      <c r="B124" s="71" t="s">
        <v>1546</v>
      </c>
      <c r="C124" s="58">
        <v>9080</v>
      </c>
      <c r="D124" s="128" t="s">
        <v>1886</v>
      </c>
      <c r="E124" s="58" t="s">
        <v>1584</v>
      </c>
      <c r="F124" s="77">
        <v>44705</v>
      </c>
      <c r="G124" s="58" t="s">
        <v>1545</v>
      </c>
      <c r="H124" s="68">
        <v>7.0300000006751349</v>
      </c>
      <c r="I124" s="71" t="s">
        <v>305</v>
      </c>
      <c r="J124" s="71" t="s">
        <v>123</v>
      </c>
      <c r="K124" s="72">
        <v>2.3184999999999997E-2</v>
      </c>
      <c r="L124" s="72">
        <v>2.7400000002473775E-2</v>
      </c>
      <c r="M124" s="68">
        <v>3761.1025900000004</v>
      </c>
      <c r="N124" s="70">
        <v>103.18</v>
      </c>
      <c r="O124" s="68">
        <v>3.880705646</v>
      </c>
      <c r="P124" s="69">
        <f t="shared" si="2"/>
        <v>2.950851708589837E-3</v>
      </c>
      <c r="Q124" s="69">
        <f>O124/'סכום נכסי הקרן'!$C$41</f>
        <v>1.7590864841737774E-4</v>
      </c>
    </row>
    <row r="125" spans="1:17">
      <c r="A125" s="61" t="s">
        <v>1795</v>
      </c>
      <c r="B125" s="71" t="s">
        <v>1546</v>
      </c>
      <c r="C125" s="58">
        <v>9019</v>
      </c>
      <c r="D125" s="128" t="s">
        <v>1886</v>
      </c>
      <c r="E125" s="58" t="s">
        <v>1584</v>
      </c>
      <c r="F125" s="77">
        <v>44651</v>
      </c>
      <c r="G125" s="58" t="s">
        <v>1545</v>
      </c>
      <c r="H125" s="68">
        <v>7.0899999999185761</v>
      </c>
      <c r="I125" s="71" t="s">
        <v>305</v>
      </c>
      <c r="J125" s="71" t="s">
        <v>123</v>
      </c>
      <c r="K125" s="72">
        <v>1.8769999999999998E-2</v>
      </c>
      <c r="L125" s="72">
        <v>3.8999999999866516E-2</v>
      </c>
      <c r="M125" s="68">
        <v>8009.8737199999996</v>
      </c>
      <c r="N125" s="70">
        <v>93.53</v>
      </c>
      <c r="O125" s="68">
        <v>7.4916349289999999</v>
      </c>
      <c r="P125" s="69">
        <f t="shared" si="2"/>
        <v>5.696568033485669E-3</v>
      </c>
      <c r="Q125" s="69">
        <f>O125/'סכום נכסי הקרן'!$C$41</f>
        <v>3.395885941916677E-4</v>
      </c>
    </row>
    <row r="126" spans="1:17">
      <c r="A126" s="61" t="s">
        <v>1796</v>
      </c>
      <c r="B126" s="71" t="s">
        <v>1546</v>
      </c>
      <c r="C126" s="58">
        <v>4100</v>
      </c>
      <c r="D126" s="128" t="s">
        <v>1886</v>
      </c>
      <c r="E126" s="58" t="s">
        <v>429</v>
      </c>
      <c r="F126" s="77">
        <v>42052</v>
      </c>
      <c r="G126" s="58" t="s">
        <v>121</v>
      </c>
      <c r="H126" s="68">
        <v>3.9699999988385963</v>
      </c>
      <c r="I126" s="71" t="s">
        <v>625</v>
      </c>
      <c r="J126" s="71" t="s">
        <v>123</v>
      </c>
      <c r="K126" s="72">
        <v>2.9779E-2</v>
      </c>
      <c r="L126" s="72">
        <v>1.9999999993789284E-2</v>
      </c>
      <c r="M126" s="68">
        <v>1368.452192</v>
      </c>
      <c r="N126" s="70">
        <v>117.66</v>
      </c>
      <c r="O126" s="68">
        <v>1.6101208710000001</v>
      </c>
      <c r="P126" s="69">
        <f t="shared" si="2"/>
        <v>1.2243206150210826E-3</v>
      </c>
      <c r="Q126" s="69">
        <f>O126/'סכום נכסי הקרן'!$C$41</f>
        <v>7.2985227956715035E-5</v>
      </c>
    </row>
    <row r="127" spans="1:17">
      <c r="A127" s="61" t="s">
        <v>1797</v>
      </c>
      <c r="B127" s="71" t="s">
        <v>1555</v>
      </c>
      <c r="C127" s="58" t="s">
        <v>1619</v>
      </c>
      <c r="D127" s="128" t="s">
        <v>1886</v>
      </c>
      <c r="E127" s="58" t="s">
        <v>429</v>
      </c>
      <c r="F127" s="77">
        <v>41767</v>
      </c>
      <c r="G127" s="58" t="s">
        <v>121</v>
      </c>
      <c r="H127" s="68">
        <v>4.2500000023283997</v>
      </c>
      <c r="I127" s="71" t="s">
        <v>625</v>
      </c>
      <c r="J127" s="71" t="s">
        <v>123</v>
      </c>
      <c r="K127" s="72">
        <v>5.3499999999999999E-2</v>
      </c>
      <c r="L127" s="72">
        <v>2.5100000043773905E-2</v>
      </c>
      <c r="M127" s="68">
        <v>84.324118999999996</v>
      </c>
      <c r="N127" s="70">
        <v>127.33</v>
      </c>
      <c r="O127" s="68">
        <v>0.10736990299999999</v>
      </c>
      <c r="P127" s="69">
        <f t="shared" si="2"/>
        <v>8.1643054284533863E-5</v>
      </c>
      <c r="Q127" s="69">
        <f>O127/'סכום נכסי הקרן'!$C$41</f>
        <v>4.8669742671420721E-6</v>
      </c>
    </row>
    <row r="128" spans="1:17">
      <c r="A128" s="61" t="s">
        <v>1797</v>
      </c>
      <c r="B128" s="71" t="s">
        <v>1555</v>
      </c>
      <c r="C128" s="58" t="s">
        <v>1620</v>
      </c>
      <c r="D128" s="128" t="s">
        <v>1886</v>
      </c>
      <c r="E128" s="58" t="s">
        <v>429</v>
      </c>
      <c r="F128" s="77">
        <v>41269</v>
      </c>
      <c r="G128" s="58" t="s">
        <v>121</v>
      </c>
      <c r="H128" s="68">
        <v>4.2899999981066612</v>
      </c>
      <c r="I128" s="71" t="s">
        <v>625</v>
      </c>
      <c r="J128" s="71" t="s">
        <v>123</v>
      </c>
      <c r="K128" s="72">
        <v>5.3499999999999999E-2</v>
      </c>
      <c r="L128" s="72">
        <v>1.9299999984672973E-2</v>
      </c>
      <c r="M128" s="68">
        <v>418.800679</v>
      </c>
      <c r="N128" s="70">
        <v>132.41999999999999</v>
      </c>
      <c r="O128" s="68">
        <v>0.55457584500000001</v>
      </c>
      <c r="P128" s="69">
        <f t="shared" si="2"/>
        <v>4.2169420436401293E-4</v>
      </c>
      <c r="Q128" s="69">
        <f>O128/'סכום נכסי הקרן'!$C$41</f>
        <v>2.5138388797776698E-5</v>
      </c>
    </row>
    <row r="129" spans="1:17">
      <c r="A129" s="61" t="s">
        <v>1797</v>
      </c>
      <c r="B129" s="71" t="s">
        <v>1555</v>
      </c>
      <c r="C129" s="58" t="s">
        <v>1621</v>
      </c>
      <c r="D129" s="128" t="s">
        <v>1886</v>
      </c>
      <c r="E129" s="58" t="s">
        <v>429</v>
      </c>
      <c r="F129" s="77">
        <v>41767</v>
      </c>
      <c r="G129" s="58" t="s">
        <v>121</v>
      </c>
      <c r="H129" s="68">
        <v>4.2500000089255296</v>
      </c>
      <c r="I129" s="71" t="s">
        <v>625</v>
      </c>
      <c r="J129" s="71" t="s">
        <v>123</v>
      </c>
      <c r="K129" s="72">
        <v>5.3499999999999999E-2</v>
      </c>
      <c r="L129" s="72">
        <v>2.5100000029751764E-2</v>
      </c>
      <c r="M129" s="68">
        <v>65.992793000000006</v>
      </c>
      <c r="N129" s="70">
        <v>127.33</v>
      </c>
      <c r="O129" s="68">
        <v>8.402862500000001E-2</v>
      </c>
      <c r="P129" s="69">
        <f t="shared" si="2"/>
        <v>6.3894568222993935E-5</v>
      </c>
      <c r="Q129" s="69">
        <f>O129/'סכום נכסי הקרן'!$C$41</f>
        <v>3.8089366214509021E-6</v>
      </c>
    </row>
    <row r="130" spans="1:17">
      <c r="A130" s="61" t="s">
        <v>1797</v>
      </c>
      <c r="B130" s="71" t="s">
        <v>1555</v>
      </c>
      <c r="C130" s="58" t="s">
        <v>1622</v>
      </c>
      <c r="D130" s="128" t="s">
        <v>1886</v>
      </c>
      <c r="E130" s="58" t="s">
        <v>429</v>
      </c>
      <c r="F130" s="77">
        <v>41767</v>
      </c>
      <c r="G130" s="58" t="s">
        <v>121</v>
      </c>
      <c r="H130" s="68">
        <v>4.2500000046567985</v>
      </c>
      <c r="I130" s="71" t="s">
        <v>625</v>
      </c>
      <c r="J130" s="71" t="s">
        <v>123</v>
      </c>
      <c r="K130" s="72">
        <v>5.3499999999999999E-2</v>
      </c>
      <c r="L130" s="72">
        <v>2.5100000001862716E-2</v>
      </c>
      <c r="M130" s="68">
        <v>84.324115000000006</v>
      </c>
      <c r="N130" s="70">
        <v>127.33</v>
      </c>
      <c r="O130" s="68">
        <v>0.10736989800000001</v>
      </c>
      <c r="P130" s="69">
        <f t="shared" si="2"/>
        <v>8.1643050482581376E-5</v>
      </c>
      <c r="Q130" s="69">
        <f>O130/'סכום נכסי הקרן'!$C$41</f>
        <v>4.8669740404968899E-6</v>
      </c>
    </row>
    <row r="131" spans="1:17">
      <c r="A131" s="61" t="s">
        <v>1797</v>
      </c>
      <c r="B131" s="71" t="s">
        <v>1555</v>
      </c>
      <c r="C131" s="58" t="s">
        <v>1623</v>
      </c>
      <c r="D131" s="128" t="s">
        <v>1886</v>
      </c>
      <c r="E131" s="58" t="s">
        <v>429</v>
      </c>
      <c r="F131" s="77">
        <v>41269</v>
      </c>
      <c r="G131" s="58" t="s">
        <v>121</v>
      </c>
      <c r="H131" s="68">
        <v>4.2900000007127863</v>
      </c>
      <c r="I131" s="71" t="s">
        <v>625</v>
      </c>
      <c r="J131" s="71" t="s">
        <v>123</v>
      </c>
      <c r="K131" s="72">
        <v>5.3499999999999999E-2</v>
      </c>
      <c r="L131" s="72">
        <v>1.9300000002375955E-2</v>
      </c>
      <c r="M131" s="68">
        <v>444.97569700000003</v>
      </c>
      <c r="N131" s="70">
        <v>132.41999999999999</v>
      </c>
      <c r="O131" s="68">
        <v>0.58923680200000006</v>
      </c>
      <c r="P131" s="69">
        <f t="shared" si="2"/>
        <v>4.4805006680625521E-4</v>
      </c>
      <c r="Q131" s="69">
        <f>O131/'סכום נכסי הקרן'!$C$41</f>
        <v>2.670953658761421E-5</v>
      </c>
    </row>
    <row r="132" spans="1:17">
      <c r="A132" s="61" t="s">
        <v>1797</v>
      </c>
      <c r="B132" s="71" t="s">
        <v>1555</v>
      </c>
      <c r="C132" s="58" t="s">
        <v>1624</v>
      </c>
      <c r="D132" s="128" t="s">
        <v>1886</v>
      </c>
      <c r="E132" s="58" t="s">
        <v>429</v>
      </c>
      <c r="F132" s="77">
        <v>41281</v>
      </c>
      <c r="G132" s="58" t="s">
        <v>121</v>
      </c>
      <c r="H132" s="68">
        <v>4.2799999986525252</v>
      </c>
      <c r="I132" s="71" t="s">
        <v>625</v>
      </c>
      <c r="J132" s="71" t="s">
        <v>123</v>
      </c>
      <c r="K132" s="72">
        <v>5.3499999999999999E-2</v>
      </c>
      <c r="L132" s="72">
        <v>1.9399999993262626E-2</v>
      </c>
      <c r="M132" s="68">
        <v>560.605186</v>
      </c>
      <c r="N132" s="70">
        <v>132.38</v>
      </c>
      <c r="O132" s="68">
        <v>0.74212912500000006</v>
      </c>
      <c r="P132" s="69">
        <f t="shared" si="2"/>
        <v>5.6430793682014067E-4</v>
      </c>
      <c r="Q132" s="69">
        <f>O132/'סכום נכסי הקרן'!$C$41</f>
        <v>3.3639998298887005E-5</v>
      </c>
    </row>
    <row r="133" spans="1:17">
      <c r="A133" s="61" t="s">
        <v>1797</v>
      </c>
      <c r="B133" s="71" t="s">
        <v>1555</v>
      </c>
      <c r="C133" s="58" t="s">
        <v>1625</v>
      </c>
      <c r="D133" s="128" t="s">
        <v>1886</v>
      </c>
      <c r="E133" s="58" t="s">
        <v>429</v>
      </c>
      <c r="F133" s="77">
        <v>41767</v>
      </c>
      <c r="G133" s="58" t="s">
        <v>121</v>
      </c>
      <c r="H133" s="68">
        <v>4.2499999980165484</v>
      </c>
      <c r="I133" s="71" t="s">
        <v>625</v>
      </c>
      <c r="J133" s="71" t="s">
        <v>123</v>
      </c>
      <c r="K133" s="72">
        <v>5.3499999999999999E-2</v>
      </c>
      <c r="L133" s="72">
        <v>2.5100000019834513E-2</v>
      </c>
      <c r="M133" s="68">
        <v>98.98917999999999</v>
      </c>
      <c r="N133" s="70">
        <v>127.33</v>
      </c>
      <c r="O133" s="68">
        <v>0.126042925</v>
      </c>
      <c r="P133" s="69">
        <f t="shared" si="2"/>
        <v>9.5841842829609631E-5</v>
      </c>
      <c r="Q133" s="69">
        <f>O133/'סכום נכסי הקרן'!$C$41</f>
        <v>5.7134043655633945E-6</v>
      </c>
    </row>
    <row r="134" spans="1:17">
      <c r="A134" s="61" t="s">
        <v>1797</v>
      </c>
      <c r="B134" s="71" t="s">
        <v>1555</v>
      </c>
      <c r="C134" s="58" t="s">
        <v>1626</v>
      </c>
      <c r="D134" s="128" t="s">
        <v>1886</v>
      </c>
      <c r="E134" s="58" t="s">
        <v>429</v>
      </c>
      <c r="F134" s="77">
        <v>41281</v>
      </c>
      <c r="G134" s="58" t="s">
        <v>121</v>
      </c>
      <c r="H134" s="68">
        <v>4.2799999991021069</v>
      </c>
      <c r="I134" s="71" t="s">
        <v>625</v>
      </c>
      <c r="J134" s="71" t="s">
        <v>123</v>
      </c>
      <c r="K134" s="72">
        <v>5.3499999999999999E-2</v>
      </c>
      <c r="L134" s="72">
        <v>1.9399999989898699E-2</v>
      </c>
      <c r="M134" s="68">
        <v>403.82576999999998</v>
      </c>
      <c r="N134" s="70">
        <v>132.38</v>
      </c>
      <c r="O134" s="68">
        <v>0.53458454099999997</v>
      </c>
      <c r="P134" s="69">
        <f t="shared" si="2"/>
        <v>4.064930067091112E-4</v>
      </c>
      <c r="Q134" s="69">
        <f>O134/'סכום נכסי הקרן'!$C$41</f>
        <v>2.4232202246275253E-5</v>
      </c>
    </row>
    <row r="135" spans="1:17">
      <c r="A135" s="61" t="s">
        <v>1797</v>
      </c>
      <c r="B135" s="71" t="s">
        <v>1555</v>
      </c>
      <c r="C135" s="58" t="s">
        <v>1627</v>
      </c>
      <c r="D135" s="128" t="s">
        <v>1886</v>
      </c>
      <c r="E135" s="58" t="s">
        <v>429</v>
      </c>
      <c r="F135" s="77">
        <v>41767</v>
      </c>
      <c r="G135" s="58" t="s">
        <v>121</v>
      </c>
      <c r="H135" s="68">
        <v>4.2500000146087613</v>
      </c>
      <c r="I135" s="71" t="s">
        <v>625</v>
      </c>
      <c r="J135" s="71" t="s">
        <v>123</v>
      </c>
      <c r="K135" s="72">
        <v>5.3499999999999999E-2</v>
      </c>
      <c r="L135" s="72">
        <v>2.5100000091548235E-2</v>
      </c>
      <c r="M135" s="68">
        <v>80.639365999999995</v>
      </c>
      <c r="N135" s="70">
        <v>127.33</v>
      </c>
      <c r="O135" s="68">
        <v>0.10267810600000002</v>
      </c>
      <c r="P135" s="69">
        <f t="shared" si="2"/>
        <v>7.8075456415296603E-5</v>
      </c>
      <c r="Q135" s="69">
        <f>O135/'סכום נכסי הקרן'!$C$41</f>
        <v>4.6542996290206776E-6</v>
      </c>
    </row>
    <row r="136" spans="1:17">
      <c r="A136" s="61" t="s">
        <v>1797</v>
      </c>
      <c r="B136" s="71" t="s">
        <v>1555</v>
      </c>
      <c r="C136" s="58" t="s">
        <v>1628</v>
      </c>
      <c r="D136" s="128" t="s">
        <v>1886</v>
      </c>
      <c r="E136" s="58" t="s">
        <v>429</v>
      </c>
      <c r="F136" s="77">
        <v>41281</v>
      </c>
      <c r="G136" s="58" t="s">
        <v>121</v>
      </c>
      <c r="H136" s="68">
        <v>4.2799999995015776</v>
      </c>
      <c r="I136" s="71" t="s">
        <v>625</v>
      </c>
      <c r="J136" s="71" t="s">
        <v>123</v>
      </c>
      <c r="K136" s="72">
        <v>5.3499999999999999E-2</v>
      </c>
      <c r="L136" s="72">
        <v>1.94000000021806E-2</v>
      </c>
      <c r="M136" s="68">
        <v>484.98684600000001</v>
      </c>
      <c r="N136" s="70">
        <v>132.38</v>
      </c>
      <c r="O136" s="68">
        <v>0.64202556900000007</v>
      </c>
      <c r="P136" s="69">
        <f t="shared" si="2"/>
        <v>4.8819014376799572E-4</v>
      </c>
      <c r="Q136" s="69">
        <f>O136/'סכום נכסי הקרן'!$C$41</f>
        <v>2.9102400541148365E-5</v>
      </c>
    </row>
    <row r="137" spans="1:17">
      <c r="A137" s="61" t="s">
        <v>1798</v>
      </c>
      <c r="B137" s="71" t="s">
        <v>1555</v>
      </c>
      <c r="C137" s="58" t="s">
        <v>1629</v>
      </c>
      <c r="D137" s="128" t="s">
        <v>1886</v>
      </c>
      <c r="E137" s="58" t="s">
        <v>1584</v>
      </c>
      <c r="F137" s="77">
        <v>44748</v>
      </c>
      <c r="G137" s="58" t="s">
        <v>1545</v>
      </c>
      <c r="H137" s="68">
        <v>1.419999999989451</v>
      </c>
      <c r="I137" s="71" t="s">
        <v>305</v>
      </c>
      <c r="J137" s="71" t="s">
        <v>123</v>
      </c>
      <c r="K137" s="72">
        <v>7.5660000000000005E-2</v>
      </c>
      <c r="L137" s="72">
        <v>7.8399999999202954E-2</v>
      </c>
      <c r="M137" s="68">
        <v>50343.967840999998</v>
      </c>
      <c r="N137" s="70">
        <v>101.68</v>
      </c>
      <c r="O137" s="68">
        <v>51.189746536999998</v>
      </c>
      <c r="P137" s="69">
        <f t="shared" ref="P137:P200" si="3">IFERROR(O137/$O$8,0)</f>
        <v>3.8924196991514656E-2</v>
      </c>
      <c r="Q137" s="69">
        <f>O137/'סכום נכסי הקרן'!$C$41</f>
        <v>2.3203818963783919E-3</v>
      </c>
    </row>
    <row r="138" spans="1:17">
      <c r="A138" s="61" t="s">
        <v>1799</v>
      </c>
      <c r="B138" s="71" t="s">
        <v>1555</v>
      </c>
      <c r="C138" s="58">
        <v>7127</v>
      </c>
      <c r="D138" s="128" t="s">
        <v>1886</v>
      </c>
      <c r="E138" s="58" t="s">
        <v>1584</v>
      </c>
      <c r="F138" s="77">
        <v>43631</v>
      </c>
      <c r="G138" s="58" t="s">
        <v>1545</v>
      </c>
      <c r="H138" s="68">
        <v>4.7199999991655135</v>
      </c>
      <c r="I138" s="71" t="s">
        <v>305</v>
      </c>
      <c r="J138" s="71" t="s">
        <v>123</v>
      </c>
      <c r="K138" s="72">
        <v>3.1E-2</v>
      </c>
      <c r="L138" s="72">
        <v>2.6699999995417164E-2</v>
      </c>
      <c r="M138" s="68">
        <v>2570.961734</v>
      </c>
      <c r="N138" s="70">
        <v>113.73</v>
      </c>
      <c r="O138" s="68">
        <v>2.9239547020000001</v>
      </c>
      <c r="P138" s="69">
        <f t="shared" si="3"/>
        <v>2.2233473793946156E-3</v>
      </c>
      <c r="Q138" s="69">
        <f>O138/'סכום נכסי הקרן'!$C$41</f>
        <v>1.3254004982125268E-4</v>
      </c>
    </row>
    <row r="139" spans="1:17">
      <c r="A139" s="61" t="s">
        <v>1799</v>
      </c>
      <c r="B139" s="71" t="s">
        <v>1555</v>
      </c>
      <c r="C139" s="58">
        <v>7128</v>
      </c>
      <c r="D139" s="128" t="s">
        <v>1886</v>
      </c>
      <c r="E139" s="58" t="s">
        <v>1584</v>
      </c>
      <c r="F139" s="77">
        <v>43634</v>
      </c>
      <c r="G139" s="58" t="s">
        <v>1545</v>
      </c>
      <c r="H139" s="68">
        <v>4.7400000010046144</v>
      </c>
      <c r="I139" s="71" t="s">
        <v>305</v>
      </c>
      <c r="J139" s="71" t="s">
        <v>123</v>
      </c>
      <c r="K139" s="72">
        <v>2.4900000000000002E-2</v>
      </c>
      <c r="L139" s="72">
        <v>2.6800000008563928E-2</v>
      </c>
      <c r="M139" s="68">
        <v>1080.039454</v>
      </c>
      <c r="N139" s="70">
        <v>112.44</v>
      </c>
      <c r="O139" s="68">
        <v>1.214396297</v>
      </c>
      <c r="P139" s="69">
        <f t="shared" si="3"/>
        <v>9.2341540812333517E-4</v>
      </c>
      <c r="Q139" s="69">
        <f>O139/'סכום נכסי הקרן'!$C$41</f>
        <v>5.5047414242440185E-5</v>
      </c>
    </row>
    <row r="140" spans="1:17">
      <c r="A140" s="61" t="s">
        <v>1799</v>
      </c>
      <c r="B140" s="71" t="s">
        <v>1555</v>
      </c>
      <c r="C140" s="58">
        <v>7130</v>
      </c>
      <c r="D140" s="128" t="s">
        <v>1886</v>
      </c>
      <c r="E140" s="58" t="s">
        <v>1584</v>
      </c>
      <c r="F140" s="77">
        <v>43634</v>
      </c>
      <c r="G140" s="58" t="s">
        <v>1545</v>
      </c>
      <c r="H140" s="68">
        <v>4.9899999996419107</v>
      </c>
      <c r="I140" s="71" t="s">
        <v>305</v>
      </c>
      <c r="J140" s="71" t="s">
        <v>123</v>
      </c>
      <c r="K140" s="72">
        <v>3.6000000000000004E-2</v>
      </c>
      <c r="L140" s="72">
        <v>2.7100000003580878E-2</v>
      </c>
      <c r="M140" s="68">
        <v>718.63326800000004</v>
      </c>
      <c r="N140" s="70">
        <v>116.58</v>
      </c>
      <c r="O140" s="68">
        <v>0.83778267000000006</v>
      </c>
      <c r="P140" s="69">
        <f t="shared" si="3"/>
        <v>6.3704198378061055E-4</v>
      </c>
      <c r="Q140" s="69">
        <f>O140/'סכום נכסי הקרן'!$C$41</f>
        <v>3.7975881344957337E-5</v>
      </c>
    </row>
    <row r="141" spans="1:17">
      <c r="A141" s="61" t="s">
        <v>1800</v>
      </c>
      <c r="B141" s="71" t="s">
        <v>1555</v>
      </c>
      <c r="C141" s="58" t="s">
        <v>1630</v>
      </c>
      <c r="D141" s="128" t="s">
        <v>1886</v>
      </c>
      <c r="E141" s="58" t="s">
        <v>1584</v>
      </c>
      <c r="F141" s="77">
        <v>45273</v>
      </c>
      <c r="G141" s="58" t="s">
        <v>1545</v>
      </c>
      <c r="H141" s="68">
        <v>3.5300000000039979</v>
      </c>
      <c r="I141" s="71" t="s">
        <v>119</v>
      </c>
      <c r="J141" s="71" t="s">
        <v>123</v>
      </c>
      <c r="K141" s="72">
        <v>6.9500000000000006E-2</v>
      </c>
      <c r="L141" s="72">
        <v>7.0799999997441285E-2</v>
      </c>
      <c r="M141" s="68">
        <v>2496.0147449999999</v>
      </c>
      <c r="N141" s="70">
        <v>100.21</v>
      </c>
      <c r="O141" s="68">
        <v>2.5012564830000001</v>
      </c>
      <c r="P141" s="69">
        <f t="shared" si="3"/>
        <v>1.9019316690740728E-3</v>
      </c>
      <c r="Q141" s="69">
        <f>O141/'סכום נכסי הקרן'!$C$41</f>
        <v>1.1337954676445301E-4</v>
      </c>
    </row>
    <row r="142" spans="1:17">
      <c r="A142" s="61" t="s">
        <v>1800</v>
      </c>
      <c r="B142" s="71" t="s">
        <v>1555</v>
      </c>
      <c r="C142" s="58" t="s">
        <v>1631</v>
      </c>
      <c r="D142" s="128" t="s">
        <v>1886</v>
      </c>
      <c r="E142" s="58" t="s">
        <v>1584</v>
      </c>
      <c r="F142" s="77">
        <v>45273</v>
      </c>
      <c r="G142" s="58" t="s">
        <v>1545</v>
      </c>
      <c r="H142" s="68">
        <v>4.7299999998094533</v>
      </c>
      <c r="I142" s="71" t="s">
        <v>119</v>
      </c>
      <c r="J142" s="71" t="s">
        <v>123</v>
      </c>
      <c r="K142" s="72">
        <v>6.9500000000000006E-2</v>
      </c>
      <c r="L142" s="72">
        <v>7.0499999993481305E-2</v>
      </c>
      <c r="M142" s="68">
        <v>1986.1191329999999</v>
      </c>
      <c r="N142" s="70">
        <v>100.41</v>
      </c>
      <c r="O142" s="68">
        <v>1.994262306</v>
      </c>
      <c r="P142" s="69">
        <f t="shared" si="3"/>
        <v>1.5164181130568563E-3</v>
      </c>
      <c r="Q142" s="69">
        <f>O142/'סכום נכסי הקרן'!$C$41</f>
        <v>9.039798913885029E-5</v>
      </c>
    </row>
    <row r="143" spans="1:17">
      <c r="A143" s="61" t="s">
        <v>1793</v>
      </c>
      <c r="B143" s="71" t="s">
        <v>1546</v>
      </c>
      <c r="C143" s="58">
        <v>2378</v>
      </c>
      <c r="D143" s="128" t="s">
        <v>1886</v>
      </c>
      <c r="E143" s="58" t="s">
        <v>429</v>
      </c>
      <c r="F143" s="77">
        <v>40489</v>
      </c>
      <c r="G143" s="58" t="s">
        <v>121</v>
      </c>
      <c r="H143" s="68">
        <v>1.6099999997175225</v>
      </c>
      <c r="I143" s="71" t="s">
        <v>305</v>
      </c>
      <c r="J143" s="71" t="s">
        <v>123</v>
      </c>
      <c r="K143" s="72">
        <v>5.7000000000000002E-2</v>
      </c>
      <c r="L143" s="72">
        <v>2.0199999986646518E-2</v>
      </c>
      <c r="M143" s="68">
        <v>620.37836500000003</v>
      </c>
      <c r="N143" s="70">
        <v>125.54</v>
      </c>
      <c r="O143" s="68">
        <v>0.77882300199999999</v>
      </c>
      <c r="P143" s="69">
        <f t="shared" si="3"/>
        <v>5.9220961231872991E-4</v>
      </c>
      <c r="Q143" s="69">
        <f>O143/'סכום נכסי הקרן'!$C$41</f>
        <v>3.5303296393891117E-5</v>
      </c>
    </row>
    <row r="144" spans="1:17">
      <c r="A144" s="61" t="s">
        <v>1801</v>
      </c>
      <c r="B144" s="71" t="s">
        <v>1555</v>
      </c>
      <c r="C144" s="58" t="s">
        <v>1632</v>
      </c>
      <c r="D144" s="128" t="s">
        <v>1886</v>
      </c>
      <c r="E144" s="58" t="s">
        <v>498</v>
      </c>
      <c r="F144" s="77">
        <v>43801</v>
      </c>
      <c r="G144" s="58" t="s">
        <v>284</v>
      </c>
      <c r="H144" s="68">
        <v>4.570000000031909</v>
      </c>
      <c r="I144" s="71" t="s">
        <v>288</v>
      </c>
      <c r="J144" s="71" t="s">
        <v>124</v>
      </c>
      <c r="K144" s="72">
        <v>2.3629999999999998E-2</v>
      </c>
      <c r="L144" s="72">
        <v>5.4200000000376745E-2</v>
      </c>
      <c r="M144" s="68">
        <v>7426.5829940000003</v>
      </c>
      <c r="N144" s="70">
        <v>87.31</v>
      </c>
      <c r="O144" s="68">
        <v>26.011815081000002</v>
      </c>
      <c r="P144" s="69">
        <f t="shared" si="3"/>
        <v>1.9779137089258058E-2</v>
      </c>
      <c r="Q144" s="69">
        <f>O144/'סכום נכסי הקרן'!$C$41</f>
        <v>1.1790905188848414E-3</v>
      </c>
    </row>
    <row r="145" spans="1:17">
      <c r="A145" s="61" t="s">
        <v>1802</v>
      </c>
      <c r="B145" s="71" t="s">
        <v>1555</v>
      </c>
      <c r="C145" s="58">
        <v>9365</v>
      </c>
      <c r="D145" s="128" t="s">
        <v>1886</v>
      </c>
      <c r="E145" s="58" t="s">
        <v>269</v>
      </c>
      <c r="F145" s="77">
        <v>44906</v>
      </c>
      <c r="G145" s="58" t="s">
        <v>1545</v>
      </c>
      <c r="H145" s="68">
        <v>1.7600000060447116</v>
      </c>
      <c r="I145" s="71" t="s">
        <v>305</v>
      </c>
      <c r="J145" s="71" t="s">
        <v>123</v>
      </c>
      <c r="K145" s="72">
        <v>7.6799999999999993E-2</v>
      </c>
      <c r="L145" s="72">
        <v>7.6800000584322139E-2</v>
      </c>
      <c r="M145" s="68">
        <v>39.451636999999998</v>
      </c>
      <c r="N145" s="70">
        <v>100.64</v>
      </c>
      <c r="O145" s="68">
        <v>3.9704125999999999E-2</v>
      </c>
      <c r="P145" s="69">
        <f t="shared" si="3"/>
        <v>3.0190640242433418E-5</v>
      </c>
      <c r="Q145" s="69">
        <f>O145/'סכום נכסי הקרן'!$C$41</f>
        <v>1.7997497822212478E-6</v>
      </c>
    </row>
    <row r="146" spans="1:17">
      <c r="A146" s="61" t="s">
        <v>1802</v>
      </c>
      <c r="B146" s="71" t="s">
        <v>1555</v>
      </c>
      <c r="C146" s="58">
        <v>9509</v>
      </c>
      <c r="D146" s="128" t="s">
        <v>1886</v>
      </c>
      <c r="E146" s="58" t="s">
        <v>269</v>
      </c>
      <c r="F146" s="77">
        <v>44991</v>
      </c>
      <c r="G146" s="58" t="s">
        <v>1545</v>
      </c>
      <c r="H146" s="68">
        <v>1.7699999999038312</v>
      </c>
      <c r="I146" s="71" t="s">
        <v>305</v>
      </c>
      <c r="J146" s="71" t="s">
        <v>123</v>
      </c>
      <c r="K146" s="72">
        <v>7.6799999999999993E-2</v>
      </c>
      <c r="L146" s="72">
        <v>7.3100000002176438E-2</v>
      </c>
      <c r="M146" s="68">
        <v>1951.1102299999998</v>
      </c>
      <c r="N146" s="70">
        <v>101.26</v>
      </c>
      <c r="O146" s="68">
        <v>1.9756944470000004</v>
      </c>
      <c r="P146" s="69">
        <f t="shared" si="3"/>
        <v>1.5022992894579885E-3</v>
      </c>
      <c r="Q146" s="69">
        <f>O146/'סכום נכסי הקרן'!$C$41</f>
        <v>8.9556325977909184E-5</v>
      </c>
    </row>
    <row r="147" spans="1:17">
      <c r="A147" s="61" t="s">
        <v>1802</v>
      </c>
      <c r="B147" s="71" t="s">
        <v>1555</v>
      </c>
      <c r="C147" s="58">
        <v>9316</v>
      </c>
      <c r="D147" s="128" t="s">
        <v>1886</v>
      </c>
      <c r="E147" s="58" t="s">
        <v>269</v>
      </c>
      <c r="F147" s="77">
        <v>44885</v>
      </c>
      <c r="G147" s="58" t="s">
        <v>1545</v>
      </c>
      <c r="H147" s="68">
        <v>1.7600000000366993</v>
      </c>
      <c r="I147" s="71" t="s">
        <v>305</v>
      </c>
      <c r="J147" s="71" t="s">
        <v>123</v>
      </c>
      <c r="K147" s="72">
        <v>7.6799999999999993E-2</v>
      </c>
      <c r="L147" s="72">
        <v>8.0900000000026215E-2</v>
      </c>
      <c r="M147" s="68">
        <v>15263.754124999999</v>
      </c>
      <c r="N147" s="70">
        <v>99.97</v>
      </c>
      <c r="O147" s="68">
        <v>15.259176843999999</v>
      </c>
      <c r="P147" s="69">
        <f t="shared" si="3"/>
        <v>1.1602933118156902E-2</v>
      </c>
      <c r="Q147" s="69">
        <f>O147/'סכום נכסי הקרן'!$C$41</f>
        <v>6.9168378626101746E-4</v>
      </c>
    </row>
    <row r="148" spans="1:17">
      <c r="A148" s="61" t="s">
        <v>1803</v>
      </c>
      <c r="B148" s="71" t="s">
        <v>1555</v>
      </c>
      <c r="C148" s="58" t="s">
        <v>1633</v>
      </c>
      <c r="D148" s="128" t="s">
        <v>1886</v>
      </c>
      <c r="E148" s="58" t="s">
        <v>515</v>
      </c>
      <c r="F148" s="77">
        <v>45015</v>
      </c>
      <c r="G148" s="58" t="s">
        <v>121</v>
      </c>
      <c r="H148" s="68">
        <v>4.9699999997837185</v>
      </c>
      <c r="I148" s="71" t="s">
        <v>288</v>
      </c>
      <c r="J148" s="71" t="s">
        <v>123</v>
      </c>
      <c r="K148" s="72">
        <v>4.4999999999999998E-2</v>
      </c>
      <c r="L148" s="72">
        <v>3.7100000000223739E-2</v>
      </c>
      <c r="M148" s="68">
        <v>2518.2563239999999</v>
      </c>
      <c r="N148" s="70">
        <v>106.49</v>
      </c>
      <c r="O148" s="68">
        <v>2.6816910140000001</v>
      </c>
      <c r="P148" s="69">
        <f t="shared" si="3"/>
        <v>2.0391323724149092E-3</v>
      </c>
      <c r="Q148" s="69">
        <f>O148/'סכום נכסי הקרן'!$C$41</f>
        <v>1.2155847023130989E-4</v>
      </c>
    </row>
    <row r="149" spans="1:17">
      <c r="A149" s="61" t="s">
        <v>1804</v>
      </c>
      <c r="B149" s="71" t="s">
        <v>1555</v>
      </c>
      <c r="C149" s="58" t="s">
        <v>1634</v>
      </c>
      <c r="D149" s="128" t="s">
        <v>1886</v>
      </c>
      <c r="E149" s="58" t="s">
        <v>515</v>
      </c>
      <c r="F149" s="77">
        <v>44074</v>
      </c>
      <c r="G149" s="58" t="s">
        <v>121</v>
      </c>
      <c r="H149" s="68">
        <v>8.5999999996658332</v>
      </c>
      <c r="I149" s="71" t="s">
        <v>625</v>
      </c>
      <c r="J149" s="71" t="s">
        <v>123</v>
      </c>
      <c r="K149" s="72">
        <v>2.35E-2</v>
      </c>
      <c r="L149" s="72">
        <v>4.0900000000501258E-2</v>
      </c>
      <c r="M149" s="68">
        <v>3111.3674430000001</v>
      </c>
      <c r="N149" s="70">
        <v>96.18</v>
      </c>
      <c r="O149" s="68">
        <v>2.9925131649999992</v>
      </c>
      <c r="P149" s="69">
        <f t="shared" si="3"/>
        <v>2.2754785833910755E-3</v>
      </c>
      <c r="Q149" s="69">
        <f>O149/'סכום נכסי הקרן'!$C$41</f>
        <v>1.3564773890257565E-4</v>
      </c>
    </row>
    <row r="150" spans="1:17">
      <c r="A150" s="61" t="s">
        <v>1804</v>
      </c>
      <c r="B150" s="71" t="s">
        <v>1555</v>
      </c>
      <c r="C150" s="58" t="s">
        <v>1635</v>
      </c>
      <c r="D150" s="128" t="s">
        <v>1886</v>
      </c>
      <c r="E150" s="58" t="s">
        <v>515</v>
      </c>
      <c r="F150" s="77">
        <v>44189</v>
      </c>
      <c r="G150" s="58" t="s">
        <v>121</v>
      </c>
      <c r="H150" s="68">
        <v>8.4999999986531147</v>
      </c>
      <c r="I150" s="71" t="s">
        <v>625</v>
      </c>
      <c r="J150" s="71" t="s">
        <v>123</v>
      </c>
      <c r="K150" s="72">
        <v>2.4700000000000003E-2</v>
      </c>
      <c r="L150" s="72">
        <v>4.3299999983567997E-2</v>
      </c>
      <c r="M150" s="68">
        <v>389.24912499999999</v>
      </c>
      <c r="N150" s="70">
        <v>95.37</v>
      </c>
      <c r="O150" s="68">
        <v>0.37122691699999999</v>
      </c>
      <c r="P150" s="69">
        <f t="shared" si="3"/>
        <v>2.8227742122958934E-4</v>
      </c>
      <c r="Q150" s="69">
        <f>O150/'סכום נכסי הקרן'!$C$41</f>
        <v>1.6827358522522702E-5</v>
      </c>
    </row>
    <row r="151" spans="1:17">
      <c r="A151" s="61" t="s">
        <v>1804</v>
      </c>
      <c r="B151" s="71" t="s">
        <v>1555</v>
      </c>
      <c r="C151" s="58" t="s">
        <v>1636</v>
      </c>
      <c r="D151" s="128" t="s">
        <v>1886</v>
      </c>
      <c r="E151" s="58" t="s">
        <v>515</v>
      </c>
      <c r="F151" s="77">
        <v>44322</v>
      </c>
      <c r="G151" s="58" t="s">
        <v>121</v>
      </c>
      <c r="H151" s="68">
        <v>8.4099999988778791</v>
      </c>
      <c r="I151" s="71" t="s">
        <v>625</v>
      </c>
      <c r="J151" s="71" t="s">
        <v>123</v>
      </c>
      <c r="K151" s="72">
        <v>2.5600000000000001E-2</v>
      </c>
      <c r="L151" s="72">
        <v>4.5899999993315024E-2</v>
      </c>
      <c r="M151" s="68">
        <v>1791.8698429999997</v>
      </c>
      <c r="N151" s="70">
        <v>93.5</v>
      </c>
      <c r="O151" s="68">
        <v>1.6753982679999999</v>
      </c>
      <c r="P151" s="69">
        <f t="shared" si="3"/>
        <v>1.2739569275995156E-3</v>
      </c>
      <c r="Q151" s="69">
        <f>O151/'סכום נכסי הקרן'!$C$41</f>
        <v>7.5944189477105111E-5</v>
      </c>
    </row>
    <row r="152" spans="1:17">
      <c r="A152" s="61" t="s">
        <v>1804</v>
      </c>
      <c r="B152" s="71" t="s">
        <v>1555</v>
      </c>
      <c r="C152" s="58" t="s">
        <v>1637</v>
      </c>
      <c r="D152" s="128" t="s">
        <v>1886</v>
      </c>
      <c r="E152" s="58" t="s">
        <v>515</v>
      </c>
      <c r="F152" s="77">
        <v>44418</v>
      </c>
      <c r="G152" s="58" t="s">
        <v>121</v>
      </c>
      <c r="H152" s="68">
        <v>8.5300000008754697</v>
      </c>
      <c r="I152" s="71" t="s">
        <v>625</v>
      </c>
      <c r="J152" s="71" t="s">
        <v>123</v>
      </c>
      <c r="K152" s="72">
        <v>2.2700000000000001E-2</v>
      </c>
      <c r="L152" s="72">
        <v>4.4300000002020321E-2</v>
      </c>
      <c r="M152" s="68">
        <v>1785.7302830000001</v>
      </c>
      <c r="N152" s="70">
        <v>91.47</v>
      </c>
      <c r="O152" s="68">
        <v>1.633407469</v>
      </c>
      <c r="P152" s="69">
        <f t="shared" si="3"/>
        <v>1.2420275229300531E-3</v>
      </c>
      <c r="Q152" s="69">
        <f>O152/'סכום נכסי הקרן'!$C$41</f>
        <v>7.4040787010682714E-5</v>
      </c>
    </row>
    <row r="153" spans="1:17">
      <c r="A153" s="61" t="s">
        <v>1804</v>
      </c>
      <c r="B153" s="71" t="s">
        <v>1555</v>
      </c>
      <c r="C153" s="58" t="s">
        <v>1638</v>
      </c>
      <c r="D153" s="128" t="s">
        <v>1886</v>
      </c>
      <c r="E153" s="58" t="s">
        <v>515</v>
      </c>
      <c r="F153" s="77">
        <v>44530</v>
      </c>
      <c r="G153" s="58" t="s">
        <v>121</v>
      </c>
      <c r="H153" s="68">
        <v>8.5700000003622581</v>
      </c>
      <c r="I153" s="71" t="s">
        <v>625</v>
      </c>
      <c r="J153" s="71" t="s">
        <v>123</v>
      </c>
      <c r="K153" s="72">
        <v>1.7899999999999999E-2</v>
      </c>
      <c r="L153" s="72">
        <v>4.7100000002817562E-2</v>
      </c>
      <c r="M153" s="68">
        <v>1471.4623059999999</v>
      </c>
      <c r="N153" s="70">
        <v>84.42</v>
      </c>
      <c r="O153" s="68">
        <v>1.242208515</v>
      </c>
      <c r="P153" s="69">
        <f t="shared" si="3"/>
        <v>9.4456355448933589E-4</v>
      </c>
      <c r="Q153" s="69">
        <f>O153/'סכום נכסי הקרן'!$C$41</f>
        <v>5.6308115291207506E-5</v>
      </c>
    </row>
    <row r="154" spans="1:17">
      <c r="A154" s="61" t="s">
        <v>1804</v>
      </c>
      <c r="B154" s="71" t="s">
        <v>1555</v>
      </c>
      <c r="C154" s="58" t="s">
        <v>1639</v>
      </c>
      <c r="D154" s="128" t="s">
        <v>1886</v>
      </c>
      <c r="E154" s="58" t="s">
        <v>515</v>
      </c>
      <c r="F154" s="77">
        <v>44612</v>
      </c>
      <c r="G154" s="58" t="s">
        <v>121</v>
      </c>
      <c r="H154" s="68">
        <v>8.4100000026474859</v>
      </c>
      <c r="I154" s="71" t="s">
        <v>625</v>
      </c>
      <c r="J154" s="71" t="s">
        <v>123</v>
      </c>
      <c r="K154" s="72">
        <v>2.3599999999999999E-2</v>
      </c>
      <c r="L154" s="72">
        <v>4.7800000015203375E-2</v>
      </c>
      <c r="M154" s="68">
        <v>1725.6326070000002</v>
      </c>
      <c r="N154" s="70">
        <v>88.43</v>
      </c>
      <c r="O154" s="68">
        <v>1.5259769560000001</v>
      </c>
      <c r="P154" s="69">
        <f t="shared" si="3"/>
        <v>1.1603383813772819E-3</v>
      </c>
      <c r="Q154" s="69">
        <f>O154/'סכום נכסי הקרן'!$C$41</f>
        <v>6.9171065350629875E-5</v>
      </c>
    </row>
    <row r="155" spans="1:17">
      <c r="A155" s="61" t="s">
        <v>1804</v>
      </c>
      <c r="B155" s="71" t="s">
        <v>1555</v>
      </c>
      <c r="C155" s="58" t="s">
        <v>1640</v>
      </c>
      <c r="D155" s="128" t="s">
        <v>1886</v>
      </c>
      <c r="E155" s="58" t="s">
        <v>515</v>
      </c>
      <c r="F155" s="77">
        <v>44662</v>
      </c>
      <c r="G155" s="58" t="s">
        <v>121</v>
      </c>
      <c r="H155" s="68">
        <v>8.4500000009362548</v>
      </c>
      <c r="I155" s="71" t="s">
        <v>625</v>
      </c>
      <c r="J155" s="71" t="s">
        <v>123</v>
      </c>
      <c r="K155" s="72">
        <v>2.4E-2</v>
      </c>
      <c r="L155" s="72">
        <v>4.5700000005050097E-2</v>
      </c>
      <c r="M155" s="68">
        <v>1965.3603430000001</v>
      </c>
      <c r="N155" s="70">
        <v>89.67</v>
      </c>
      <c r="O155" s="68">
        <v>1.7623387230000001</v>
      </c>
      <c r="P155" s="69">
        <f t="shared" si="3"/>
        <v>1.3400656236936816E-3</v>
      </c>
      <c r="Q155" s="69">
        <f>O155/'סכום נכסי הקרן'!$C$41</f>
        <v>7.9885116547316067E-5</v>
      </c>
    </row>
    <row r="156" spans="1:17">
      <c r="A156" s="61" t="s">
        <v>1804</v>
      </c>
      <c r="B156" s="71" t="s">
        <v>1555</v>
      </c>
      <c r="C156" s="58" t="s">
        <v>1641</v>
      </c>
      <c r="D156" s="128" t="s">
        <v>1886</v>
      </c>
      <c r="E156" s="58" t="s">
        <v>515</v>
      </c>
      <c r="F156" s="77">
        <v>45197</v>
      </c>
      <c r="G156" s="58" t="s">
        <v>121</v>
      </c>
      <c r="H156" s="68">
        <v>8.1999998689155937</v>
      </c>
      <c r="I156" s="71" t="s">
        <v>625</v>
      </c>
      <c r="J156" s="71" t="s">
        <v>123</v>
      </c>
      <c r="K156" s="72">
        <v>4.1200000000000001E-2</v>
      </c>
      <c r="L156" s="72">
        <v>4.1399999475662377E-2</v>
      </c>
      <c r="M156" s="68">
        <v>30.365895999999999</v>
      </c>
      <c r="N156" s="70">
        <v>100.49</v>
      </c>
      <c r="O156" s="68">
        <v>3.0514690000000001E-2</v>
      </c>
      <c r="P156" s="69">
        <f t="shared" si="3"/>
        <v>2.3203080402761683E-5</v>
      </c>
      <c r="Q156" s="69">
        <f>O156/'סכום נכסי הקרן'!$C$41</f>
        <v>1.3832015010744447E-6</v>
      </c>
    </row>
    <row r="157" spans="1:17">
      <c r="A157" s="61" t="s">
        <v>1804</v>
      </c>
      <c r="B157" s="71" t="s">
        <v>1555</v>
      </c>
      <c r="C157" s="58" t="s">
        <v>1642</v>
      </c>
      <c r="D157" s="128" t="s">
        <v>1886</v>
      </c>
      <c r="E157" s="58" t="s">
        <v>515</v>
      </c>
      <c r="F157" s="77">
        <v>45197</v>
      </c>
      <c r="G157" s="58" t="s">
        <v>121</v>
      </c>
      <c r="H157" s="68">
        <v>8.1999999997845183</v>
      </c>
      <c r="I157" s="71" t="s">
        <v>625</v>
      </c>
      <c r="J157" s="71" t="s">
        <v>123</v>
      </c>
      <c r="K157" s="72">
        <v>4.1200000000000001E-2</v>
      </c>
      <c r="L157" s="72">
        <v>4.1399999996336818E-2</v>
      </c>
      <c r="M157" s="68">
        <v>923.62934299999995</v>
      </c>
      <c r="N157" s="70">
        <v>100.49</v>
      </c>
      <c r="O157" s="68">
        <v>0.92815513100000002</v>
      </c>
      <c r="P157" s="69">
        <f t="shared" si="3"/>
        <v>7.0576034463495463E-4</v>
      </c>
      <c r="Q157" s="69">
        <f>O157/'סכום נכסי הקרן'!$C$41</f>
        <v>4.2072377940891676E-5</v>
      </c>
    </row>
    <row r="158" spans="1:17">
      <c r="A158" s="61" t="s">
        <v>1805</v>
      </c>
      <c r="B158" s="71" t="s">
        <v>1546</v>
      </c>
      <c r="C158" s="58">
        <v>7490</v>
      </c>
      <c r="D158" s="128" t="s">
        <v>1886</v>
      </c>
      <c r="E158" s="58" t="s">
        <v>269</v>
      </c>
      <c r="F158" s="77">
        <v>43899</v>
      </c>
      <c r="G158" s="58" t="s">
        <v>1545</v>
      </c>
      <c r="H158" s="68">
        <v>3.279999999907953</v>
      </c>
      <c r="I158" s="71" t="s">
        <v>119</v>
      </c>
      <c r="J158" s="71" t="s">
        <v>123</v>
      </c>
      <c r="K158" s="72">
        <v>2.3889999999999998E-2</v>
      </c>
      <c r="L158" s="72">
        <v>4.7399999999539769E-2</v>
      </c>
      <c r="M158" s="68">
        <v>4684.2900229999996</v>
      </c>
      <c r="N158" s="70">
        <v>92.77</v>
      </c>
      <c r="O158" s="68">
        <v>4.3456156300000002</v>
      </c>
      <c r="P158" s="69">
        <f t="shared" si="3"/>
        <v>3.3043648440271838E-3</v>
      </c>
      <c r="Q158" s="69">
        <f>O158/'סכום נכסי הקרן'!$C$41</f>
        <v>1.9698257011651008E-4</v>
      </c>
    </row>
    <row r="159" spans="1:17">
      <c r="A159" s="61" t="s">
        <v>1805</v>
      </c>
      <c r="B159" s="71" t="s">
        <v>1546</v>
      </c>
      <c r="C159" s="58">
        <v>7491</v>
      </c>
      <c r="D159" s="128" t="s">
        <v>1886</v>
      </c>
      <c r="E159" s="58" t="s">
        <v>269</v>
      </c>
      <c r="F159" s="77">
        <v>43899</v>
      </c>
      <c r="G159" s="58" t="s">
        <v>1545</v>
      </c>
      <c r="H159" s="68">
        <v>3.3900000005571003</v>
      </c>
      <c r="I159" s="71" t="s">
        <v>119</v>
      </c>
      <c r="J159" s="71" t="s">
        <v>123</v>
      </c>
      <c r="K159" s="72">
        <v>1.2969999999999999E-2</v>
      </c>
      <c r="L159" s="72">
        <v>2.1200000002305243E-2</v>
      </c>
      <c r="M159" s="68">
        <v>2406.1800109999999</v>
      </c>
      <c r="N159" s="70">
        <v>108.17</v>
      </c>
      <c r="O159" s="68">
        <v>2.6027649450000001</v>
      </c>
      <c r="P159" s="69">
        <f t="shared" si="3"/>
        <v>1.9791177393027617E-3</v>
      </c>
      <c r="Q159" s="69">
        <f>O159/'סכום נכסי הקרן'!$C$41</f>
        <v>1.1798082755774169E-4</v>
      </c>
    </row>
    <row r="160" spans="1:17">
      <c r="A160" s="61" t="s">
        <v>1806</v>
      </c>
      <c r="B160" s="71" t="s">
        <v>1555</v>
      </c>
      <c r="C160" s="58" t="s">
        <v>1643</v>
      </c>
      <c r="D160" s="128" t="s">
        <v>1886</v>
      </c>
      <c r="E160" s="58" t="s">
        <v>515</v>
      </c>
      <c r="F160" s="77">
        <v>43924</v>
      </c>
      <c r="G160" s="58" t="s">
        <v>121</v>
      </c>
      <c r="H160" s="68">
        <v>7.7999999968584532</v>
      </c>
      <c r="I160" s="71" t="s">
        <v>625</v>
      </c>
      <c r="J160" s="71" t="s">
        <v>123</v>
      </c>
      <c r="K160" s="72">
        <v>2.7900000000000001E-2</v>
      </c>
      <c r="L160" s="72">
        <v>3.1899999996185265E-2</v>
      </c>
      <c r="M160" s="68">
        <v>411.67710800000003</v>
      </c>
      <c r="N160" s="70">
        <v>108.25</v>
      </c>
      <c r="O160" s="68">
        <v>0.445640443</v>
      </c>
      <c r="P160" s="69">
        <f t="shared" si="3"/>
        <v>3.3886075951128244E-4</v>
      </c>
      <c r="Q160" s="69">
        <f>O160/'סכום נכסי הקרן'!$C$41</f>
        <v>2.0200451969103422E-5</v>
      </c>
    </row>
    <row r="161" spans="1:17">
      <c r="A161" s="61" t="s">
        <v>1806</v>
      </c>
      <c r="B161" s="71" t="s">
        <v>1555</v>
      </c>
      <c r="C161" s="58" t="s">
        <v>1644</v>
      </c>
      <c r="D161" s="128" t="s">
        <v>1886</v>
      </c>
      <c r="E161" s="58" t="s">
        <v>515</v>
      </c>
      <c r="F161" s="77">
        <v>44015</v>
      </c>
      <c r="G161" s="58" t="s">
        <v>121</v>
      </c>
      <c r="H161" s="68">
        <v>7.5799999903833628</v>
      </c>
      <c r="I161" s="71" t="s">
        <v>625</v>
      </c>
      <c r="J161" s="71" t="s">
        <v>123</v>
      </c>
      <c r="K161" s="72">
        <v>2.75E-2</v>
      </c>
      <c r="L161" s="72">
        <v>4.1699999949571305E-2</v>
      </c>
      <c r="M161" s="68">
        <v>339.37873200000001</v>
      </c>
      <c r="N161" s="70">
        <v>100.5</v>
      </c>
      <c r="O161" s="68">
        <v>0.34107561600000003</v>
      </c>
      <c r="P161" s="69">
        <f t="shared" si="3"/>
        <v>2.5935065837042652E-4</v>
      </c>
      <c r="Q161" s="69">
        <f>O161/'סכום נכסי הקרן'!$C$41</f>
        <v>1.5460629094743906E-5</v>
      </c>
    </row>
    <row r="162" spans="1:17">
      <c r="A162" s="61" t="s">
        <v>1806</v>
      </c>
      <c r="B162" s="71" t="s">
        <v>1555</v>
      </c>
      <c r="C162" s="58" t="s">
        <v>1645</v>
      </c>
      <c r="D162" s="128" t="s">
        <v>1886</v>
      </c>
      <c r="E162" s="58" t="s">
        <v>515</v>
      </c>
      <c r="F162" s="77">
        <v>44108</v>
      </c>
      <c r="G162" s="58" t="s">
        <v>121</v>
      </c>
      <c r="H162" s="68">
        <v>7.4900000044585271</v>
      </c>
      <c r="I162" s="71" t="s">
        <v>625</v>
      </c>
      <c r="J162" s="71" t="s">
        <v>123</v>
      </c>
      <c r="K162" s="72">
        <v>2.75E-2</v>
      </c>
      <c r="L162" s="72">
        <v>4.600000002984788E-2</v>
      </c>
      <c r="M162" s="68">
        <v>550.47391500000003</v>
      </c>
      <c r="N162" s="70">
        <v>97.38</v>
      </c>
      <c r="O162" s="68">
        <v>0.53605148899999999</v>
      </c>
      <c r="P162" s="69">
        <f t="shared" si="3"/>
        <v>4.0760846003308964E-4</v>
      </c>
      <c r="Q162" s="69">
        <f>O162/'סכום נכסי הקרן'!$C$41</f>
        <v>2.4298697585916529E-5</v>
      </c>
    </row>
    <row r="163" spans="1:17">
      <c r="A163" s="61" t="s">
        <v>1806</v>
      </c>
      <c r="B163" s="71" t="s">
        <v>1555</v>
      </c>
      <c r="C163" s="58" t="s">
        <v>1646</v>
      </c>
      <c r="D163" s="128" t="s">
        <v>1886</v>
      </c>
      <c r="E163" s="58" t="s">
        <v>515</v>
      </c>
      <c r="F163" s="77">
        <v>44200</v>
      </c>
      <c r="G163" s="58" t="s">
        <v>121</v>
      </c>
      <c r="H163" s="68">
        <v>7.3599999995510439</v>
      </c>
      <c r="I163" s="71" t="s">
        <v>625</v>
      </c>
      <c r="J163" s="71" t="s">
        <v>123</v>
      </c>
      <c r="K163" s="72">
        <v>2.75E-2</v>
      </c>
      <c r="L163" s="72">
        <v>5.1600000010475641E-2</v>
      </c>
      <c r="M163" s="68">
        <v>285.59327500000001</v>
      </c>
      <c r="N163" s="70">
        <v>93.59</v>
      </c>
      <c r="O163" s="68">
        <v>0.26728674200000002</v>
      </c>
      <c r="P163" s="69">
        <f t="shared" si="3"/>
        <v>2.0324229953567344E-4</v>
      </c>
      <c r="Q163" s="69">
        <f>O163/'סכום נכסי הקרן'!$C$41</f>
        <v>1.2115850521558562E-5</v>
      </c>
    </row>
    <row r="164" spans="1:17">
      <c r="A164" s="61" t="s">
        <v>1806</v>
      </c>
      <c r="B164" s="71" t="s">
        <v>1555</v>
      </c>
      <c r="C164" s="58" t="s">
        <v>1647</v>
      </c>
      <c r="D164" s="128" t="s">
        <v>1886</v>
      </c>
      <c r="E164" s="58" t="s">
        <v>515</v>
      </c>
      <c r="F164" s="77">
        <v>44290</v>
      </c>
      <c r="G164" s="58" t="s">
        <v>121</v>
      </c>
      <c r="H164" s="68">
        <v>7.2699999942537623</v>
      </c>
      <c r="I164" s="71" t="s">
        <v>625</v>
      </c>
      <c r="J164" s="71" t="s">
        <v>123</v>
      </c>
      <c r="K164" s="72">
        <v>2.75E-2</v>
      </c>
      <c r="L164" s="72">
        <v>5.5399999965162178E-2</v>
      </c>
      <c r="M164" s="68">
        <v>548.55264599999998</v>
      </c>
      <c r="N164" s="70">
        <v>91.05</v>
      </c>
      <c r="O164" s="68">
        <v>0.49945718099999997</v>
      </c>
      <c r="P164" s="69">
        <f t="shared" si="3"/>
        <v>3.7978249585624805E-4</v>
      </c>
      <c r="Q164" s="69">
        <f>O164/'סכום נכסי הקרן'!$C$41</f>
        <v>2.2639912857761642E-5</v>
      </c>
    </row>
    <row r="165" spans="1:17">
      <c r="A165" s="61" t="s">
        <v>1806</v>
      </c>
      <c r="B165" s="71" t="s">
        <v>1555</v>
      </c>
      <c r="C165" s="58" t="s">
        <v>1648</v>
      </c>
      <c r="D165" s="128" t="s">
        <v>1886</v>
      </c>
      <c r="E165" s="58" t="s">
        <v>515</v>
      </c>
      <c r="F165" s="77">
        <v>44496</v>
      </c>
      <c r="G165" s="58" t="s">
        <v>121</v>
      </c>
      <c r="H165" s="68">
        <v>6.7099999918165851</v>
      </c>
      <c r="I165" s="71" t="s">
        <v>625</v>
      </c>
      <c r="J165" s="71" t="s">
        <v>123</v>
      </c>
      <c r="K165" s="72">
        <v>2.75E-2</v>
      </c>
      <c r="L165" s="72">
        <v>8.1599999914909863E-2</v>
      </c>
      <c r="M165" s="68">
        <v>614.49630999999999</v>
      </c>
      <c r="N165" s="70">
        <v>74.97</v>
      </c>
      <c r="O165" s="68">
        <v>0.46068788699999996</v>
      </c>
      <c r="P165" s="69">
        <f t="shared" si="3"/>
        <v>3.503026929862105E-4</v>
      </c>
      <c r="Q165" s="69">
        <f>O165/'סכום נכסי הקרן'!$C$41</f>
        <v>2.0882538109520827E-5</v>
      </c>
    </row>
    <row r="166" spans="1:17">
      <c r="A166" s="61" t="s">
        <v>1806</v>
      </c>
      <c r="B166" s="71" t="s">
        <v>1555</v>
      </c>
      <c r="C166" s="58" t="s">
        <v>1649</v>
      </c>
      <c r="D166" s="128" t="s">
        <v>1886</v>
      </c>
      <c r="E166" s="58" t="s">
        <v>515</v>
      </c>
      <c r="F166" s="77">
        <v>44615</v>
      </c>
      <c r="G166" s="58" t="s">
        <v>121</v>
      </c>
      <c r="H166" s="68">
        <v>6.9500000030919891</v>
      </c>
      <c r="I166" s="71" t="s">
        <v>625</v>
      </c>
      <c r="J166" s="71" t="s">
        <v>123</v>
      </c>
      <c r="K166" s="72">
        <v>2.75E-2</v>
      </c>
      <c r="L166" s="72">
        <v>7.0200000037772409E-2</v>
      </c>
      <c r="M166" s="68">
        <v>745.94244200000003</v>
      </c>
      <c r="N166" s="70">
        <v>80.209999999999994</v>
      </c>
      <c r="O166" s="68">
        <v>0.59832043699999993</v>
      </c>
      <c r="P166" s="69">
        <f t="shared" si="3"/>
        <v>4.5495717657057975E-4</v>
      </c>
      <c r="Q166" s="69">
        <f>O166/'סכום נכסי הקרן'!$C$41</f>
        <v>2.7121289011355436E-5</v>
      </c>
    </row>
    <row r="167" spans="1:17">
      <c r="A167" s="61" t="s">
        <v>1806</v>
      </c>
      <c r="B167" s="71" t="s">
        <v>1555</v>
      </c>
      <c r="C167" s="58" t="s">
        <v>1650</v>
      </c>
      <c r="D167" s="128" t="s">
        <v>1886</v>
      </c>
      <c r="E167" s="58" t="s">
        <v>515</v>
      </c>
      <c r="F167" s="77">
        <v>44753</v>
      </c>
      <c r="G167" s="58" t="s">
        <v>121</v>
      </c>
      <c r="H167" s="68">
        <v>7.5699999974547776</v>
      </c>
      <c r="I167" s="71" t="s">
        <v>625</v>
      </c>
      <c r="J167" s="71" t="s">
        <v>123</v>
      </c>
      <c r="K167" s="72">
        <v>2.9100000000000001E-2</v>
      </c>
      <c r="L167" s="72">
        <v>4.0699999983905208E-2</v>
      </c>
      <c r="M167" s="68">
        <v>1101.1531520000001</v>
      </c>
      <c r="N167" s="70">
        <v>97.05</v>
      </c>
      <c r="O167" s="68">
        <v>1.068669096</v>
      </c>
      <c r="P167" s="69">
        <f t="shared" si="3"/>
        <v>8.1260582881342218E-4</v>
      </c>
      <c r="Q167" s="69">
        <f>O167/'סכום נכסי הקרן'!$C$41</f>
        <v>4.8441740608836925E-5</v>
      </c>
    </row>
    <row r="168" spans="1:17">
      <c r="A168" s="61" t="s">
        <v>1806</v>
      </c>
      <c r="B168" s="71" t="s">
        <v>1555</v>
      </c>
      <c r="C168" s="58" t="s">
        <v>1651</v>
      </c>
      <c r="D168" s="128" t="s">
        <v>1886</v>
      </c>
      <c r="E168" s="58" t="s">
        <v>515</v>
      </c>
      <c r="F168" s="77">
        <v>44959</v>
      </c>
      <c r="G168" s="58" t="s">
        <v>121</v>
      </c>
      <c r="H168" s="68">
        <v>7.4500000021085704</v>
      </c>
      <c r="I168" s="71" t="s">
        <v>625</v>
      </c>
      <c r="J168" s="71" t="s">
        <v>123</v>
      </c>
      <c r="K168" s="72">
        <v>3.4599999999999999E-2</v>
      </c>
      <c r="L168" s="72">
        <v>4.220000001456832E-2</v>
      </c>
      <c r="M168" s="68">
        <v>532.81602899999996</v>
      </c>
      <c r="N168" s="70">
        <v>97.91</v>
      </c>
      <c r="O168" s="68">
        <v>0.52168014200000001</v>
      </c>
      <c r="P168" s="69">
        <f t="shared" si="3"/>
        <v>3.9668062429440155E-4</v>
      </c>
      <c r="Q168" s="69">
        <f>O168/'סכום נכסי הקרן'!$C$41</f>
        <v>2.3647258271184454E-5</v>
      </c>
    </row>
    <row r="169" spans="1:17">
      <c r="A169" s="61" t="s">
        <v>1806</v>
      </c>
      <c r="B169" s="71" t="s">
        <v>1555</v>
      </c>
      <c r="C169" s="58" t="s">
        <v>1652</v>
      </c>
      <c r="D169" s="128" t="s">
        <v>1886</v>
      </c>
      <c r="E169" s="58" t="s">
        <v>515</v>
      </c>
      <c r="F169" s="77">
        <v>45153</v>
      </c>
      <c r="G169" s="58" t="s">
        <v>121</v>
      </c>
      <c r="H169" s="68">
        <v>7.3300000005371277</v>
      </c>
      <c r="I169" s="71" t="s">
        <v>625</v>
      </c>
      <c r="J169" s="71" t="s">
        <v>123</v>
      </c>
      <c r="K169" s="72">
        <v>3.9705999999999998E-2</v>
      </c>
      <c r="L169" s="72">
        <v>4.3800000008728322E-2</v>
      </c>
      <c r="M169" s="68">
        <v>605.38747799999999</v>
      </c>
      <c r="N169" s="70">
        <v>98.41</v>
      </c>
      <c r="O169" s="68">
        <v>0.59576179600000001</v>
      </c>
      <c r="P169" s="69">
        <f t="shared" si="3"/>
        <v>4.5301161025990117E-4</v>
      </c>
      <c r="Q169" s="69">
        <f>O169/'סכום נכסי הקרן'!$C$41</f>
        <v>2.7005308279717315E-5</v>
      </c>
    </row>
    <row r="170" spans="1:17">
      <c r="A170" s="61" t="s">
        <v>1806</v>
      </c>
      <c r="B170" s="71" t="s">
        <v>1555</v>
      </c>
      <c r="C170" s="58" t="s">
        <v>1653</v>
      </c>
      <c r="D170" s="128" t="s">
        <v>1886</v>
      </c>
      <c r="E170" s="58" t="s">
        <v>515</v>
      </c>
      <c r="F170" s="77">
        <v>43011</v>
      </c>
      <c r="G170" s="58" t="s">
        <v>121</v>
      </c>
      <c r="H170" s="68">
        <v>7.5700000091417401</v>
      </c>
      <c r="I170" s="71" t="s">
        <v>625</v>
      </c>
      <c r="J170" s="71" t="s">
        <v>123</v>
      </c>
      <c r="K170" s="72">
        <v>3.5499999999999997E-2</v>
      </c>
      <c r="L170" s="72">
        <v>3.6200000044132534E-2</v>
      </c>
      <c r="M170" s="68">
        <v>338.856628</v>
      </c>
      <c r="N170" s="70">
        <v>112.34</v>
      </c>
      <c r="O170" s="68">
        <v>0.38067153599999998</v>
      </c>
      <c r="P170" s="69">
        <f t="shared" si="3"/>
        <v>2.8945901979835902E-4</v>
      </c>
      <c r="Q170" s="69">
        <f>O170/'סכום נכסי הקרן'!$C$41</f>
        <v>1.7255474003226464E-5</v>
      </c>
    </row>
    <row r="171" spans="1:17">
      <c r="A171" s="61" t="s">
        <v>1806</v>
      </c>
      <c r="B171" s="71" t="s">
        <v>1555</v>
      </c>
      <c r="C171" s="58" t="s">
        <v>1654</v>
      </c>
      <c r="D171" s="128" t="s">
        <v>1886</v>
      </c>
      <c r="E171" s="58" t="s">
        <v>515</v>
      </c>
      <c r="F171" s="77">
        <v>43104</v>
      </c>
      <c r="G171" s="58" t="s">
        <v>121</v>
      </c>
      <c r="H171" s="68">
        <v>7.4100000005345317</v>
      </c>
      <c r="I171" s="71" t="s">
        <v>625</v>
      </c>
      <c r="J171" s="71" t="s">
        <v>123</v>
      </c>
      <c r="K171" s="72">
        <v>3.4700000000000002E-2</v>
      </c>
      <c r="L171" s="72">
        <v>4.380000000188658E-2</v>
      </c>
      <c r="M171" s="68">
        <v>602.11144400000001</v>
      </c>
      <c r="N171" s="70">
        <v>105.64</v>
      </c>
      <c r="O171" s="68">
        <v>0.63607052600000002</v>
      </c>
      <c r="P171" s="69">
        <f t="shared" si="3"/>
        <v>4.8366198564051992E-4</v>
      </c>
      <c r="Q171" s="69">
        <f>O171/'סכום נכסי הקרן'!$C$41</f>
        <v>2.8832464178807375E-5</v>
      </c>
    </row>
    <row r="172" spans="1:17">
      <c r="A172" s="61" t="s">
        <v>1806</v>
      </c>
      <c r="B172" s="71" t="s">
        <v>1555</v>
      </c>
      <c r="C172" s="58" t="s">
        <v>1655</v>
      </c>
      <c r="D172" s="128" t="s">
        <v>1886</v>
      </c>
      <c r="E172" s="58" t="s">
        <v>515</v>
      </c>
      <c r="F172" s="77">
        <v>43194</v>
      </c>
      <c r="G172" s="58" t="s">
        <v>121</v>
      </c>
      <c r="H172" s="68">
        <v>7.5799999927711195</v>
      </c>
      <c r="I172" s="71" t="s">
        <v>625</v>
      </c>
      <c r="J172" s="71" t="s">
        <v>123</v>
      </c>
      <c r="K172" s="72">
        <v>3.44E-2</v>
      </c>
      <c r="L172" s="72">
        <v>3.6899999949953896E-2</v>
      </c>
      <c r="M172" s="68">
        <v>388.48078000000004</v>
      </c>
      <c r="N172" s="70">
        <v>111.1</v>
      </c>
      <c r="O172" s="68">
        <v>0.43160216400000007</v>
      </c>
      <c r="P172" s="69">
        <f t="shared" si="3"/>
        <v>3.281861855158265E-4</v>
      </c>
      <c r="Q172" s="69">
        <f>O172/'סכום נכסי הקרן'!$C$41</f>
        <v>1.9564110305947029E-5</v>
      </c>
    </row>
    <row r="173" spans="1:17">
      <c r="A173" s="61" t="s">
        <v>1806</v>
      </c>
      <c r="B173" s="71" t="s">
        <v>1555</v>
      </c>
      <c r="C173" s="58" t="s">
        <v>1656</v>
      </c>
      <c r="D173" s="128" t="s">
        <v>1886</v>
      </c>
      <c r="E173" s="58" t="s">
        <v>515</v>
      </c>
      <c r="F173" s="77">
        <v>43285</v>
      </c>
      <c r="G173" s="58" t="s">
        <v>121</v>
      </c>
      <c r="H173" s="68">
        <v>7.5300000047563813</v>
      </c>
      <c r="I173" s="71" t="s">
        <v>625</v>
      </c>
      <c r="J173" s="71" t="s">
        <v>123</v>
      </c>
      <c r="K173" s="72">
        <v>3.6600000000000001E-2</v>
      </c>
      <c r="L173" s="72">
        <v>3.7000000025943905E-2</v>
      </c>
      <c r="M173" s="68">
        <v>518.25968599999999</v>
      </c>
      <c r="N173" s="70">
        <v>111.56</v>
      </c>
      <c r="O173" s="68">
        <v>0.57817052499999999</v>
      </c>
      <c r="P173" s="69">
        <f t="shared" si="3"/>
        <v>4.3963537489916934E-4</v>
      </c>
      <c r="Q173" s="69">
        <f>O173/'סכום נכסי הקרן'!$C$41</f>
        <v>2.6207912912010569E-5</v>
      </c>
    </row>
    <row r="174" spans="1:17">
      <c r="A174" s="61" t="s">
        <v>1806</v>
      </c>
      <c r="B174" s="71" t="s">
        <v>1555</v>
      </c>
      <c r="C174" s="58" t="s">
        <v>1657</v>
      </c>
      <c r="D174" s="128" t="s">
        <v>1886</v>
      </c>
      <c r="E174" s="58" t="s">
        <v>515</v>
      </c>
      <c r="F174" s="77">
        <v>43377</v>
      </c>
      <c r="G174" s="58" t="s">
        <v>121</v>
      </c>
      <c r="H174" s="68">
        <v>7.4999999973580795</v>
      </c>
      <c r="I174" s="71" t="s">
        <v>625</v>
      </c>
      <c r="J174" s="71" t="s">
        <v>123</v>
      </c>
      <c r="K174" s="72">
        <v>3.6200000000000003E-2</v>
      </c>
      <c r="L174" s="72">
        <v>3.8699999983796217E-2</v>
      </c>
      <c r="M174" s="68">
        <v>1036.1685970000001</v>
      </c>
      <c r="N174" s="70">
        <v>109.59</v>
      </c>
      <c r="O174" s="68">
        <v>1.1355372319999999</v>
      </c>
      <c r="P174" s="69">
        <f t="shared" si="3"/>
        <v>8.6345172421628546E-4</v>
      </c>
      <c r="Q174" s="69">
        <f>O174/'סכום נכסי הקרן'!$C$41</f>
        <v>5.1472808795643013E-5</v>
      </c>
    </row>
    <row r="175" spans="1:17">
      <c r="A175" s="61" t="s">
        <v>1806</v>
      </c>
      <c r="B175" s="71" t="s">
        <v>1555</v>
      </c>
      <c r="C175" s="58" t="s">
        <v>1658</v>
      </c>
      <c r="D175" s="128" t="s">
        <v>1886</v>
      </c>
      <c r="E175" s="58" t="s">
        <v>515</v>
      </c>
      <c r="F175" s="77">
        <v>43469</v>
      </c>
      <c r="G175" s="58" t="s">
        <v>121</v>
      </c>
      <c r="H175" s="68">
        <v>7.5800000046713851</v>
      </c>
      <c r="I175" s="71" t="s">
        <v>625</v>
      </c>
      <c r="J175" s="71" t="s">
        <v>123</v>
      </c>
      <c r="K175" s="72">
        <v>3.8199999999999998E-2</v>
      </c>
      <c r="L175" s="72">
        <v>3.3800000015887455E-2</v>
      </c>
      <c r="M175" s="68">
        <v>731.95608500000003</v>
      </c>
      <c r="N175" s="70">
        <v>115.23</v>
      </c>
      <c r="O175" s="68">
        <v>0.84343300700000001</v>
      </c>
      <c r="P175" s="69">
        <f t="shared" si="3"/>
        <v>6.4133844636023033E-4</v>
      </c>
      <c r="Q175" s="69">
        <f>O175/'סכום נכסי הקרן'!$C$41</f>
        <v>3.823200567785983E-5</v>
      </c>
    </row>
    <row r="176" spans="1:17">
      <c r="A176" s="61" t="s">
        <v>1806</v>
      </c>
      <c r="B176" s="71" t="s">
        <v>1555</v>
      </c>
      <c r="C176" s="58" t="s">
        <v>1659</v>
      </c>
      <c r="D176" s="128" t="s">
        <v>1886</v>
      </c>
      <c r="E176" s="58" t="s">
        <v>515</v>
      </c>
      <c r="F176" s="77">
        <v>43559</v>
      </c>
      <c r="G176" s="58" t="s">
        <v>121</v>
      </c>
      <c r="H176" s="68">
        <v>7.5900000012853415</v>
      </c>
      <c r="I176" s="71" t="s">
        <v>625</v>
      </c>
      <c r="J176" s="71" t="s">
        <v>123</v>
      </c>
      <c r="K176" s="72">
        <v>3.3700000000000001E-2</v>
      </c>
      <c r="L176" s="72">
        <v>3.6300000003410091E-2</v>
      </c>
      <c r="M176" s="68">
        <v>1738.0398610000002</v>
      </c>
      <c r="N176" s="70">
        <v>109.67</v>
      </c>
      <c r="O176" s="68">
        <v>1.906108245</v>
      </c>
      <c r="P176" s="69">
        <f t="shared" si="3"/>
        <v>1.4493866024888984E-3</v>
      </c>
      <c r="Q176" s="69">
        <f>O176/'סכום נכסי הקרן'!$C$41</f>
        <v>8.6402050477798581E-5</v>
      </c>
    </row>
    <row r="177" spans="1:17">
      <c r="A177" s="61" t="s">
        <v>1806</v>
      </c>
      <c r="B177" s="71" t="s">
        <v>1555</v>
      </c>
      <c r="C177" s="58" t="s">
        <v>1660</v>
      </c>
      <c r="D177" s="128" t="s">
        <v>1886</v>
      </c>
      <c r="E177" s="58" t="s">
        <v>515</v>
      </c>
      <c r="F177" s="77">
        <v>43742</v>
      </c>
      <c r="G177" s="58" t="s">
        <v>121</v>
      </c>
      <c r="H177" s="68">
        <v>7.4699999989740382</v>
      </c>
      <c r="I177" s="71" t="s">
        <v>625</v>
      </c>
      <c r="J177" s="71" t="s">
        <v>123</v>
      </c>
      <c r="K177" s="72">
        <v>2.75E-2</v>
      </c>
      <c r="L177" s="72">
        <v>4.6399999994870191E-2</v>
      </c>
      <c r="M177" s="68">
        <v>2023.448032</v>
      </c>
      <c r="N177" s="70">
        <v>96.34</v>
      </c>
      <c r="O177" s="68">
        <v>1.9493898999999999</v>
      </c>
      <c r="P177" s="69">
        <f t="shared" si="3"/>
        <v>1.4822975617983193E-3</v>
      </c>
      <c r="Q177" s="69">
        <f>O177/'סכום נכסי הקרן'!$C$41</f>
        <v>8.8363966203142214E-5</v>
      </c>
    </row>
    <row r="178" spans="1:17">
      <c r="A178" s="61" t="s">
        <v>1806</v>
      </c>
      <c r="B178" s="71" t="s">
        <v>1555</v>
      </c>
      <c r="C178" s="58" t="s">
        <v>1661</v>
      </c>
      <c r="D178" s="128" t="s">
        <v>1886</v>
      </c>
      <c r="E178" s="58" t="s">
        <v>515</v>
      </c>
      <c r="F178" s="77">
        <v>42935</v>
      </c>
      <c r="G178" s="58" t="s">
        <v>121</v>
      </c>
      <c r="H178" s="68">
        <v>7.5400000004300569</v>
      </c>
      <c r="I178" s="71" t="s">
        <v>625</v>
      </c>
      <c r="J178" s="71" t="s">
        <v>123</v>
      </c>
      <c r="K178" s="72">
        <v>3.73E-2</v>
      </c>
      <c r="L178" s="72">
        <v>3.6000000001102712E-2</v>
      </c>
      <c r="M178" s="68">
        <v>1587.2144940000001</v>
      </c>
      <c r="N178" s="70">
        <v>114.27</v>
      </c>
      <c r="O178" s="68">
        <v>1.8137100930000001</v>
      </c>
      <c r="P178" s="69">
        <f t="shared" si="3"/>
        <v>1.3791279254411358E-3</v>
      </c>
      <c r="Q178" s="69">
        <f>O178/'סכום נכסי הקרן'!$C$41</f>
        <v>8.2213731260303511E-5</v>
      </c>
    </row>
    <row r="179" spans="1:17">
      <c r="A179" s="61" t="s">
        <v>1806</v>
      </c>
      <c r="B179" s="71" t="s">
        <v>1555</v>
      </c>
      <c r="C179" s="58" t="s">
        <v>1662</v>
      </c>
      <c r="D179" s="128" t="s">
        <v>1886</v>
      </c>
      <c r="E179" s="58" t="s">
        <v>515</v>
      </c>
      <c r="F179" s="77">
        <v>45284</v>
      </c>
      <c r="G179" s="58" t="s">
        <v>121</v>
      </c>
      <c r="H179" s="68">
        <v>7.1999999921367701</v>
      </c>
      <c r="I179" s="71" t="s">
        <v>625</v>
      </c>
      <c r="J179" s="71" t="s">
        <v>123</v>
      </c>
      <c r="K179" s="72">
        <v>4.4500000000000005E-2</v>
      </c>
      <c r="L179" s="72">
        <v>4.6899999959990044E-2</v>
      </c>
      <c r="M179" s="68">
        <v>437.02476000000001</v>
      </c>
      <c r="N179" s="70">
        <v>98.94</v>
      </c>
      <c r="O179" s="68">
        <v>0.43239231699999997</v>
      </c>
      <c r="P179" s="69">
        <f t="shared" si="3"/>
        <v>3.2878701035099543E-4</v>
      </c>
      <c r="Q179" s="69">
        <f>O179/'סכום נכסי הקרן'!$C$41</f>
        <v>1.9599927180235393E-5</v>
      </c>
    </row>
    <row r="180" spans="1:17">
      <c r="A180" s="61" t="s">
        <v>1787</v>
      </c>
      <c r="B180" s="71" t="s">
        <v>1555</v>
      </c>
      <c r="C180" s="58" t="s">
        <v>1663</v>
      </c>
      <c r="D180" s="128" t="s">
        <v>1886</v>
      </c>
      <c r="E180" s="58" t="s">
        <v>269</v>
      </c>
      <c r="F180" s="77">
        <v>40742</v>
      </c>
      <c r="G180" s="58" t="s">
        <v>1545</v>
      </c>
      <c r="H180" s="68">
        <v>4.9400000001835389</v>
      </c>
      <c r="I180" s="71" t="s">
        <v>305</v>
      </c>
      <c r="J180" s="71" t="s">
        <v>123</v>
      </c>
      <c r="K180" s="72">
        <v>0.06</v>
      </c>
      <c r="L180" s="72">
        <v>1.9100000000965366E-2</v>
      </c>
      <c r="M180" s="68">
        <v>5912.1863359999998</v>
      </c>
      <c r="N180" s="70">
        <v>141.91999999999999</v>
      </c>
      <c r="O180" s="68">
        <v>8.3905747090000009</v>
      </c>
      <c r="P180" s="69">
        <f t="shared" si="3"/>
        <v>6.3801133027504373E-3</v>
      </c>
      <c r="Q180" s="69">
        <f>O180/'סכום נכסי הקרן'!$C$41</f>
        <v>3.8033666841662402E-4</v>
      </c>
    </row>
    <row r="181" spans="1:17">
      <c r="A181" s="61" t="s">
        <v>1787</v>
      </c>
      <c r="B181" s="71" t="s">
        <v>1555</v>
      </c>
      <c r="C181" s="58" t="s">
        <v>1664</v>
      </c>
      <c r="D181" s="128" t="s">
        <v>1886</v>
      </c>
      <c r="E181" s="58" t="s">
        <v>269</v>
      </c>
      <c r="F181" s="77">
        <v>42201</v>
      </c>
      <c r="G181" s="58" t="s">
        <v>1545</v>
      </c>
      <c r="H181" s="68">
        <v>4.5700000021512128</v>
      </c>
      <c r="I181" s="71" t="s">
        <v>305</v>
      </c>
      <c r="J181" s="71" t="s">
        <v>123</v>
      </c>
      <c r="K181" s="72">
        <v>4.2030000000000005E-2</v>
      </c>
      <c r="L181" s="72">
        <v>3.0100000013317026E-2</v>
      </c>
      <c r="M181" s="68">
        <v>410.33768199999997</v>
      </c>
      <c r="N181" s="70">
        <v>118.95</v>
      </c>
      <c r="O181" s="68">
        <v>0.48809663500000006</v>
      </c>
      <c r="P181" s="69">
        <f t="shared" si="3"/>
        <v>3.7114404459696047E-4</v>
      </c>
      <c r="Q181" s="69">
        <f>O181/'סכום נכסי הקרן'!$C$41</f>
        <v>2.2124950251874933E-5</v>
      </c>
    </row>
    <row r="182" spans="1:17">
      <c r="A182" s="61" t="s">
        <v>1807</v>
      </c>
      <c r="B182" s="71" t="s">
        <v>1555</v>
      </c>
      <c r="C182" s="58" t="s">
        <v>1665</v>
      </c>
      <c r="D182" s="128" t="s">
        <v>1886</v>
      </c>
      <c r="E182" s="58" t="s">
        <v>269</v>
      </c>
      <c r="F182" s="77">
        <v>42521</v>
      </c>
      <c r="G182" s="58" t="s">
        <v>1545</v>
      </c>
      <c r="H182" s="68">
        <v>1.2099999994409889</v>
      </c>
      <c r="I182" s="71" t="s">
        <v>119</v>
      </c>
      <c r="J182" s="71" t="s">
        <v>123</v>
      </c>
      <c r="K182" s="72">
        <v>2.3E-2</v>
      </c>
      <c r="L182" s="72">
        <v>3.249999997793377E-2</v>
      </c>
      <c r="M182" s="68">
        <v>303.25296900000001</v>
      </c>
      <c r="N182" s="70">
        <v>112.08</v>
      </c>
      <c r="O182" s="68">
        <v>0.33988593900000003</v>
      </c>
      <c r="P182" s="69">
        <f t="shared" si="3"/>
        <v>2.5844603928092184E-4</v>
      </c>
      <c r="Q182" s="69">
        <f>O182/'סכום נכסי הקרן'!$C$41</f>
        <v>1.54067021824209E-5</v>
      </c>
    </row>
    <row r="183" spans="1:17">
      <c r="A183" s="61" t="s">
        <v>1808</v>
      </c>
      <c r="B183" s="71" t="s">
        <v>1555</v>
      </c>
      <c r="C183" s="58" t="s">
        <v>1666</v>
      </c>
      <c r="D183" s="128" t="s">
        <v>1886</v>
      </c>
      <c r="E183" s="58" t="s">
        <v>515</v>
      </c>
      <c r="F183" s="77">
        <v>44592</v>
      </c>
      <c r="G183" s="58" t="s">
        <v>121</v>
      </c>
      <c r="H183" s="68">
        <v>11.080000002340551</v>
      </c>
      <c r="I183" s="71" t="s">
        <v>625</v>
      </c>
      <c r="J183" s="71" t="s">
        <v>123</v>
      </c>
      <c r="K183" s="72">
        <v>2.7473999999999998E-2</v>
      </c>
      <c r="L183" s="72">
        <v>4.2500000004302485E-2</v>
      </c>
      <c r="M183" s="68">
        <v>678.17411600000003</v>
      </c>
      <c r="N183" s="70">
        <v>85.68</v>
      </c>
      <c r="O183" s="68">
        <v>0.58105958299999994</v>
      </c>
      <c r="P183" s="69">
        <f t="shared" si="3"/>
        <v>4.4183218715786312E-4</v>
      </c>
      <c r="Q183" s="69">
        <f>O183/'סכום נכסי הקרן'!$C$41</f>
        <v>2.6338871127948237E-5</v>
      </c>
    </row>
    <row r="184" spans="1:17">
      <c r="A184" s="61" t="s">
        <v>1808</v>
      </c>
      <c r="B184" s="71" t="s">
        <v>1555</v>
      </c>
      <c r="C184" s="58" t="s">
        <v>1667</v>
      </c>
      <c r="D184" s="128" t="s">
        <v>1886</v>
      </c>
      <c r="E184" s="58" t="s">
        <v>515</v>
      </c>
      <c r="F184" s="77">
        <v>44837</v>
      </c>
      <c r="G184" s="58" t="s">
        <v>121</v>
      </c>
      <c r="H184" s="68">
        <v>10.900000004914927</v>
      </c>
      <c r="I184" s="71" t="s">
        <v>625</v>
      </c>
      <c r="J184" s="71" t="s">
        <v>123</v>
      </c>
      <c r="K184" s="72">
        <v>3.9636999999999999E-2</v>
      </c>
      <c r="L184" s="72">
        <v>3.9000000015253215E-2</v>
      </c>
      <c r="M184" s="68">
        <v>599.20746499999996</v>
      </c>
      <c r="N184" s="70">
        <v>98.47</v>
      </c>
      <c r="O184" s="68">
        <v>0.59003958899999998</v>
      </c>
      <c r="P184" s="69">
        <f t="shared" si="3"/>
        <v>4.4866049841500792E-4</v>
      </c>
      <c r="Q184" s="69">
        <f>O184/'סכום נכסי הקרן'!$C$41</f>
        <v>2.6745926148951484E-5</v>
      </c>
    </row>
    <row r="185" spans="1:17">
      <c r="A185" s="61" t="s">
        <v>1808</v>
      </c>
      <c r="B185" s="71" t="s">
        <v>1555</v>
      </c>
      <c r="C185" s="58" t="s">
        <v>1668</v>
      </c>
      <c r="D185" s="128" t="s">
        <v>1886</v>
      </c>
      <c r="E185" s="58" t="s">
        <v>515</v>
      </c>
      <c r="F185" s="77">
        <v>45076</v>
      </c>
      <c r="G185" s="58" t="s">
        <v>121</v>
      </c>
      <c r="H185" s="68">
        <v>10.729999992508278</v>
      </c>
      <c r="I185" s="71" t="s">
        <v>625</v>
      </c>
      <c r="J185" s="71" t="s">
        <v>123</v>
      </c>
      <c r="K185" s="72">
        <v>4.4936999999999998E-2</v>
      </c>
      <c r="L185" s="72">
        <v>4.1699999967892615E-2</v>
      </c>
      <c r="M185" s="68">
        <v>731.01060800000005</v>
      </c>
      <c r="N185" s="70">
        <v>98.42</v>
      </c>
      <c r="O185" s="68">
        <v>0.71946064300000001</v>
      </c>
      <c r="P185" s="69">
        <f t="shared" si="3"/>
        <v>5.4707103844579841E-4</v>
      </c>
      <c r="Q185" s="69">
        <f>O185/'סכום נכסי הקרן'!$C$41</f>
        <v>3.2612457847731216E-5</v>
      </c>
    </row>
    <row r="186" spans="1:17">
      <c r="A186" s="61" t="s">
        <v>1808</v>
      </c>
      <c r="B186" s="71" t="s">
        <v>1555</v>
      </c>
      <c r="C186" s="58" t="s">
        <v>1669</v>
      </c>
      <c r="D186" s="128" t="s">
        <v>1886</v>
      </c>
      <c r="E186" s="58" t="s">
        <v>515</v>
      </c>
      <c r="F186" s="77">
        <v>45291</v>
      </c>
      <c r="G186" s="58" t="s">
        <v>121</v>
      </c>
      <c r="H186" s="68">
        <v>10.650000007783401</v>
      </c>
      <c r="I186" s="71" t="s">
        <v>625</v>
      </c>
      <c r="J186" s="71" t="s">
        <v>123</v>
      </c>
      <c r="K186" s="72">
        <v>4.7819E-2</v>
      </c>
      <c r="L186" s="72">
        <v>4.2400000030021694E-2</v>
      </c>
      <c r="M186" s="68">
        <v>360.63865199999998</v>
      </c>
      <c r="N186" s="70">
        <v>99.75</v>
      </c>
      <c r="O186" s="68">
        <v>0.359739908</v>
      </c>
      <c r="P186" s="69">
        <f t="shared" si="3"/>
        <v>2.7354280870643259E-4</v>
      </c>
      <c r="Q186" s="69">
        <f>O186/'סכום נכסי הקרן'!$C$41</f>
        <v>1.6306663470675358E-5</v>
      </c>
    </row>
    <row r="187" spans="1:17">
      <c r="A187" s="61" t="s">
        <v>1809</v>
      </c>
      <c r="B187" s="71" t="s">
        <v>1546</v>
      </c>
      <c r="C187" s="58" t="s">
        <v>1670</v>
      </c>
      <c r="D187" s="128" t="s">
        <v>1886</v>
      </c>
      <c r="E187" s="58" t="s">
        <v>515</v>
      </c>
      <c r="F187" s="77">
        <v>42432</v>
      </c>
      <c r="G187" s="58" t="s">
        <v>121</v>
      </c>
      <c r="H187" s="68">
        <v>4.3700000001204016</v>
      </c>
      <c r="I187" s="71" t="s">
        <v>625</v>
      </c>
      <c r="J187" s="71" t="s">
        <v>123</v>
      </c>
      <c r="K187" s="72">
        <v>2.5399999999999999E-2</v>
      </c>
      <c r="L187" s="72">
        <v>2.1200000001204016E-2</v>
      </c>
      <c r="M187" s="68">
        <v>2006.1646410000001</v>
      </c>
      <c r="N187" s="70">
        <v>115.92</v>
      </c>
      <c r="O187" s="68">
        <v>2.3255460560000003</v>
      </c>
      <c r="P187" s="69">
        <f t="shared" si="3"/>
        <v>1.7683231295383742E-3</v>
      </c>
      <c r="Q187" s="69">
        <f>O187/'סכום נכסי הקרן'!$C$41</f>
        <v>1.0541476238090425E-4</v>
      </c>
    </row>
    <row r="188" spans="1:17">
      <c r="A188" s="61" t="s">
        <v>1810</v>
      </c>
      <c r="B188" s="71" t="s">
        <v>1555</v>
      </c>
      <c r="C188" s="58" t="s">
        <v>1671</v>
      </c>
      <c r="D188" s="128" t="s">
        <v>1886</v>
      </c>
      <c r="E188" s="58" t="s">
        <v>515</v>
      </c>
      <c r="F188" s="77">
        <v>42242</v>
      </c>
      <c r="G188" s="58" t="s">
        <v>121</v>
      </c>
      <c r="H188" s="68">
        <v>2.919999999932203</v>
      </c>
      <c r="I188" s="71" t="s">
        <v>511</v>
      </c>
      <c r="J188" s="71" t="s">
        <v>123</v>
      </c>
      <c r="K188" s="72">
        <v>2.3599999999999999E-2</v>
      </c>
      <c r="L188" s="72">
        <v>2.7799999999548023E-2</v>
      </c>
      <c r="M188" s="68">
        <v>3214.3698949999998</v>
      </c>
      <c r="N188" s="70">
        <v>110.13</v>
      </c>
      <c r="O188" s="68">
        <v>3.5399860219999999</v>
      </c>
      <c r="P188" s="69">
        <f t="shared" si="3"/>
        <v>2.6917717431544771E-3</v>
      </c>
      <c r="Q188" s="69">
        <f>O188/'סכום נכסי הקרן'!$C$41</f>
        <v>1.6046415609704547E-4</v>
      </c>
    </row>
    <row r="189" spans="1:17">
      <c r="A189" s="61" t="s">
        <v>1811</v>
      </c>
      <c r="B189" s="71" t="s">
        <v>1546</v>
      </c>
      <c r="C189" s="58">
        <v>7134</v>
      </c>
      <c r="D189" s="128" t="s">
        <v>1886</v>
      </c>
      <c r="E189" s="58" t="s">
        <v>515</v>
      </c>
      <c r="F189" s="77">
        <v>43705</v>
      </c>
      <c r="G189" s="58" t="s">
        <v>121</v>
      </c>
      <c r="H189" s="68">
        <v>5.1800000012151504</v>
      </c>
      <c r="I189" s="71" t="s">
        <v>625</v>
      </c>
      <c r="J189" s="71" t="s">
        <v>123</v>
      </c>
      <c r="K189" s="72">
        <v>0.04</v>
      </c>
      <c r="L189" s="72">
        <v>3.4700000026906895E-2</v>
      </c>
      <c r="M189" s="68">
        <v>202.250733</v>
      </c>
      <c r="N189" s="70">
        <v>113.93</v>
      </c>
      <c r="O189" s="68">
        <v>0.230424254</v>
      </c>
      <c r="P189" s="69">
        <f t="shared" si="3"/>
        <v>1.7521241383439845E-4</v>
      </c>
      <c r="Q189" s="69">
        <f>O189/'סכום נכסי הקרן'!$C$41</f>
        <v>1.0444909452357507E-5</v>
      </c>
    </row>
    <row r="190" spans="1:17">
      <c r="A190" s="61" t="s">
        <v>1811</v>
      </c>
      <c r="B190" s="71" t="s">
        <v>1546</v>
      </c>
      <c r="C190" s="58" t="s">
        <v>1672</v>
      </c>
      <c r="D190" s="128" t="s">
        <v>1886</v>
      </c>
      <c r="E190" s="58" t="s">
        <v>515</v>
      </c>
      <c r="F190" s="77">
        <v>43256</v>
      </c>
      <c r="G190" s="58" t="s">
        <v>121</v>
      </c>
      <c r="H190" s="68">
        <v>5.1899999993723984</v>
      </c>
      <c r="I190" s="71" t="s">
        <v>625</v>
      </c>
      <c r="J190" s="71" t="s">
        <v>123</v>
      </c>
      <c r="K190" s="72">
        <v>0.04</v>
      </c>
      <c r="L190" s="72">
        <v>3.409999999742188E-2</v>
      </c>
      <c r="M190" s="68">
        <v>3322.9622939999999</v>
      </c>
      <c r="N190" s="70">
        <v>115.56</v>
      </c>
      <c r="O190" s="68">
        <v>3.840014939</v>
      </c>
      <c r="P190" s="69">
        <f t="shared" si="3"/>
        <v>2.9199108815269959E-3</v>
      </c>
      <c r="Q190" s="69">
        <f>O190/'סכום נכסי הקרן'!$C$41</f>
        <v>1.7406417786885897E-4</v>
      </c>
    </row>
    <row r="191" spans="1:17">
      <c r="A191" s="61" t="s">
        <v>1812</v>
      </c>
      <c r="B191" s="71" t="s">
        <v>1555</v>
      </c>
      <c r="C191" s="58" t="s">
        <v>1673</v>
      </c>
      <c r="D191" s="128" t="s">
        <v>1886</v>
      </c>
      <c r="E191" s="58" t="s">
        <v>515</v>
      </c>
      <c r="F191" s="77">
        <v>44294</v>
      </c>
      <c r="G191" s="58" t="s">
        <v>121</v>
      </c>
      <c r="H191" s="68">
        <v>7.4899999985713848</v>
      </c>
      <c r="I191" s="71" t="s">
        <v>625</v>
      </c>
      <c r="J191" s="71" t="s">
        <v>123</v>
      </c>
      <c r="K191" s="72">
        <v>0.03</v>
      </c>
      <c r="L191" s="72">
        <v>4.2799999989665334E-2</v>
      </c>
      <c r="M191" s="68">
        <v>1931.4469079999999</v>
      </c>
      <c r="N191" s="70">
        <v>102.2</v>
      </c>
      <c r="O191" s="68">
        <v>1.9739388180000002</v>
      </c>
      <c r="P191" s="69">
        <f t="shared" si="3"/>
        <v>1.5009643258439252E-3</v>
      </c>
      <c r="Q191" s="69">
        <f>O191/'סכום נכסי הקרן'!$C$41</f>
        <v>8.9476745006641565E-5</v>
      </c>
    </row>
    <row r="192" spans="1:17">
      <c r="A192" s="61" t="s">
        <v>1812</v>
      </c>
      <c r="B192" s="71" t="s">
        <v>1555</v>
      </c>
      <c r="C192" s="58" t="s">
        <v>1674</v>
      </c>
      <c r="D192" s="128" t="s">
        <v>1886</v>
      </c>
      <c r="E192" s="58" t="s">
        <v>515</v>
      </c>
      <c r="F192" s="77">
        <v>42326</v>
      </c>
      <c r="G192" s="58" t="s">
        <v>121</v>
      </c>
      <c r="H192" s="68">
        <v>6.1900000009206275</v>
      </c>
      <c r="I192" s="71" t="s">
        <v>625</v>
      </c>
      <c r="J192" s="71" t="s">
        <v>123</v>
      </c>
      <c r="K192" s="72">
        <v>8.0500000000000002E-2</v>
      </c>
      <c r="L192" s="72">
        <v>7.3700000012689726E-2</v>
      </c>
      <c r="M192" s="68">
        <v>749.32112400000017</v>
      </c>
      <c r="N192" s="70">
        <v>107.27</v>
      </c>
      <c r="O192" s="68">
        <v>0.80379975400000003</v>
      </c>
      <c r="P192" s="69">
        <f t="shared" si="3"/>
        <v>6.1120169727374137E-4</v>
      </c>
      <c r="Q192" s="69">
        <f>O192/'סכום נכסי הקרן'!$C$41</f>
        <v>3.6435468500452388E-5</v>
      </c>
    </row>
    <row r="193" spans="1:17">
      <c r="A193" s="61" t="s">
        <v>1812</v>
      </c>
      <c r="B193" s="71" t="s">
        <v>1555</v>
      </c>
      <c r="C193" s="58" t="s">
        <v>1675</v>
      </c>
      <c r="D193" s="128" t="s">
        <v>1886</v>
      </c>
      <c r="E193" s="58" t="s">
        <v>515</v>
      </c>
      <c r="F193" s="77">
        <v>42606</v>
      </c>
      <c r="G193" s="58" t="s">
        <v>121</v>
      </c>
      <c r="H193" s="68">
        <v>6.1900000003874593</v>
      </c>
      <c r="I193" s="71" t="s">
        <v>625</v>
      </c>
      <c r="J193" s="71" t="s">
        <v>123</v>
      </c>
      <c r="K193" s="72">
        <v>8.0500000000000002E-2</v>
      </c>
      <c r="L193" s="72">
        <v>7.3700000006299907E-2</v>
      </c>
      <c r="M193" s="68">
        <v>3151.8527819999999</v>
      </c>
      <c r="N193" s="70">
        <v>107.27</v>
      </c>
      <c r="O193" s="68">
        <v>3.3810048509999997</v>
      </c>
      <c r="P193" s="69">
        <f t="shared" si="3"/>
        <v>2.5708839709621917E-3</v>
      </c>
      <c r="Q193" s="69">
        <f>O193/'סכום נכסי הקרן'!$C$41</f>
        <v>1.5325769277168403E-4</v>
      </c>
    </row>
    <row r="194" spans="1:17">
      <c r="A194" s="61" t="s">
        <v>1812</v>
      </c>
      <c r="B194" s="71" t="s">
        <v>1555</v>
      </c>
      <c r="C194" s="58" t="s">
        <v>1676</v>
      </c>
      <c r="D194" s="128" t="s">
        <v>1886</v>
      </c>
      <c r="E194" s="58" t="s">
        <v>515</v>
      </c>
      <c r="F194" s="77">
        <v>42648</v>
      </c>
      <c r="G194" s="58" t="s">
        <v>121</v>
      </c>
      <c r="H194" s="68">
        <v>6.1900000010833773</v>
      </c>
      <c r="I194" s="71" t="s">
        <v>625</v>
      </c>
      <c r="J194" s="71" t="s">
        <v>123</v>
      </c>
      <c r="K194" s="72">
        <v>8.0500000000000002E-2</v>
      </c>
      <c r="L194" s="72">
        <v>7.370000001057582E-2</v>
      </c>
      <c r="M194" s="68">
        <v>2891.212583</v>
      </c>
      <c r="N194" s="70">
        <v>107.27</v>
      </c>
      <c r="O194" s="68">
        <v>3.101415056</v>
      </c>
      <c r="P194" s="69">
        <f t="shared" si="3"/>
        <v>2.3582865467977432E-3</v>
      </c>
      <c r="Q194" s="69">
        <f>O194/'סכום נכסי הקרן'!$C$41</f>
        <v>1.4058415670990213E-4</v>
      </c>
    </row>
    <row r="195" spans="1:17">
      <c r="A195" s="61" t="s">
        <v>1812</v>
      </c>
      <c r="B195" s="71" t="s">
        <v>1555</v>
      </c>
      <c r="C195" s="58" t="s">
        <v>1677</v>
      </c>
      <c r="D195" s="128" t="s">
        <v>1886</v>
      </c>
      <c r="E195" s="58" t="s">
        <v>515</v>
      </c>
      <c r="F195" s="77">
        <v>42718</v>
      </c>
      <c r="G195" s="58" t="s">
        <v>121</v>
      </c>
      <c r="H195" s="68">
        <v>6.1899999998015574</v>
      </c>
      <c r="I195" s="71" t="s">
        <v>625</v>
      </c>
      <c r="J195" s="71" t="s">
        <v>123</v>
      </c>
      <c r="K195" s="72">
        <v>8.0500000000000002E-2</v>
      </c>
      <c r="L195" s="72">
        <v>7.3700000000507637E-2</v>
      </c>
      <c r="M195" s="68">
        <v>2020.0175220000001</v>
      </c>
      <c r="N195" s="70">
        <v>107.27</v>
      </c>
      <c r="O195" s="68">
        <v>2.1668806969999999</v>
      </c>
      <c r="P195" s="69">
        <f t="shared" si="3"/>
        <v>1.6476754977908434E-3</v>
      </c>
      <c r="Q195" s="69">
        <f>O195/'סכום נכסי הקרן'!$C$41</f>
        <v>9.8222614509262224E-5</v>
      </c>
    </row>
    <row r="196" spans="1:17">
      <c r="A196" s="61" t="s">
        <v>1812</v>
      </c>
      <c r="B196" s="71" t="s">
        <v>1555</v>
      </c>
      <c r="C196" s="58" t="s">
        <v>1678</v>
      </c>
      <c r="D196" s="128" t="s">
        <v>1886</v>
      </c>
      <c r="E196" s="58" t="s">
        <v>515</v>
      </c>
      <c r="F196" s="77">
        <v>42900</v>
      </c>
      <c r="G196" s="58" t="s">
        <v>121</v>
      </c>
      <c r="H196" s="68">
        <v>6.1899999999142885</v>
      </c>
      <c r="I196" s="71" t="s">
        <v>625</v>
      </c>
      <c r="J196" s="71" t="s">
        <v>123</v>
      </c>
      <c r="K196" s="72">
        <v>8.0500000000000002E-2</v>
      </c>
      <c r="L196" s="72">
        <v>7.3699999999766244E-2</v>
      </c>
      <c r="M196" s="68">
        <v>2392.787495</v>
      </c>
      <c r="N196" s="70">
        <v>107.27</v>
      </c>
      <c r="O196" s="68">
        <v>2.5667525380000002</v>
      </c>
      <c r="P196" s="69">
        <f t="shared" si="3"/>
        <v>1.951734247118572E-3</v>
      </c>
      <c r="Q196" s="69">
        <f>O196/'סכום נכסי הקרן'!$C$41</f>
        <v>1.1634841984133678E-4</v>
      </c>
    </row>
    <row r="197" spans="1:17">
      <c r="A197" s="61" t="s">
        <v>1812</v>
      </c>
      <c r="B197" s="71" t="s">
        <v>1555</v>
      </c>
      <c r="C197" s="58" t="s">
        <v>1679</v>
      </c>
      <c r="D197" s="128" t="s">
        <v>1886</v>
      </c>
      <c r="E197" s="58" t="s">
        <v>515</v>
      </c>
      <c r="F197" s="77">
        <v>43075</v>
      </c>
      <c r="G197" s="58" t="s">
        <v>121</v>
      </c>
      <c r="H197" s="68">
        <v>6.1899999984868312</v>
      </c>
      <c r="I197" s="71" t="s">
        <v>625</v>
      </c>
      <c r="J197" s="71" t="s">
        <v>123</v>
      </c>
      <c r="K197" s="72">
        <v>8.0500000000000002E-2</v>
      </c>
      <c r="L197" s="72">
        <v>7.369999997846402E-2</v>
      </c>
      <c r="M197" s="68">
        <v>1484.7381949999999</v>
      </c>
      <c r="N197" s="70">
        <v>107.27</v>
      </c>
      <c r="O197" s="68">
        <v>1.5926844390000001</v>
      </c>
      <c r="P197" s="69">
        <f t="shared" si="3"/>
        <v>1.2110621177650628E-3</v>
      </c>
      <c r="Q197" s="69">
        <f>O197/'סכום נכסי הקרן'!$C$41</f>
        <v>7.2194851291712612E-5</v>
      </c>
    </row>
    <row r="198" spans="1:17">
      <c r="A198" s="61" t="s">
        <v>1812</v>
      </c>
      <c r="B198" s="71" t="s">
        <v>1555</v>
      </c>
      <c r="C198" s="58" t="s">
        <v>1680</v>
      </c>
      <c r="D198" s="128" t="s">
        <v>1886</v>
      </c>
      <c r="E198" s="58" t="s">
        <v>515</v>
      </c>
      <c r="F198" s="77">
        <v>43292</v>
      </c>
      <c r="G198" s="58" t="s">
        <v>121</v>
      </c>
      <c r="H198" s="68">
        <v>6.189999999442767</v>
      </c>
      <c r="I198" s="71" t="s">
        <v>625</v>
      </c>
      <c r="J198" s="71" t="s">
        <v>123</v>
      </c>
      <c r="K198" s="72">
        <v>8.0500000000000002E-2</v>
      </c>
      <c r="L198" s="72">
        <v>7.3699999991572437E-2</v>
      </c>
      <c r="M198" s="68">
        <v>4048.5435389999998</v>
      </c>
      <c r="N198" s="70">
        <v>107.27</v>
      </c>
      <c r="O198" s="68">
        <v>4.3428885179999996</v>
      </c>
      <c r="P198" s="69">
        <f t="shared" si="3"/>
        <v>3.3022911739684895E-3</v>
      </c>
      <c r="Q198" s="69">
        <f>O198/'סכום נכסי הקרן'!$C$41</f>
        <v>1.9685895275674013E-4</v>
      </c>
    </row>
    <row r="199" spans="1:17">
      <c r="A199" s="61" t="s">
        <v>1813</v>
      </c>
      <c r="B199" s="71" t="s">
        <v>1555</v>
      </c>
      <c r="C199" s="58" t="s">
        <v>1681</v>
      </c>
      <c r="D199" s="128" t="s">
        <v>1886</v>
      </c>
      <c r="E199" s="58" t="s">
        <v>498</v>
      </c>
      <c r="F199" s="77">
        <v>44376</v>
      </c>
      <c r="G199" s="58" t="s">
        <v>284</v>
      </c>
      <c r="H199" s="68">
        <v>4.2399999999893687</v>
      </c>
      <c r="I199" s="71" t="s">
        <v>119</v>
      </c>
      <c r="J199" s="71" t="s">
        <v>123</v>
      </c>
      <c r="K199" s="72">
        <v>7.400000000000001E-2</v>
      </c>
      <c r="L199" s="72">
        <v>7.2799999999749399E-2</v>
      </c>
      <c r="M199" s="68">
        <v>52982.155918999997</v>
      </c>
      <c r="N199" s="70">
        <v>99.42</v>
      </c>
      <c r="O199" s="68">
        <v>52.674861518999997</v>
      </c>
      <c r="P199" s="69">
        <f t="shared" si="3"/>
        <v>4.0053464316029241E-2</v>
      </c>
      <c r="Q199" s="69">
        <f>O199/'סכום נכסי הקרן'!$C$41</f>
        <v>2.387700727812385E-3</v>
      </c>
    </row>
    <row r="200" spans="1:17">
      <c r="A200" s="61" t="s">
        <v>1813</v>
      </c>
      <c r="B200" s="71" t="s">
        <v>1555</v>
      </c>
      <c r="C200" s="58" t="s">
        <v>1682</v>
      </c>
      <c r="D200" s="128" t="s">
        <v>1886</v>
      </c>
      <c r="E200" s="58" t="s">
        <v>498</v>
      </c>
      <c r="F200" s="77">
        <v>44431</v>
      </c>
      <c r="G200" s="58" t="s">
        <v>284</v>
      </c>
      <c r="H200" s="68">
        <v>4.2400000000087958</v>
      </c>
      <c r="I200" s="71" t="s">
        <v>119</v>
      </c>
      <c r="J200" s="71" t="s">
        <v>123</v>
      </c>
      <c r="K200" s="72">
        <v>7.400000000000001E-2</v>
      </c>
      <c r="L200" s="72">
        <v>7.2700000000373799E-2</v>
      </c>
      <c r="M200" s="68">
        <v>9145.1551330000002</v>
      </c>
      <c r="N200" s="70">
        <v>99.46</v>
      </c>
      <c r="O200" s="68">
        <v>9.0957716580000003</v>
      </c>
      <c r="P200" s="69">
        <f t="shared" si="3"/>
        <v>6.9163383637761014E-3</v>
      </c>
      <c r="Q200" s="69">
        <f>O200/'סכום נכסי הקרן'!$C$41</f>
        <v>4.1230256675640458E-4</v>
      </c>
    </row>
    <row r="201" spans="1:17">
      <c r="A201" s="61" t="s">
        <v>1813</v>
      </c>
      <c r="B201" s="71" t="s">
        <v>1555</v>
      </c>
      <c r="C201" s="58" t="s">
        <v>1683</v>
      </c>
      <c r="D201" s="128" t="s">
        <v>1886</v>
      </c>
      <c r="E201" s="58" t="s">
        <v>498</v>
      </c>
      <c r="F201" s="77">
        <v>44859</v>
      </c>
      <c r="G201" s="58" t="s">
        <v>284</v>
      </c>
      <c r="H201" s="68">
        <v>4.2499999999470361</v>
      </c>
      <c r="I201" s="71" t="s">
        <v>119</v>
      </c>
      <c r="J201" s="71" t="s">
        <v>123</v>
      </c>
      <c r="K201" s="72">
        <v>7.400000000000001E-2</v>
      </c>
      <c r="L201" s="72">
        <v>6.7099999999060772E-2</v>
      </c>
      <c r="M201" s="68">
        <v>27836.817809</v>
      </c>
      <c r="N201" s="70">
        <v>101.74</v>
      </c>
      <c r="O201" s="68">
        <v>28.321179546</v>
      </c>
      <c r="P201" s="69">
        <f t="shared" ref="P201:P263" si="4">IFERROR(O201/$O$8,0)</f>
        <v>2.153515589071649E-2</v>
      </c>
      <c r="Q201" s="69">
        <f>O201/'סכום נכסי הקרן'!$C$41</f>
        <v>1.2837717853344099E-3</v>
      </c>
    </row>
    <row r="202" spans="1:17">
      <c r="A202" s="61" t="s">
        <v>1814</v>
      </c>
      <c r="B202" s="71" t="s">
        <v>1555</v>
      </c>
      <c r="C202" s="58" t="s">
        <v>1684</v>
      </c>
      <c r="D202" s="128" t="s">
        <v>1886</v>
      </c>
      <c r="E202" s="58" t="s">
        <v>498</v>
      </c>
      <c r="F202" s="77">
        <v>42516</v>
      </c>
      <c r="G202" s="58" t="s">
        <v>284</v>
      </c>
      <c r="H202" s="68">
        <v>3.3799999996293892</v>
      </c>
      <c r="I202" s="71" t="s">
        <v>288</v>
      </c>
      <c r="J202" s="71" t="s">
        <v>123</v>
      </c>
      <c r="K202" s="72">
        <v>2.3269999999999999E-2</v>
      </c>
      <c r="L202" s="72">
        <v>3.0799999996293889E-2</v>
      </c>
      <c r="M202" s="68">
        <v>2442.0748290000001</v>
      </c>
      <c r="N202" s="70">
        <v>110.49</v>
      </c>
      <c r="O202" s="68">
        <v>2.6982485999999999</v>
      </c>
      <c r="P202" s="69">
        <f t="shared" si="4"/>
        <v>2.0517226035210957E-3</v>
      </c>
      <c r="Q202" s="69">
        <f>O202/'סכום נכסי הקרן'!$C$41</f>
        <v>1.2230900965377721E-4</v>
      </c>
    </row>
    <row r="203" spans="1:17">
      <c r="A203" s="61" t="s">
        <v>1815</v>
      </c>
      <c r="B203" s="71" t="s">
        <v>1546</v>
      </c>
      <c r="C203" s="58" t="s">
        <v>1685</v>
      </c>
      <c r="D203" s="128" t="s">
        <v>1886</v>
      </c>
      <c r="E203" s="58" t="s">
        <v>269</v>
      </c>
      <c r="F203" s="77">
        <v>42978</v>
      </c>
      <c r="G203" s="58" t="s">
        <v>1545</v>
      </c>
      <c r="H203" s="68">
        <v>0.56000000017108031</v>
      </c>
      <c r="I203" s="71" t="s">
        <v>119</v>
      </c>
      <c r="J203" s="71" t="s">
        <v>123</v>
      </c>
      <c r="K203" s="72">
        <v>2.76E-2</v>
      </c>
      <c r="L203" s="72">
        <v>5.6900000013564232E-2</v>
      </c>
      <c r="M203" s="68">
        <v>1647.3661320000001</v>
      </c>
      <c r="N203" s="70">
        <v>99.35</v>
      </c>
      <c r="O203" s="68">
        <v>1.6366582619999999</v>
      </c>
      <c r="P203" s="69">
        <f t="shared" si="4"/>
        <v>1.2444993950464578E-3</v>
      </c>
      <c r="Q203" s="69">
        <f>O203/'סכום נכסי הקרן'!$C$41</f>
        <v>7.4188142325689417E-5</v>
      </c>
    </row>
    <row r="204" spans="1:17">
      <c r="A204" s="61" t="s">
        <v>1816</v>
      </c>
      <c r="B204" s="71" t="s">
        <v>1555</v>
      </c>
      <c r="C204" s="58" t="s">
        <v>1686</v>
      </c>
      <c r="D204" s="128" t="s">
        <v>1886</v>
      </c>
      <c r="E204" s="58" t="s">
        <v>515</v>
      </c>
      <c r="F204" s="77">
        <v>42794</v>
      </c>
      <c r="G204" s="58" t="s">
        <v>121</v>
      </c>
      <c r="H204" s="68">
        <v>5.1600000002916273</v>
      </c>
      <c r="I204" s="71" t="s">
        <v>625</v>
      </c>
      <c r="J204" s="71" t="s">
        <v>123</v>
      </c>
      <c r="K204" s="72">
        <v>2.8999999999999998E-2</v>
      </c>
      <c r="L204" s="72">
        <v>2.4200000000972097E-2</v>
      </c>
      <c r="M204" s="68">
        <v>5293.9810259999995</v>
      </c>
      <c r="N204" s="70">
        <v>116.59</v>
      </c>
      <c r="O204" s="68">
        <v>6.1722522699999995</v>
      </c>
      <c r="P204" s="69">
        <f t="shared" si="4"/>
        <v>4.6933219930118345E-3</v>
      </c>
      <c r="Q204" s="69">
        <f>O204/'סכום נכסי הקרן'!$C$41</f>
        <v>2.7978224929940784E-4</v>
      </c>
    </row>
    <row r="205" spans="1:17">
      <c r="A205" s="61" t="s">
        <v>1817</v>
      </c>
      <c r="B205" s="71" t="s">
        <v>1555</v>
      </c>
      <c r="C205" s="58" t="s">
        <v>1687</v>
      </c>
      <c r="D205" s="128" t="s">
        <v>1886</v>
      </c>
      <c r="E205" s="58" t="s">
        <v>515</v>
      </c>
      <c r="F205" s="77">
        <v>44728</v>
      </c>
      <c r="G205" s="58" t="s">
        <v>121</v>
      </c>
      <c r="H205" s="68">
        <v>9.3799999993276106</v>
      </c>
      <c r="I205" s="71" t="s">
        <v>625</v>
      </c>
      <c r="J205" s="71" t="s">
        <v>123</v>
      </c>
      <c r="K205" s="72">
        <v>2.6314999999999998E-2</v>
      </c>
      <c r="L205" s="72">
        <v>3.1699999995517411E-2</v>
      </c>
      <c r="M205" s="68">
        <v>704.85099700000001</v>
      </c>
      <c r="N205" s="70">
        <v>101.28</v>
      </c>
      <c r="O205" s="68">
        <v>0.71387309600000004</v>
      </c>
      <c r="P205" s="69">
        <f t="shared" si="4"/>
        <v>5.4282232078570712E-4</v>
      </c>
      <c r="Q205" s="69">
        <f>O205/'סכום נכסי הקרן'!$C$41</f>
        <v>3.2359179725039355E-5</v>
      </c>
    </row>
    <row r="206" spans="1:17">
      <c r="A206" s="61" t="s">
        <v>1817</v>
      </c>
      <c r="B206" s="71" t="s">
        <v>1555</v>
      </c>
      <c r="C206" s="58" t="s">
        <v>1688</v>
      </c>
      <c r="D206" s="128" t="s">
        <v>1886</v>
      </c>
      <c r="E206" s="58" t="s">
        <v>515</v>
      </c>
      <c r="F206" s="77">
        <v>44923</v>
      </c>
      <c r="G206" s="58" t="s">
        <v>121</v>
      </c>
      <c r="H206" s="68">
        <v>9.0900000075777303</v>
      </c>
      <c r="I206" s="71" t="s">
        <v>625</v>
      </c>
      <c r="J206" s="71" t="s">
        <v>123</v>
      </c>
      <c r="K206" s="72">
        <v>3.0750000000000003E-2</v>
      </c>
      <c r="L206" s="72">
        <v>3.6800000019384889E-2</v>
      </c>
      <c r="M206" s="68">
        <v>229.38947799999997</v>
      </c>
      <c r="N206" s="70">
        <v>98.95</v>
      </c>
      <c r="O206" s="68">
        <v>0.22698089200000002</v>
      </c>
      <c r="P206" s="69">
        <f t="shared" si="4"/>
        <v>1.7259411407969625E-4</v>
      </c>
      <c r="Q206" s="69">
        <f>O206/'סכום נכסי הקרן'!$C$41</f>
        <v>1.0288825170094025E-5</v>
      </c>
    </row>
    <row r="207" spans="1:17">
      <c r="A207" s="61" t="s">
        <v>1807</v>
      </c>
      <c r="B207" s="71" t="s">
        <v>1555</v>
      </c>
      <c r="C207" s="58" t="s">
        <v>1689</v>
      </c>
      <c r="D207" s="128" t="s">
        <v>1886</v>
      </c>
      <c r="E207" s="58" t="s">
        <v>269</v>
      </c>
      <c r="F207" s="77">
        <v>42474</v>
      </c>
      <c r="G207" s="58" t="s">
        <v>1545</v>
      </c>
      <c r="H207" s="68">
        <v>0.19000000005069861</v>
      </c>
      <c r="I207" s="71" t="s">
        <v>119</v>
      </c>
      <c r="J207" s="71" t="s">
        <v>123</v>
      </c>
      <c r="K207" s="72">
        <v>6.8499999999999991E-2</v>
      </c>
      <c r="L207" s="72">
        <v>6.3100000024842326E-2</v>
      </c>
      <c r="M207" s="68">
        <v>785.59838300000001</v>
      </c>
      <c r="N207" s="70">
        <v>100.43</v>
      </c>
      <c r="O207" s="68">
        <v>0.78897608399999997</v>
      </c>
      <c r="P207" s="69">
        <f t="shared" si="4"/>
        <v>5.9992991942267983E-4</v>
      </c>
      <c r="Q207" s="69">
        <f>O207/'סכום נכסי הקרן'!$C$41</f>
        <v>3.5763525819880099E-5</v>
      </c>
    </row>
    <row r="208" spans="1:17">
      <c r="A208" s="61" t="s">
        <v>1807</v>
      </c>
      <c r="B208" s="71" t="s">
        <v>1555</v>
      </c>
      <c r="C208" s="58" t="s">
        <v>1690</v>
      </c>
      <c r="D208" s="128" t="s">
        <v>1886</v>
      </c>
      <c r="E208" s="58" t="s">
        <v>269</v>
      </c>
      <c r="F208" s="77">
        <v>42562</v>
      </c>
      <c r="G208" s="58" t="s">
        <v>1545</v>
      </c>
      <c r="H208" s="68">
        <v>1.2099999987756629</v>
      </c>
      <c r="I208" s="71" t="s">
        <v>119</v>
      </c>
      <c r="J208" s="71" t="s">
        <v>123</v>
      </c>
      <c r="K208" s="72">
        <v>3.3700000000000001E-2</v>
      </c>
      <c r="L208" s="72">
        <v>6.0299999976687273E-2</v>
      </c>
      <c r="M208" s="68">
        <v>613.60617400000001</v>
      </c>
      <c r="N208" s="70">
        <v>97.17</v>
      </c>
      <c r="O208" s="68">
        <v>0.59624111300000004</v>
      </c>
      <c r="P208" s="69">
        <f t="shared" si="4"/>
        <v>4.5337607835344604E-4</v>
      </c>
      <c r="Q208" s="69">
        <f>O208/'סכום נכסי הקרן'!$C$41</f>
        <v>2.7027035257572588E-5</v>
      </c>
    </row>
    <row r="209" spans="1:17">
      <c r="A209" s="61" t="s">
        <v>1807</v>
      </c>
      <c r="B209" s="71" t="s">
        <v>1555</v>
      </c>
      <c r="C209" s="58" t="s">
        <v>1691</v>
      </c>
      <c r="D209" s="128" t="s">
        <v>1886</v>
      </c>
      <c r="E209" s="58" t="s">
        <v>269</v>
      </c>
      <c r="F209" s="77">
        <v>42717</v>
      </c>
      <c r="G209" s="58" t="s">
        <v>1545</v>
      </c>
      <c r="H209" s="68">
        <v>1.4299999979769447</v>
      </c>
      <c r="I209" s="71" t="s">
        <v>119</v>
      </c>
      <c r="J209" s="71" t="s">
        <v>123</v>
      </c>
      <c r="K209" s="72">
        <v>3.85E-2</v>
      </c>
      <c r="L209" s="72">
        <v>5.9499999929971154E-2</v>
      </c>
      <c r="M209" s="68">
        <v>131.935621</v>
      </c>
      <c r="N209" s="70">
        <v>97.41</v>
      </c>
      <c r="O209" s="68">
        <v>0.12851848200000002</v>
      </c>
      <c r="P209" s="69">
        <f t="shared" si="4"/>
        <v>9.772423285594186E-5</v>
      </c>
      <c r="Q209" s="69">
        <f>O209/'סכום נכסי הקרן'!$C$41</f>
        <v>5.8256189795213065E-6</v>
      </c>
    </row>
    <row r="210" spans="1:17">
      <c r="A210" s="61" t="s">
        <v>1807</v>
      </c>
      <c r="B210" s="71" t="s">
        <v>1555</v>
      </c>
      <c r="C210" s="58" t="s">
        <v>1692</v>
      </c>
      <c r="D210" s="128" t="s">
        <v>1886</v>
      </c>
      <c r="E210" s="58" t="s">
        <v>269</v>
      </c>
      <c r="F210" s="77">
        <v>42710</v>
      </c>
      <c r="G210" s="58" t="s">
        <v>1545</v>
      </c>
      <c r="H210" s="68">
        <v>1.4299999998958757</v>
      </c>
      <c r="I210" s="71" t="s">
        <v>119</v>
      </c>
      <c r="J210" s="71" t="s">
        <v>123</v>
      </c>
      <c r="K210" s="72">
        <v>3.8399999999999997E-2</v>
      </c>
      <c r="L210" s="72">
        <v>5.9600000003123731E-2</v>
      </c>
      <c r="M210" s="68">
        <v>394.45100299999996</v>
      </c>
      <c r="N210" s="70">
        <v>97.39</v>
      </c>
      <c r="O210" s="68">
        <v>0.38415582799999998</v>
      </c>
      <c r="P210" s="69">
        <f t="shared" si="4"/>
        <v>2.921084423362481E-4</v>
      </c>
      <c r="Q210" s="69">
        <f>O210/'סכום נכסי הקרן'!$C$41</f>
        <v>1.7413413602959628E-5</v>
      </c>
    </row>
    <row r="211" spans="1:17">
      <c r="A211" s="61" t="s">
        <v>1807</v>
      </c>
      <c r="B211" s="71" t="s">
        <v>1555</v>
      </c>
      <c r="C211" s="58" t="s">
        <v>1693</v>
      </c>
      <c r="D211" s="128" t="s">
        <v>1886</v>
      </c>
      <c r="E211" s="58" t="s">
        <v>269</v>
      </c>
      <c r="F211" s="77">
        <v>42474</v>
      </c>
      <c r="G211" s="58" t="s">
        <v>1545</v>
      </c>
      <c r="H211" s="68">
        <v>0.18999999967416464</v>
      </c>
      <c r="I211" s="71" t="s">
        <v>119</v>
      </c>
      <c r="J211" s="71" t="s">
        <v>123</v>
      </c>
      <c r="K211" s="72">
        <v>3.1800000000000002E-2</v>
      </c>
      <c r="L211" s="72">
        <v>6.5800000008521847E-2</v>
      </c>
      <c r="M211" s="68">
        <v>801.63658699999996</v>
      </c>
      <c r="N211" s="70">
        <v>99.54</v>
      </c>
      <c r="O211" s="68">
        <v>0.79794905400000005</v>
      </c>
      <c r="P211" s="69">
        <f t="shared" si="4"/>
        <v>6.067528805722629E-4</v>
      </c>
      <c r="Q211" s="69">
        <f>O211/'סכום נכסי הקרן'!$C$41</f>
        <v>3.6170261905781548E-5</v>
      </c>
    </row>
    <row r="212" spans="1:17">
      <c r="A212" s="61" t="s">
        <v>1818</v>
      </c>
      <c r="B212" s="71" t="s">
        <v>1546</v>
      </c>
      <c r="C212" s="58">
        <v>7355</v>
      </c>
      <c r="D212" s="128" t="s">
        <v>1886</v>
      </c>
      <c r="E212" s="58" t="s">
        <v>269</v>
      </c>
      <c r="F212" s="77">
        <v>43842</v>
      </c>
      <c r="G212" s="58" t="s">
        <v>1545</v>
      </c>
      <c r="H212" s="68">
        <v>2.9999999325921341E-2</v>
      </c>
      <c r="I212" s="71" t="s">
        <v>119</v>
      </c>
      <c r="J212" s="71" t="s">
        <v>123</v>
      </c>
      <c r="K212" s="72">
        <v>2.0838000000000002E-2</v>
      </c>
      <c r="L212" s="72">
        <v>6.0899999959351012E-2</v>
      </c>
      <c r="M212" s="68">
        <v>487.94687499999998</v>
      </c>
      <c r="N212" s="70">
        <v>100.33</v>
      </c>
      <c r="O212" s="68">
        <v>0.48955711100000004</v>
      </c>
      <c r="P212" s="69">
        <f t="shared" si="4"/>
        <v>3.7225457667361942E-4</v>
      </c>
      <c r="Q212" s="69">
        <f>O212/'סכום נכסי הקרן'!$C$41</f>
        <v>2.2191152221991066E-5</v>
      </c>
    </row>
    <row r="213" spans="1:17">
      <c r="A213" s="61" t="s">
        <v>1819</v>
      </c>
      <c r="B213" s="71" t="s">
        <v>1555</v>
      </c>
      <c r="C213" s="58" t="s">
        <v>1694</v>
      </c>
      <c r="D213" s="128" t="s">
        <v>1886</v>
      </c>
      <c r="E213" s="58" t="s">
        <v>515</v>
      </c>
      <c r="F213" s="77">
        <v>45015</v>
      </c>
      <c r="G213" s="58" t="s">
        <v>121</v>
      </c>
      <c r="H213" s="68">
        <v>5.1100000000211239</v>
      </c>
      <c r="I213" s="71" t="s">
        <v>288</v>
      </c>
      <c r="J213" s="71" t="s">
        <v>123</v>
      </c>
      <c r="K213" s="72">
        <v>4.5499999999999999E-2</v>
      </c>
      <c r="L213" s="72">
        <v>3.7699999999718348E-2</v>
      </c>
      <c r="M213" s="68">
        <v>5330.1078879999995</v>
      </c>
      <c r="N213" s="70">
        <v>106.58</v>
      </c>
      <c r="O213" s="68">
        <v>5.6808287079999999</v>
      </c>
      <c r="P213" s="69">
        <f t="shared" si="4"/>
        <v>4.3196481847281023E-3</v>
      </c>
      <c r="Q213" s="69">
        <f>O213/'סכום נכסי הקרן'!$C$41</f>
        <v>2.5750649265165066E-4</v>
      </c>
    </row>
    <row r="214" spans="1:17">
      <c r="A214" s="61" t="s">
        <v>1817</v>
      </c>
      <c r="B214" s="71" t="s">
        <v>1555</v>
      </c>
      <c r="C214" s="58" t="s">
        <v>1695</v>
      </c>
      <c r="D214" s="128" t="s">
        <v>1886</v>
      </c>
      <c r="E214" s="58" t="s">
        <v>515</v>
      </c>
      <c r="F214" s="77">
        <v>44143</v>
      </c>
      <c r="G214" s="58" t="s">
        <v>121</v>
      </c>
      <c r="H214" s="68">
        <v>6.5599999993986122</v>
      </c>
      <c r="I214" s="71" t="s">
        <v>625</v>
      </c>
      <c r="J214" s="71" t="s">
        <v>123</v>
      </c>
      <c r="K214" s="72">
        <v>2.5243000000000002E-2</v>
      </c>
      <c r="L214" s="72">
        <v>3.1799999993523516E-2</v>
      </c>
      <c r="M214" s="68">
        <v>1605.2481330000001</v>
      </c>
      <c r="N214" s="70">
        <v>107.73</v>
      </c>
      <c r="O214" s="68">
        <v>1.7293337839999998</v>
      </c>
      <c r="P214" s="69">
        <f t="shared" si="4"/>
        <v>1.3149689816073537E-3</v>
      </c>
      <c r="Q214" s="69">
        <f>O214/'סכום נכסי הקרן'!$C$41</f>
        <v>7.838903445807738E-5</v>
      </c>
    </row>
    <row r="215" spans="1:17">
      <c r="A215" s="61" t="s">
        <v>1817</v>
      </c>
      <c r="B215" s="71" t="s">
        <v>1555</v>
      </c>
      <c r="C215" s="58" t="s">
        <v>1696</v>
      </c>
      <c r="D215" s="128" t="s">
        <v>1886</v>
      </c>
      <c r="E215" s="58" t="s">
        <v>515</v>
      </c>
      <c r="F215" s="77">
        <v>43779</v>
      </c>
      <c r="G215" s="58" t="s">
        <v>121</v>
      </c>
      <c r="H215" s="68">
        <v>6.8500000013163476</v>
      </c>
      <c r="I215" s="71" t="s">
        <v>625</v>
      </c>
      <c r="J215" s="71" t="s">
        <v>123</v>
      </c>
      <c r="K215" s="72">
        <v>2.5243000000000002E-2</v>
      </c>
      <c r="L215" s="72">
        <v>3.5400000012787376E-2</v>
      </c>
      <c r="M215" s="68">
        <v>510.43823799999996</v>
      </c>
      <c r="N215" s="70">
        <v>104.18</v>
      </c>
      <c r="O215" s="68">
        <v>0.53177455799999995</v>
      </c>
      <c r="P215" s="69">
        <f t="shared" si="4"/>
        <v>4.0435632232924714E-4</v>
      </c>
      <c r="Q215" s="69">
        <f>O215/'סכום נכסי הקרן'!$C$41</f>
        <v>2.4104828423909903E-5</v>
      </c>
    </row>
    <row r="216" spans="1:17">
      <c r="A216" s="61" t="s">
        <v>1817</v>
      </c>
      <c r="B216" s="71" t="s">
        <v>1555</v>
      </c>
      <c r="C216" s="58" t="s">
        <v>1697</v>
      </c>
      <c r="D216" s="128" t="s">
        <v>1886</v>
      </c>
      <c r="E216" s="58" t="s">
        <v>515</v>
      </c>
      <c r="F216" s="77">
        <v>43835</v>
      </c>
      <c r="G216" s="58" t="s">
        <v>121</v>
      </c>
      <c r="H216" s="68">
        <v>6.8499999917049292</v>
      </c>
      <c r="I216" s="71" t="s">
        <v>625</v>
      </c>
      <c r="J216" s="71" t="s">
        <v>123</v>
      </c>
      <c r="K216" s="72">
        <v>2.5243000000000002E-2</v>
      </c>
      <c r="L216" s="72">
        <v>3.5799999970882609E-2</v>
      </c>
      <c r="M216" s="68">
        <v>284.24224400000003</v>
      </c>
      <c r="N216" s="70">
        <v>103.91</v>
      </c>
      <c r="O216" s="68">
        <v>0.29535611699999997</v>
      </c>
      <c r="P216" s="69">
        <f t="shared" si="4"/>
        <v>2.2458598564162002E-4</v>
      </c>
      <c r="Q216" s="69">
        <f>O216/'סכום נכסי הקרן'!$C$41</f>
        <v>1.3388208249401167E-5</v>
      </c>
    </row>
    <row r="217" spans="1:17">
      <c r="A217" s="61" t="s">
        <v>1817</v>
      </c>
      <c r="B217" s="71" t="s">
        <v>1555</v>
      </c>
      <c r="C217" s="58" t="s">
        <v>1698</v>
      </c>
      <c r="D217" s="128" t="s">
        <v>1886</v>
      </c>
      <c r="E217" s="58" t="s">
        <v>515</v>
      </c>
      <c r="F217" s="77">
        <v>43227</v>
      </c>
      <c r="G217" s="58" t="s">
        <v>121</v>
      </c>
      <c r="H217" s="68">
        <v>6.8800000092719467</v>
      </c>
      <c r="I217" s="71" t="s">
        <v>625</v>
      </c>
      <c r="J217" s="71" t="s">
        <v>123</v>
      </c>
      <c r="K217" s="72">
        <v>2.7806000000000001E-2</v>
      </c>
      <c r="L217" s="72">
        <v>3.1600000056062935E-2</v>
      </c>
      <c r="M217" s="68">
        <v>167.89375200000003</v>
      </c>
      <c r="N217" s="70">
        <v>110.49</v>
      </c>
      <c r="O217" s="68">
        <v>0.185505806</v>
      </c>
      <c r="P217" s="69">
        <f t="shared" si="4"/>
        <v>1.4105685267643586E-4</v>
      </c>
      <c r="Q217" s="69">
        <f>O217/'סכום נכסי הקרן'!$C$41</f>
        <v>8.4087994771444424E-6</v>
      </c>
    </row>
    <row r="218" spans="1:17">
      <c r="A218" s="61" t="s">
        <v>1817</v>
      </c>
      <c r="B218" s="71" t="s">
        <v>1555</v>
      </c>
      <c r="C218" s="58" t="s">
        <v>1699</v>
      </c>
      <c r="D218" s="128" t="s">
        <v>1886</v>
      </c>
      <c r="E218" s="58" t="s">
        <v>515</v>
      </c>
      <c r="F218" s="77">
        <v>43279</v>
      </c>
      <c r="G218" s="58" t="s">
        <v>121</v>
      </c>
      <c r="H218" s="68">
        <v>6.9000000171006786</v>
      </c>
      <c r="I218" s="71" t="s">
        <v>625</v>
      </c>
      <c r="J218" s="71" t="s">
        <v>123</v>
      </c>
      <c r="K218" s="72">
        <v>2.7797000000000002E-2</v>
      </c>
      <c r="L218" s="72">
        <v>3.0700000088276468E-2</v>
      </c>
      <c r="M218" s="68">
        <v>196.35691200000002</v>
      </c>
      <c r="N218" s="70">
        <v>110.19</v>
      </c>
      <c r="O218" s="68">
        <v>0.216365687</v>
      </c>
      <c r="P218" s="69">
        <f t="shared" si="4"/>
        <v>1.6452241303646764E-4</v>
      </c>
      <c r="Q218" s="69">
        <f>O218/'סכום נכסי הקרן'!$C$41</f>
        <v>9.807648153705755E-6</v>
      </c>
    </row>
    <row r="219" spans="1:17">
      <c r="A219" s="61" t="s">
        <v>1817</v>
      </c>
      <c r="B219" s="71" t="s">
        <v>1555</v>
      </c>
      <c r="C219" s="58" t="s">
        <v>1700</v>
      </c>
      <c r="D219" s="128" t="s">
        <v>1886</v>
      </c>
      <c r="E219" s="58" t="s">
        <v>515</v>
      </c>
      <c r="F219" s="77">
        <v>43321</v>
      </c>
      <c r="G219" s="58" t="s">
        <v>121</v>
      </c>
      <c r="H219" s="68">
        <v>6.8999999986063969</v>
      </c>
      <c r="I219" s="71" t="s">
        <v>625</v>
      </c>
      <c r="J219" s="71" t="s">
        <v>123</v>
      </c>
      <c r="K219" s="72">
        <v>2.8528999999999999E-2</v>
      </c>
      <c r="L219" s="72">
        <v>3.0399999997376748E-2</v>
      </c>
      <c r="M219" s="68">
        <v>1099.963219</v>
      </c>
      <c r="N219" s="70">
        <v>110.9</v>
      </c>
      <c r="O219" s="68">
        <v>1.2198591329999999</v>
      </c>
      <c r="P219" s="69">
        <f t="shared" si="4"/>
        <v>9.2756929672371423E-4</v>
      </c>
      <c r="Q219" s="69">
        <f>O219/'סכום נכסי הקרן'!$C$41</f>
        <v>5.5295039335643607E-5</v>
      </c>
    </row>
    <row r="220" spans="1:17">
      <c r="A220" s="61" t="s">
        <v>1817</v>
      </c>
      <c r="B220" s="71" t="s">
        <v>1555</v>
      </c>
      <c r="C220" s="58" t="s">
        <v>1701</v>
      </c>
      <c r="D220" s="128" t="s">
        <v>1886</v>
      </c>
      <c r="E220" s="58" t="s">
        <v>515</v>
      </c>
      <c r="F220" s="77">
        <v>43138</v>
      </c>
      <c r="G220" s="58" t="s">
        <v>121</v>
      </c>
      <c r="H220" s="68">
        <v>6.8300000008144224</v>
      </c>
      <c r="I220" s="71" t="s">
        <v>625</v>
      </c>
      <c r="J220" s="71" t="s">
        <v>123</v>
      </c>
      <c r="K220" s="72">
        <v>2.6242999999999999E-2</v>
      </c>
      <c r="L220" s="72">
        <v>3.5800000005906801E-2</v>
      </c>
      <c r="M220" s="68">
        <v>1052.7192250000001</v>
      </c>
      <c r="N220" s="70">
        <v>106.14</v>
      </c>
      <c r="O220" s="68">
        <v>1.117356123</v>
      </c>
      <c r="P220" s="69">
        <f t="shared" si="4"/>
        <v>8.4962698164349937E-4</v>
      </c>
      <c r="Q220" s="69">
        <f>O220/'סכום נכסי הקרן'!$C$41</f>
        <v>5.0648676639622486E-5</v>
      </c>
    </row>
    <row r="221" spans="1:17">
      <c r="A221" s="61" t="s">
        <v>1817</v>
      </c>
      <c r="B221" s="71" t="s">
        <v>1555</v>
      </c>
      <c r="C221" s="58" t="s">
        <v>1702</v>
      </c>
      <c r="D221" s="128" t="s">
        <v>1886</v>
      </c>
      <c r="E221" s="58" t="s">
        <v>515</v>
      </c>
      <c r="F221" s="77">
        <v>43417</v>
      </c>
      <c r="G221" s="58" t="s">
        <v>121</v>
      </c>
      <c r="H221" s="68">
        <v>6.8499999981428727</v>
      </c>
      <c r="I221" s="71" t="s">
        <v>625</v>
      </c>
      <c r="J221" s="71" t="s">
        <v>123</v>
      </c>
      <c r="K221" s="72">
        <v>3.0796999999999998E-2</v>
      </c>
      <c r="L221" s="72">
        <v>3.1299999992285776E-2</v>
      </c>
      <c r="M221" s="68">
        <v>1252.358031</v>
      </c>
      <c r="N221" s="70">
        <v>111.79</v>
      </c>
      <c r="O221" s="68">
        <v>1.4000110159999999</v>
      </c>
      <c r="P221" s="69">
        <f t="shared" si="4"/>
        <v>1.0645550772103557E-3</v>
      </c>
      <c r="Q221" s="69">
        <f>O221/'סכום נכסי הקרן'!$C$41</f>
        <v>6.3461150640952221E-5</v>
      </c>
    </row>
    <row r="222" spans="1:17">
      <c r="A222" s="61" t="s">
        <v>1817</v>
      </c>
      <c r="B222" s="71" t="s">
        <v>1555</v>
      </c>
      <c r="C222" s="58" t="s">
        <v>1703</v>
      </c>
      <c r="D222" s="128" t="s">
        <v>1886</v>
      </c>
      <c r="E222" s="58" t="s">
        <v>515</v>
      </c>
      <c r="F222" s="77">
        <v>43485</v>
      </c>
      <c r="G222" s="58" t="s">
        <v>121</v>
      </c>
      <c r="H222" s="68">
        <v>6.8800000014574714</v>
      </c>
      <c r="I222" s="71" t="s">
        <v>625</v>
      </c>
      <c r="J222" s="71" t="s">
        <v>123</v>
      </c>
      <c r="K222" s="72">
        <v>3.0190999999999999E-2</v>
      </c>
      <c r="L222" s="72">
        <v>2.9800000008969051E-2</v>
      </c>
      <c r="M222" s="68">
        <v>1582.602903</v>
      </c>
      <c r="N222" s="70">
        <v>112.72</v>
      </c>
      <c r="O222" s="68">
        <v>1.7839100800000001</v>
      </c>
      <c r="P222" s="69">
        <f t="shared" si="4"/>
        <v>1.3564682786401249E-3</v>
      </c>
      <c r="Q222" s="69">
        <f>O222/'סכום נכסי הקרן'!$C$41</f>
        <v>8.0862925379147969E-5</v>
      </c>
    </row>
    <row r="223" spans="1:17">
      <c r="A223" s="61" t="s">
        <v>1817</v>
      </c>
      <c r="B223" s="71" t="s">
        <v>1555</v>
      </c>
      <c r="C223" s="58" t="s">
        <v>1704</v>
      </c>
      <c r="D223" s="128" t="s">
        <v>1886</v>
      </c>
      <c r="E223" s="58" t="s">
        <v>515</v>
      </c>
      <c r="F223" s="77">
        <v>43613</v>
      </c>
      <c r="G223" s="58" t="s">
        <v>121</v>
      </c>
      <c r="H223" s="68">
        <v>6.9200000056615849</v>
      </c>
      <c r="I223" s="71" t="s">
        <v>625</v>
      </c>
      <c r="J223" s="71" t="s">
        <v>123</v>
      </c>
      <c r="K223" s="72">
        <v>2.5243000000000002E-2</v>
      </c>
      <c r="L223" s="72">
        <v>3.1700000022915946E-2</v>
      </c>
      <c r="M223" s="68">
        <v>417.70363600000002</v>
      </c>
      <c r="N223" s="70">
        <v>106.56</v>
      </c>
      <c r="O223" s="68">
        <v>0.44510499400000003</v>
      </c>
      <c r="P223" s="69">
        <f t="shared" si="4"/>
        <v>3.3845360917816164E-4</v>
      </c>
      <c r="Q223" s="69">
        <f>O223/'סכום נכסי הקרן'!$C$41</f>
        <v>2.0176180581763465E-5</v>
      </c>
    </row>
    <row r="224" spans="1:17">
      <c r="A224" s="61" t="s">
        <v>1817</v>
      </c>
      <c r="B224" s="71" t="s">
        <v>1555</v>
      </c>
      <c r="C224" s="58" t="s">
        <v>1705</v>
      </c>
      <c r="D224" s="128" t="s">
        <v>1886</v>
      </c>
      <c r="E224" s="58" t="s">
        <v>515</v>
      </c>
      <c r="F224" s="77">
        <v>43657</v>
      </c>
      <c r="G224" s="58" t="s">
        <v>121</v>
      </c>
      <c r="H224" s="68">
        <v>6.8499999990572862</v>
      </c>
      <c r="I224" s="71" t="s">
        <v>625</v>
      </c>
      <c r="J224" s="71" t="s">
        <v>123</v>
      </c>
      <c r="K224" s="72">
        <v>2.5243000000000002E-2</v>
      </c>
      <c r="L224" s="72">
        <v>3.5899999996229143E-2</v>
      </c>
      <c r="M224" s="68">
        <v>412.10841199999993</v>
      </c>
      <c r="N224" s="70">
        <v>102.96</v>
      </c>
      <c r="O224" s="68">
        <v>0.42430682400000003</v>
      </c>
      <c r="P224" s="69">
        <f t="shared" si="4"/>
        <v>3.2263887828165556E-4</v>
      </c>
      <c r="Q224" s="69">
        <f>O224/'סכום נכסי הקרן'!$C$41</f>
        <v>1.9233419571784288E-5</v>
      </c>
    </row>
    <row r="225" spans="1:17">
      <c r="A225" s="61" t="s">
        <v>1817</v>
      </c>
      <c r="B225" s="71" t="s">
        <v>1555</v>
      </c>
      <c r="C225" s="58" t="s">
        <v>1706</v>
      </c>
      <c r="D225" s="128" t="s">
        <v>1886</v>
      </c>
      <c r="E225" s="58" t="s">
        <v>515</v>
      </c>
      <c r="F225" s="77">
        <v>43541</v>
      </c>
      <c r="G225" s="58" t="s">
        <v>121</v>
      </c>
      <c r="H225" s="68">
        <v>6.9099999884663772</v>
      </c>
      <c r="I225" s="71" t="s">
        <v>625</v>
      </c>
      <c r="J225" s="71" t="s">
        <v>123</v>
      </c>
      <c r="K225" s="72">
        <v>2.7271E-2</v>
      </c>
      <c r="L225" s="72">
        <v>3.0699999970495381E-2</v>
      </c>
      <c r="M225" s="68">
        <v>135.905574</v>
      </c>
      <c r="N225" s="70">
        <v>109.73</v>
      </c>
      <c r="O225" s="68">
        <v>0.14912919199999999</v>
      </c>
      <c r="P225" s="69">
        <f t="shared" si="4"/>
        <v>1.1339642094921771E-4</v>
      </c>
      <c r="Q225" s="69">
        <f>O225/'סכום נכסי הקרן'!$C$41</f>
        <v>6.7598826082919103E-6</v>
      </c>
    </row>
    <row r="226" spans="1:17">
      <c r="A226" s="61" t="s">
        <v>1820</v>
      </c>
      <c r="B226" s="71" t="s">
        <v>1546</v>
      </c>
      <c r="C226" s="58">
        <v>22333</v>
      </c>
      <c r="D226" s="128" t="s">
        <v>1886</v>
      </c>
      <c r="E226" s="58" t="s">
        <v>498</v>
      </c>
      <c r="F226" s="77">
        <v>41639</v>
      </c>
      <c r="G226" s="58" t="s">
        <v>284</v>
      </c>
      <c r="H226" s="70">
        <v>0</v>
      </c>
      <c r="I226" s="71" t="s">
        <v>118</v>
      </c>
      <c r="J226" s="71" t="s">
        <v>123</v>
      </c>
      <c r="K226" s="72">
        <v>3.7000000000000005E-2</v>
      </c>
      <c r="L226" s="72">
        <v>5.3399999975708143E-2</v>
      </c>
      <c r="M226" s="68">
        <v>653.77514699999995</v>
      </c>
      <c r="N226" s="70">
        <v>113.34</v>
      </c>
      <c r="O226" s="68">
        <v>0.74098871999999982</v>
      </c>
      <c r="P226" s="69">
        <f t="shared" si="4"/>
        <v>5.6344078369137819E-4</v>
      </c>
      <c r="Q226" s="69">
        <f>O226/'סכום נכסי הקרן'!$C$41</f>
        <v>3.358830483885732E-5</v>
      </c>
    </row>
    <row r="227" spans="1:17">
      <c r="A227" s="61" t="s">
        <v>1820</v>
      </c>
      <c r="B227" s="71" t="s">
        <v>1546</v>
      </c>
      <c r="C227" s="58">
        <v>22334</v>
      </c>
      <c r="D227" s="128" t="s">
        <v>1886</v>
      </c>
      <c r="E227" s="58" t="s">
        <v>498</v>
      </c>
      <c r="F227" s="77">
        <v>42004</v>
      </c>
      <c r="G227" s="58" t="s">
        <v>284</v>
      </c>
      <c r="H227" s="68">
        <v>0.4799999993327298</v>
      </c>
      <c r="I227" s="71" t="s">
        <v>118</v>
      </c>
      <c r="J227" s="71" t="s">
        <v>123</v>
      </c>
      <c r="K227" s="72">
        <v>3.7000000000000005E-2</v>
      </c>
      <c r="L227" s="72">
        <v>0.10489999999666365</v>
      </c>
      <c r="M227" s="68">
        <v>653.77514900000006</v>
      </c>
      <c r="N227" s="70">
        <v>110.03</v>
      </c>
      <c r="O227" s="68">
        <v>0.71934877600000002</v>
      </c>
      <c r="P227" s="69">
        <f t="shared" si="4"/>
        <v>5.4698597584167509E-4</v>
      </c>
      <c r="Q227" s="69">
        <f>O227/'סכום נכסי הקרן'!$C$41</f>
        <v>3.2607387024389385E-5</v>
      </c>
    </row>
    <row r="228" spans="1:17">
      <c r="A228" s="61" t="s">
        <v>1820</v>
      </c>
      <c r="B228" s="71" t="s">
        <v>1546</v>
      </c>
      <c r="C228" s="58" t="s">
        <v>1707</v>
      </c>
      <c r="D228" s="128" t="s">
        <v>1886</v>
      </c>
      <c r="E228" s="58" t="s">
        <v>498</v>
      </c>
      <c r="F228" s="77">
        <v>42759</v>
      </c>
      <c r="G228" s="58" t="s">
        <v>284</v>
      </c>
      <c r="H228" s="68">
        <v>1.4299999999123807</v>
      </c>
      <c r="I228" s="71" t="s">
        <v>118</v>
      </c>
      <c r="J228" s="71" t="s">
        <v>123</v>
      </c>
      <c r="K228" s="72">
        <v>7.0499999999999993E-2</v>
      </c>
      <c r="L228" s="72">
        <v>7.169999999543776E-2</v>
      </c>
      <c r="M228" s="68">
        <v>3211.216653</v>
      </c>
      <c r="N228" s="70">
        <v>103.07</v>
      </c>
      <c r="O228" s="68">
        <v>3.3097761030000004</v>
      </c>
      <c r="P228" s="69">
        <f t="shared" si="4"/>
        <v>2.5167223076180108E-3</v>
      </c>
      <c r="Q228" s="69">
        <f>O228/'סכום נכסי הקרן'!$C$41</f>
        <v>1.5002896224375624E-4</v>
      </c>
    </row>
    <row r="229" spans="1:17">
      <c r="A229" s="61" t="s">
        <v>1820</v>
      </c>
      <c r="B229" s="71" t="s">
        <v>1546</v>
      </c>
      <c r="C229" s="58" t="s">
        <v>1708</v>
      </c>
      <c r="D229" s="128" t="s">
        <v>1886</v>
      </c>
      <c r="E229" s="58" t="s">
        <v>498</v>
      </c>
      <c r="F229" s="77">
        <v>42759</v>
      </c>
      <c r="G229" s="58" t="s">
        <v>284</v>
      </c>
      <c r="H229" s="68">
        <v>1.4799999999377742</v>
      </c>
      <c r="I229" s="71" t="s">
        <v>118</v>
      </c>
      <c r="J229" s="71" t="s">
        <v>123</v>
      </c>
      <c r="K229" s="72">
        <v>3.8800000000000001E-2</v>
      </c>
      <c r="L229" s="72">
        <v>5.0300000001711205E-2</v>
      </c>
      <c r="M229" s="68">
        <v>3211.216653</v>
      </c>
      <c r="N229" s="70">
        <v>100.09</v>
      </c>
      <c r="O229" s="68">
        <v>3.2141068150000001</v>
      </c>
      <c r="P229" s="69">
        <f t="shared" si="4"/>
        <v>2.443976289829891E-3</v>
      </c>
      <c r="Q229" s="69">
        <f>O229/'סכום נכסי הקרן'!$C$41</f>
        <v>1.4569236558266207E-4</v>
      </c>
    </row>
    <row r="230" spans="1:17">
      <c r="A230" s="61" t="s">
        <v>1821</v>
      </c>
      <c r="B230" s="71" t="s">
        <v>1555</v>
      </c>
      <c r="C230" s="58">
        <v>9806</v>
      </c>
      <c r="D230" s="128" t="s">
        <v>1886</v>
      </c>
      <c r="E230" s="58" t="s">
        <v>562</v>
      </c>
      <c r="F230" s="77">
        <v>45216</v>
      </c>
      <c r="G230" s="58" t="s">
        <v>121</v>
      </c>
      <c r="H230" s="68">
        <v>5.8200000001668615</v>
      </c>
      <c r="I230" s="71" t="s">
        <v>144</v>
      </c>
      <c r="J230" s="71" t="s">
        <v>123</v>
      </c>
      <c r="K230" s="72">
        <v>7.3617000000000002E-2</v>
      </c>
      <c r="L230" s="72">
        <v>6.6000000001059461E-2</v>
      </c>
      <c r="M230" s="68">
        <v>7063.7914549999996</v>
      </c>
      <c r="N230" s="70">
        <v>106.9</v>
      </c>
      <c r="O230" s="68">
        <v>7.5511931569999984</v>
      </c>
      <c r="P230" s="69">
        <f t="shared" si="4"/>
        <v>5.7418555442855486E-3</v>
      </c>
      <c r="Q230" s="69">
        <f>O230/'סכום נכסי הקרן'!$C$41</f>
        <v>3.4228831129090522E-4</v>
      </c>
    </row>
    <row r="231" spans="1:17">
      <c r="A231" s="61" t="s">
        <v>1821</v>
      </c>
      <c r="B231" s="71" t="s">
        <v>1546</v>
      </c>
      <c r="C231" s="58">
        <v>7561</v>
      </c>
      <c r="D231" s="128" t="s">
        <v>1886</v>
      </c>
      <c r="E231" s="58" t="s">
        <v>562</v>
      </c>
      <c r="F231" s="77">
        <v>43920</v>
      </c>
      <c r="G231" s="58" t="s">
        <v>121</v>
      </c>
      <c r="H231" s="68">
        <v>4.0300000001718761</v>
      </c>
      <c r="I231" s="71" t="s">
        <v>144</v>
      </c>
      <c r="J231" s="71" t="s">
        <v>123</v>
      </c>
      <c r="K231" s="72">
        <v>4.8917999999999996E-2</v>
      </c>
      <c r="L231" s="72">
        <v>5.3700000001852682E-2</v>
      </c>
      <c r="M231" s="68">
        <v>9003.1769449999993</v>
      </c>
      <c r="N231" s="70">
        <v>99.52</v>
      </c>
      <c r="O231" s="68">
        <v>8.9599617820000006</v>
      </c>
      <c r="P231" s="69">
        <f t="shared" si="4"/>
        <v>6.8130698241869033E-3</v>
      </c>
      <c r="Q231" s="69">
        <f>O231/'סכום נכסי הקרן'!$C$41</f>
        <v>4.0614643591109913E-4</v>
      </c>
    </row>
    <row r="232" spans="1:17">
      <c r="A232" s="61" t="s">
        <v>1821</v>
      </c>
      <c r="B232" s="71" t="s">
        <v>1546</v>
      </c>
      <c r="C232" s="58">
        <v>8991</v>
      </c>
      <c r="D232" s="128" t="s">
        <v>1886</v>
      </c>
      <c r="E232" s="58" t="s">
        <v>562</v>
      </c>
      <c r="F232" s="77">
        <v>44636</v>
      </c>
      <c r="G232" s="58" t="s">
        <v>121</v>
      </c>
      <c r="H232" s="68">
        <v>4.2500000000000009</v>
      </c>
      <c r="I232" s="71" t="s">
        <v>144</v>
      </c>
      <c r="J232" s="71" t="s">
        <v>123</v>
      </c>
      <c r="K232" s="72">
        <v>4.2824000000000001E-2</v>
      </c>
      <c r="L232" s="72">
        <v>7.1299999999734145E-2</v>
      </c>
      <c r="M232" s="68">
        <v>8352.0424770000009</v>
      </c>
      <c r="N232" s="70">
        <v>90.07</v>
      </c>
      <c r="O232" s="68">
        <v>7.5226848399999993</v>
      </c>
      <c r="P232" s="69">
        <f t="shared" si="4"/>
        <v>5.7201780908525167E-3</v>
      </c>
      <c r="Q232" s="69">
        <f>O232/'סכום נכסי הקרן'!$C$41</f>
        <v>3.4099605674506176E-4</v>
      </c>
    </row>
    <row r="233" spans="1:17">
      <c r="A233" s="61" t="s">
        <v>1821</v>
      </c>
      <c r="B233" s="71" t="s">
        <v>1546</v>
      </c>
      <c r="C233" s="58">
        <v>9112</v>
      </c>
      <c r="D233" s="128" t="s">
        <v>1886</v>
      </c>
      <c r="E233" s="58" t="s">
        <v>562</v>
      </c>
      <c r="F233" s="77">
        <v>44722</v>
      </c>
      <c r="G233" s="58" t="s">
        <v>121</v>
      </c>
      <c r="H233" s="68">
        <v>4.2099999998777404</v>
      </c>
      <c r="I233" s="71" t="s">
        <v>144</v>
      </c>
      <c r="J233" s="71" t="s">
        <v>123</v>
      </c>
      <c r="K233" s="72">
        <v>5.2750000000000005E-2</v>
      </c>
      <c r="L233" s="72">
        <v>6.5699999997786945E-2</v>
      </c>
      <c r="M233" s="68">
        <v>13406.00402</v>
      </c>
      <c r="N233" s="70">
        <v>96.4</v>
      </c>
      <c r="O233" s="68">
        <v>12.923388198000003</v>
      </c>
      <c r="P233" s="69">
        <f t="shared" si="4"/>
        <v>9.8268216204816603E-3</v>
      </c>
      <c r="Q233" s="69">
        <f>O233/'סכום נכסי הקרן'!$C$41</f>
        <v>5.8580473714271285E-4</v>
      </c>
    </row>
    <row r="234" spans="1:17">
      <c r="A234" s="61" t="s">
        <v>1821</v>
      </c>
      <c r="B234" s="71" t="s">
        <v>1546</v>
      </c>
      <c r="C234" s="58">
        <v>9247</v>
      </c>
      <c r="D234" s="128" t="s">
        <v>1886</v>
      </c>
      <c r="E234" s="58" t="s">
        <v>562</v>
      </c>
      <c r="F234" s="77">
        <v>44816</v>
      </c>
      <c r="G234" s="58" t="s">
        <v>121</v>
      </c>
      <c r="H234" s="68">
        <v>4.1200000000776456</v>
      </c>
      <c r="I234" s="71" t="s">
        <v>144</v>
      </c>
      <c r="J234" s="71" t="s">
        <v>123</v>
      </c>
      <c r="K234" s="72">
        <v>5.6036999999999997E-2</v>
      </c>
      <c r="L234" s="72">
        <v>7.830000000116466E-2</v>
      </c>
      <c r="M234" s="68">
        <v>16591.471648999999</v>
      </c>
      <c r="N234" s="70">
        <v>93.15</v>
      </c>
      <c r="O234" s="68">
        <v>15.454956340000001</v>
      </c>
      <c r="P234" s="69">
        <f t="shared" si="4"/>
        <v>1.1751801987114778E-2</v>
      </c>
      <c r="Q234" s="69">
        <f>O234/'סכום נכסי הקרן'!$C$41</f>
        <v>7.0055828220860208E-4</v>
      </c>
    </row>
    <row r="235" spans="1:17">
      <c r="A235" s="61" t="s">
        <v>1821</v>
      </c>
      <c r="B235" s="71" t="s">
        <v>1546</v>
      </c>
      <c r="C235" s="58">
        <v>9486</v>
      </c>
      <c r="D235" s="128" t="s">
        <v>1886</v>
      </c>
      <c r="E235" s="58" t="s">
        <v>562</v>
      </c>
      <c r="F235" s="77">
        <v>44976</v>
      </c>
      <c r="G235" s="58" t="s">
        <v>121</v>
      </c>
      <c r="H235" s="68">
        <v>4.1499999998762886</v>
      </c>
      <c r="I235" s="71" t="s">
        <v>144</v>
      </c>
      <c r="J235" s="71" t="s">
        <v>123</v>
      </c>
      <c r="K235" s="72">
        <v>6.1999000000000005E-2</v>
      </c>
      <c r="L235" s="72">
        <v>6.1799999998153388E-2</v>
      </c>
      <c r="M235" s="68">
        <v>16253.876651</v>
      </c>
      <c r="N235" s="70">
        <v>101.95</v>
      </c>
      <c r="O235" s="68">
        <v>16.570827267000002</v>
      </c>
      <c r="P235" s="69">
        <f t="shared" si="4"/>
        <v>1.2600299639828446E-2</v>
      </c>
      <c r="Q235" s="69">
        <f>O235/'סכום נכסי הקרן'!$C$41</f>
        <v>7.5113963634432278E-4</v>
      </c>
    </row>
    <row r="236" spans="1:17">
      <c r="A236" s="61" t="s">
        <v>1821</v>
      </c>
      <c r="B236" s="71" t="s">
        <v>1546</v>
      </c>
      <c r="C236" s="58">
        <v>9567</v>
      </c>
      <c r="D236" s="128" t="s">
        <v>1886</v>
      </c>
      <c r="E236" s="58" t="s">
        <v>562</v>
      </c>
      <c r="F236" s="77">
        <v>45056</v>
      </c>
      <c r="G236" s="58" t="s">
        <v>121</v>
      </c>
      <c r="H236" s="68">
        <v>4.1400000000276451</v>
      </c>
      <c r="I236" s="71" t="s">
        <v>144</v>
      </c>
      <c r="J236" s="71" t="s">
        <v>123</v>
      </c>
      <c r="K236" s="72">
        <v>6.3411999999999996E-2</v>
      </c>
      <c r="L236" s="72">
        <v>6.2000000000552904E-2</v>
      </c>
      <c r="M236" s="68">
        <v>17650.344321</v>
      </c>
      <c r="N236" s="70">
        <v>102.47</v>
      </c>
      <c r="O236" s="68">
        <v>18.086307075000001</v>
      </c>
      <c r="P236" s="69">
        <f t="shared" si="4"/>
        <v>1.375265608958382E-2</v>
      </c>
      <c r="Q236" s="69">
        <f>O236/'סכום נכסי הקרן'!$C$41</f>
        <v>8.198348760886429E-4</v>
      </c>
    </row>
    <row r="237" spans="1:17">
      <c r="A237" s="61" t="s">
        <v>1821</v>
      </c>
      <c r="B237" s="71" t="s">
        <v>1546</v>
      </c>
      <c r="C237" s="58">
        <v>7894</v>
      </c>
      <c r="D237" s="128" t="s">
        <v>1886</v>
      </c>
      <c r="E237" s="58" t="s">
        <v>562</v>
      </c>
      <c r="F237" s="77">
        <v>44068</v>
      </c>
      <c r="G237" s="58" t="s">
        <v>121</v>
      </c>
      <c r="H237" s="68">
        <v>3.9900000000968996</v>
      </c>
      <c r="I237" s="71" t="s">
        <v>144</v>
      </c>
      <c r="J237" s="71" t="s">
        <v>123</v>
      </c>
      <c r="K237" s="72">
        <v>4.5102999999999997E-2</v>
      </c>
      <c r="L237" s="72">
        <v>6.3500000001234999E-2</v>
      </c>
      <c r="M237" s="68">
        <v>11157.843916</v>
      </c>
      <c r="N237" s="70">
        <v>94.34</v>
      </c>
      <c r="O237" s="68">
        <v>10.526310501999999</v>
      </c>
      <c r="P237" s="69">
        <f t="shared" si="4"/>
        <v>8.004106511399614E-3</v>
      </c>
      <c r="Q237" s="69">
        <f>O237/'סכום נכסי הקרן'!$C$41</f>
        <v>4.7714751443131458E-4</v>
      </c>
    </row>
    <row r="238" spans="1:17">
      <c r="A238" s="61" t="s">
        <v>1821</v>
      </c>
      <c r="B238" s="71" t="s">
        <v>1546</v>
      </c>
      <c r="C238" s="58">
        <v>8076</v>
      </c>
      <c r="D238" s="128" t="s">
        <v>1886</v>
      </c>
      <c r="E238" s="58" t="s">
        <v>562</v>
      </c>
      <c r="F238" s="77">
        <v>44160</v>
      </c>
      <c r="G238" s="58" t="s">
        <v>121</v>
      </c>
      <c r="H238" s="68">
        <v>3.8400000001413215</v>
      </c>
      <c r="I238" s="71" t="s">
        <v>144</v>
      </c>
      <c r="J238" s="71" t="s">
        <v>123</v>
      </c>
      <c r="K238" s="72">
        <v>4.5465999999999999E-2</v>
      </c>
      <c r="L238" s="72">
        <v>9.0600000002461739E-2</v>
      </c>
      <c r="M238" s="68">
        <v>10247.973591</v>
      </c>
      <c r="N238" s="70">
        <v>85.62</v>
      </c>
      <c r="O238" s="68">
        <v>8.7743152139999996</v>
      </c>
      <c r="P238" s="69">
        <f t="shared" si="4"/>
        <v>6.6719059374228309E-3</v>
      </c>
      <c r="Q238" s="69">
        <f>O238/'סכום נכסי הקרן'!$C$41</f>
        <v>3.9773125582809912E-4</v>
      </c>
    </row>
    <row r="239" spans="1:17">
      <c r="A239" s="61" t="s">
        <v>1821</v>
      </c>
      <c r="B239" s="71" t="s">
        <v>1546</v>
      </c>
      <c r="C239" s="58">
        <v>9311</v>
      </c>
      <c r="D239" s="128" t="s">
        <v>1886</v>
      </c>
      <c r="E239" s="58" t="s">
        <v>562</v>
      </c>
      <c r="F239" s="77">
        <v>44880</v>
      </c>
      <c r="G239" s="58" t="s">
        <v>121</v>
      </c>
      <c r="H239" s="68">
        <v>3.6600000001077113</v>
      </c>
      <c r="I239" s="71" t="s">
        <v>144</v>
      </c>
      <c r="J239" s="71" t="s">
        <v>123</v>
      </c>
      <c r="K239" s="72">
        <v>7.2695999999999997E-2</v>
      </c>
      <c r="L239" s="72">
        <v>9.7100000004706519E-2</v>
      </c>
      <c r="M239" s="68">
        <v>9087.5226230000007</v>
      </c>
      <c r="N239" s="70">
        <v>93.99</v>
      </c>
      <c r="O239" s="68">
        <v>8.5413628379999995</v>
      </c>
      <c r="P239" s="69">
        <f t="shared" si="4"/>
        <v>6.4947711636354393E-3</v>
      </c>
      <c r="Q239" s="69">
        <f>O239/'סכום נכסי הקרן'!$C$41</f>
        <v>3.871717490409727E-4</v>
      </c>
    </row>
    <row r="240" spans="1:17">
      <c r="A240" s="61" t="s">
        <v>1822</v>
      </c>
      <c r="B240" s="71" t="s">
        <v>1546</v>
      </c>
      <c r="C240" s="58">
        <v>8811</v>
      </c>
      <c r="D240" s="128" t="s">
        <v>1886</v>
      </c>
      <c r="E240" s="58" t="s">
        <v>806</v>
      </c>
      <c r="F240" s="77">
        <v>44550</v>
      </c>
      <c r="G240" s="58" t="s">
        <v>1545</v>
      </c>
      <c r="H240" s="68">
        <v>4.8899999999671273</v>
      </c>
      <c r="I240" s="71" t="s">
        <v>305</v>
      </c>
      <c r="J240" s="71" t="s">
        <v>123</v>
      </c>
      <c r="K240" s="72">
        <v>7.85E-2</v>
      </c>
      <c r="L240" s="72">
        <v>7.9500000000182633E-2</v>
      </c>
      <c r="M240" s="68">
        <v>13630.326655999999</v>
      </c>
      <c r="N240" s="70">
        <v>100.43</v>
      </c>
      <c r="O240" s="68">
        <v>13.688931904999999</v>
      </c>
      <c r="P240" s="69">
        <f t="shared" si="4"/>
        <v>1.0408933783028589E-2</v>
      </c>
      <c r="Q240" s="69">
        <f>O240/'סכום נכסי הקרן'!$C$41</f>
        <v>6.2050609588699263E-4</v>
      </c>
    </row>
    <row r="241" spans="1:17">
      <c r="A241" s="61" t="s">
        <v>1823</v>
      </c>
      <c r="B241" s="71" t="s">
        <v>1555</v>
      </c>
      <c r="C241" s="58" t="s">
        <v>1709</v>
      </c>
      <c r="D241" s="128" t="s">
        <v>1886</v>
      </c>
      <c r="E241" s="58" t="s">
        <v>806</v>
      </c>
      <c r="F241" s="77">
        <v>42732</v>
      </c>
      <c r="G241" s="58" t="s">
        <v>1545</v>
      </c>
      <c r="H241" s="68">
        <v>2.2900000002436198</v>
      </c>
      <c r="I241" s="71" t="s">
        <v>119</v>
      </c>
      <c r="J241" s="71" t="s">
        <v>123</v>
      </c>
      <c r="K241" s="72">
        <v>2.1613000000000004E-2</v>
      </c>
      <c r="L241" s="72">
        <v>2.3699999999187937E-2</v>
      </c>
      <c r="M241" s="68">
        <v>1644.8278150000001</v>
      </c>
      <c r="N241" s="70">
        <v>112.3</v>
      </c>
      <c r="O241" s="68">
        <v>1.847141795</v>
      </c>
      <c r="P241" s="69">
        <f t="shared" si="4"/>
        <v>1.4045490740586433E-3</v>
      </c>
      <c r="Q241" s="69">
        <f>O241/'סכום נכסי הקרן'!$C$41</f>
        <v>8.3729158105205859E-5</v>
      </c>
    </row>
    <row r="242" spans="1:17">
      <c r="A242" s="61" t="s">
        <v>1824</v>
      </c>
      <c r="B242" s="71" t="s">
        <v>1546</v>
      </c>
      <c r="C242" s="58">
        <v>9533</v>
      </c>
      <c r="D242" s="128" t="s">
        <v>1886</v>
      </c>
      <c r="E242" s="58" t="s">
        <v>575</v>
      </c>
      <c r="F242" s="77">
        <v>45015</v>
      </c>
      <c r="G242" s="58" t="s">
        <v>284</v>
      </c>
      <c r="H242" s="68">
        <v>3.8000000002451597</v>
      </c>
      <c r="I242" s="71" t="s">
        <v>574</v>
      </c>
      <c r="J242" s="71" t="s">
        <v>123</v>
      </c>
      <c r="K242" s="72">
        <v>3.3593000000000005E-2</v>
      </c>
      <c r="L242" s="72">
        <v>2.9800000001470955E-2</v>
      </c>
      <c r="M242" s="68">
        <v>3930.396021</v>
      </c>
      <c r="N242" s="70">
        <v>103.78</v>
      </c>
      <c r="O242" s="68">
        <v>4.0789649800000003</v>
      </c>
      <c r="P242" s="69">
        <f t="shared" si="4"/>
        <v>3.1016062228057767E-3</v>
      </c>
      <c r="Q242" s="69">
        <f>O242/'סכום נכסי הקרן'!$C$41</f>
        <v>1.8489555303252608E-4</v>
      </c>
    </row>
    <row r="243" spans="1:17">
      <c r="A243" s="61" t="s">
        <v>1800</v>
      </c>
      <c r="B243" s="71" t="s">
        <v>1555</v>
      </c>
      <c r="C243" s="58" t="s">
        <v>1710</v>
      </c>
      <c r="D243" s="128" t="s">
        <v>1886</v>
      </c>
      <c r="E243" s="58" t="s">
        <v>562</v>
      </c>
      <c r="F243" s="77">
        <v>45286</v>
      </c>
      <c r="G243" s="58" t="s">
        <v>121</v>
      </c>
      <c r="H243" s="68">
        <v>1.7300000000166886</v>
      </c>
      <c r="I243" s="71" t="s">
        <v>119</v>
      </c>
      <c r="J243" s="71" t="s">
        <v>123</v>
      </c>
      <c r="K243" s="72">
        <v>6.7500000000000004E-2</v>
      </c>
      <c r="L243" s="72">
        <v>7.1700000000288255E-2</v>
      </c>
      <c r="M243" s="68">
        <v>46291.914924999997</v>
      </c>
      <c r="N243" s="70">
        <v>99.67</v>
      </c>
      <c r="O243" s="68">
        <v>46.139160351000001</v>
      </c>
      <c r="P243" s="69">
        <f t="shared" si="4"/>
        <v>3.5083779233548398E-2</v>
      </c>
      <c r="Q243" s="69">
        <f>O243/'סכום נכסי הקרן'!$C$41</f>
        <v>2.0914436900986936E-3</v>
      </c>
    </row>
    <row r="244" spans="1:17">
      <c r="A244" s="61" t="s">
        <v>1800</v>
      </c>
      <c r="B244" s="71" t="s">
        <v>1555</v>
      </c>
      <c r="C244" s="58" t="s">
        <v>1711</v>
      </c>
      <c r="D244" s="128" t="s">
        <v>1886</v>
      </c>
      <c r="E244" s="58" t="s">
        <v>562</v>
      </c>
      <c r="F244" s="77">
        <v>45169</v>
      </c>
      <c r="G244" s="58" t="s">
        <v>121</v>
      </c>
      <c r="H244" s="68">
        <v>1.819999999803859</v>
      </c>
      <c r="I244" s="71" t="s">
        <v>119</v>
      </c>
      <c r="J244" s="71" t="s">
        <v>123</v>
      </c>
      <c r="K244" s="72">
        <v>6.9500000000000006E-2</v>
      </c>
      <c r="L244" s="72">
        <v>7.1399999991331842E-2</v>
      </c>
      <c r="M244" s="68">
        <v>3159.4128810000002</v>
      </c>
      <c r="N244" s="70">
        <v>100.05</v>
      </c>
      <c r="O244" s="68">
        <v>3.1609927909999995</v>
      </c>
      <c r="P244" s="69">
        <f t="shared" si="4"/>
        <v>2.4035888905351178E-3</v>
      </c>
      <c r="Q244" s="69">
        <f>O244/'סכום נכסי הקרן'!$C$41</f>
        <v>1.4328475804265741E-4</v>
      </c>
    </row>
    <row r="245" spans="1:17">
      <c r="A245" s="61" t="s">
        <v>1800</v>
      </c>
      <c r="B245" s="71" t="s">
        <v>1555</v>
      </c>
      <c r="C245" s="58" t="s">
        <v>1712</v>
      </c>
      <c r="D245" s="128" t="s">
        <v>1886</v>
      </c>
      <c r="E245" s="58" t="s">
        <v>562</v>
      </c>
      <c r="F245" s="77">
        <v>45195</v>
      </c>
      <c r="G245" s="58" t="s">
        <v>121</v>
      </c>
      <c r="H245" s="68">
        <v>1.8200000001919892</v>
      </c>
      <c r="I245" s="71" t="s">
        <v>119</v>
      </c>
      <c r="J245" s="71" t="s">
        <v>123</v>
      </c>
      <c r="K245" s="72">
        <v>6.9500000000000006E-2</v>
      </c>
      <c r="L245" s="72">
        <v>7.1400000009839454E-2</v>
      </c>
      <c r="M245" s="68">
        <v>1665.7597539999999</v>
      </c>
      <c r="N245" s="70">
        <v>100.06</v>
      </c>
      <c r="O245" s="68">
        <v>1.666759324</v>
      </c>
      <c r="P245" s="69">
        <f t="shared" si="4"/>
        <v>1.2673879566472645E-3</v>
      </c>
      <c r="Q245" s="69">
        <f>O245/'סכום נכסי הקרן'!$C$41</f>
        <v>7.555259446799646E-5</v>
      </c>
    </row>
    <row r="246" spans="1:17">
      <c r="A246" s="61" t="s">
        <v>1800</v>
      </c>
      <c r="B246" s="71" t="s">
        <v>1555</v>
      </c>
      <c r="C246" s="58" t="s">
        <v>1713</v>
      </c>
      <c r="D246" s="128" t="s">
        <v>1886</v>
      </c>
      <c r="E246" s="58" t="s">
        <v>562</v>
      </c>
      <c r="F246" s="77">
        <v>45230</v>
      </c>
      <c r="G246" s="58" t="s">
        <v>121</v>
      </c>
      <c r="H246" s="68">
        <v>1.8199999999270835</v>
      </c>
      <c r="I246" s="71" t="s">
        <v>119</v>
      </c>
      <c r="J246" s="71" t="s">
        <v>123</v>
      </c>
      <c r="K246" s="72">
        <v>6.9500000000000006E-2</v>
      </c>
      <c r="L246" s="72">
        <v>6.3499999993315986E-2</v>
      </c>
      <c r="M246" s="68">
        <v>3245.6761830000005</v>
      </c>
      <c r="N246" s="70">
        <v>101.41</v>
      </c>
      <c r="O246" s="68">
        <v>3.2914404320000004</v>
      </c>
      <c r="P246" s="69">
        <f t="shared" si="4"/>
        <v>2.5027800375686813E-3</v>
      </c>
      <c r="Q246" s="69">
        <f>O246/'סכום נכסי הקרן'!$C$41</f>
        <v>1.4919782394117454E-4</v>
      </c>
    </row>
    <row r="247" spans="1:17">
      <c r="A247" s="61" t="s">
        <v>1800</v>
      </c>
      <c r="B247" s="71" t="s">
        <v>1555</v>
      </c>
      <c r="C247" s="58" t="s">
        <v>1714</v>
      </c>
      <c r="D247" s="128" t="s">
        <v>1886</v>
      </c>
      <c r="E247" s="58" t="s">
        <v>562</v>
      </c>
      <c r="F247" s="77">
        <v>45257</v>
      </c>
      <c r="G247" s="58" t="s">
        <v>121</v>
      </c>
      <c r="H247" s="68">
        <v>1.8200000003208257</v>
      </c>
      <c r="I247" s="71" t="s">
        <v>119</v>
      </c>
      <c r="J247" s="71" t="s">
        <v>123</v>
      </c>
      <c r="K247" s="72">
        <v>6.9500000000000006E-2</v>
      </c>
      <c r="L247" s="72">
        <v>6.8100000012298323E-2</v>
      </c>
      <c r="M247" s="68">
        <v>2044.5172439999997</v>
      </c>
      <c r="N247" s="70">
        <v>100.62</v>
      </c>
      <c r="O247" s="68">
        <v>2.0571933869999999</v>
      </c>
      <c r="P247" s="69">
        <f t="shared" si="4"/>
        <v>1.564270309237637E-3</v>
      </c>
      <c r="Q247" s="69">
        <f>O247/'סכום נכסי הקרן'!$C$41</f>
        <v>9.3250594415306883E-5</v>
      </c>
    </row>
    <row r="248" spans="1:17">
      <c r="A248" s="61" t="s">
        <v>1797</v>
      </c>
      <c r="B248" s="71" t="s">
        <v>1555</v>
      </c>
      <c r="C248" s="58" t="s">
        <v>1715</v>
      </c>
      <c r="D248" s="128" t="s">
        <v>1886</v>
      </c>
      <c r="E248" s="58" t="s">
        <v>597</v>
      </c>
      <c r="F248" s="77">
        <v>44858</v>
      </c>
      <c r="G248" s="58" t="s">
        <v>121</v>
      </c>
      <c r="H248" s="68">
        <v>5.3999999919452737</v>
      </c>
      <c r="I248" s="71" t="s">
        <v>625</v>
      </c>
      <c r="J248" s="71" t="s">
        <v>123</v>
      </c>
      <c r="K248" s="72">
        <v>3.49E-2</v>
      </c>
      <c r="L248" s="72">
        <v>4.4699999915425372E-2</v>
      </c>
      <c r="M248" s="68">
        <v>248.475379</v>
      </c>
      <c r="N248" s="70">
        <v>99.93</v>
      </c>
      <c r="O248" s="68">
        <v>0.24830143000000002</v>
      </c>
      <c r="P248" s="69">
        <f t="shared" si="4"/>
        <v>1.8880604864118569E-4</v>
      </c>
      <c r="Q248" s="69">
        <f>O248/'סכום נכסי הקרן'!$C$41</f>
        <v>1.1255264618284871E-5</v>
      </c>
    </row>
    <row r="249" spans="1:17">
      <c r="A249" s="61" t="s">
        <v>1797</v>
      </c>
      <c r="B249" s="71" t="s">
        <v>1555</v>
      </c>
      <c r="C249" s="58" t="s">
        <v>1716</v>
      </c>
      <c r="D249" s="128" t="s">
        <v>1886</v>
      </c>
      <c r="E249" s="58" t="s">
        <v>597</v>
      </c>
      <c r="F249" s="77">
        <v>44858</v>
      </c>
      <c r="G249" s="58" t="s">
        <v>121</v>
      </c>
      <c r="H249" s="68">
        <v>5.4300000051069528</v>
      </c>
      <c r="I249" s="71" t="s">
        <v>625</v>
      </c>
      <c r="J249" s="71" t="s">
        <v>123</v>
      </c>
      <c r="K249" s="72">
        <v>3.49E-2</v>
      </c>
      <c r="L249" s="72">
        <v>4.4600000053501399E-2</v>
      </c>
      <c r="M249" s="68">
        <v>205.72551299999998</v>
      </c>
      <c r="N249" s="70">
        <v>99.94</v>
      </c>
      <c r="O249" s="68">
        <v>0.205602065</v>
      </c>
      <c r="P249" s="69">
        <f t="shared" si="4"/>
        <v>1.5633785711632116E-4</v>
      </c>
      <c r="Q249" s="69">
        <f>O249/'סכום נכסי הקרן'!$C$41</f>
        <v>9.3197435376864564E-6</v>
      </c>
    </row>
    <row r="250" spans="1:17">
      <c r="A250" s="61" t="s">
        <v>1797</v>
      </c>
      <c r="B250" s="71" t="s">
        <v>1555</v>
      </c>
      <c r="C250" s="58" t="s">
        <v>1717</v>
      </c>
      <c r="D250" s="128" t="s">
        <v>1886</v>
      </c>
      <c r="E250" s="58" t="s">
        <v>597</v>
      </c>
      <c r="F250" s="77">
        <v>44858</v>
      </c>
      <c r="G250" s="58" t="s">
        <v>121</v>
      </c>
      <c r="H250" s="68">
        <v>5.3200000087077202</v>
      </c>
      <c r="I250" s="71" t="s">
        <v>625</v>
      </c>
      <c r="J250" s="71" t="s">
        <v>123</v>
      </c>
      <c r="K250" s="72">
        <v>3.49E-2</v>
      </c>
      <c r="L250" s="72">
        <v>4.4700000089020892E-2</v>
      </c>
      <c r="M250" s="68">
        <v>257.29446899999999</v>
      </c>
      <c r="N250" s="70">
        <v>99.98</v>
      </c>
      <c r="O250" s="68">
        <v>0.25724299300000003</v>
      </c>
      <c r="P250" s="69">
        <f t="shared" si="4"/>
        <v>1.956051282063184E-4</v>
      </c>
      <c r="Q250" s="69">
        <f>O250/'סכום נכסי הקרן'!$C$41</f>
        <v>1.1660577055132558E-5</v>
      </c>
    </row>
    <row r="251" spans="1:17">
      <c r="A251" s="61" t="s">
        <v>1797</v>
      </c>
      <c r="B251" s="71" t="s">
        <v>1555</v>
      </c>
      <c r="C251" s="58" t="s">
        <v>1718</v>
      </c>
      <c r="D251" s="128" t="s">
        <v>1886</v>
      </c>
      <c r="E251" s="58" t="s">
        <v>597</v>
      </c>
      <c r="F251" s="77">
        <v>44858</v>
      </c>
      <c r="G251" s="58" t="s">
        <v>121</v>
      </c>
      <c r="H251" s="68">
        <v>5.3600000070293632</v>
      </c>
      <c r="I251" s="71" t="s">
        <v>625</v>
      </c>
      <c r="J251" s="71" t="s">
        <v>123</v>
      </c>
      <c r="K251" s="72">
        <v>3.49E-2</v>
      </c>
      <c r="L251" s="72">
        <v>4.4700000076683954E-2</v>
      </c>
      <c r="M251" s="68">
        <v>313.066822</v>
      </c>
      <c r="N251" s="70">
        <v>99.97</v>
      </c>
      <c r="O251" s="68">
        <v>0.31297287999999995</v>
      </c>
      <c r="P251" s="69">
        <f t="shared" si="4"/>
        <v>2.3798160487699147E-4</v>
      </c>
      <c r="Q251" s="69">
        <f>O251/'סכום נכסי הקרן'!$C$41</f>
        <v>1.4186759144909943E-5</v>
      </c>
    </row>
    <row r="252" spans="1:17">
      <c r="A252" s="61" t="s">
        <v>1797</v>
      </c>
      <c r="B252" s="71" t="s">
        <v>1555</v>
      </c>
      <c r="C252" s="58" t="s">
        <v>1719</v>
      </c>
      <c r="D252" s="128" t="s">
        <v>1886</v>
      </c>
      <c r="E252" s="58" t="s">
        <v>597</v>
      </c>
      <c r="F252" s="77">
        <v>44858</v>
      </c>
      <c r="G252" s="58" t="s">
        <v>121</v>
      </c>
      <c r="H252" s="68">
        <v>5.5200000079560487</v>
      </c>
      <c r="I252" s="71" t="s">
        <v>625</v>
      </c>
      <c r="J252" s="71" t="s">
        <v>123</v>
      </c>
      <c r="K252" s="72">
        <v>3.49E-2</v>
      </c>
      <c r="L252" s="72">
        <v>4.4500000096762762E-2</v>
      </c>
      <c r="M252" s="68">
        <v>186.20819700000001</v>
      </c>
      <c r="N252" s="70">
        <v>99.9</v>
      </c>
      <c r="O252" s="68">
        <v>0.18602197600000001</v>
      </c>
      <c r="P252" s="69">
        <f t="shared" si="4"/>
        <v>1.4144934344109689E-4</v>
      </c>
      <c r="Q252" s="69">
        <f>O252/'סכום נכסי הקרן'!$C$41</f>
        <v>8.4321969659870164E-6</v>
      </c>
    </row>
    <row r="253" spans="1:17">
      <c r="A253" s="61" t="s">
        <v>1825</v>
      </c>
      <c r="B253" s="71" t="s">
        <v>1546</v>
      </c>
      <c r="C253" s="58">
        <v>9637</v>
      </c>
      <c r="D253" s="128" t="s">
        <v>1886</v>
      </c>
      <c r="E253" s="58" t="s">
        <v>597</v>
      </c>
      <c r="F253" s="77">
        <v>45104</v>
      </c>
      <c r="G253" s="58" t="s">
        <v>121</v>
      </c>
      <c r="H253" s="68">
        <v>2.2999999995503013</v>
      </c>
      <c r="I253" s="71" t="s">
        <v>305</v>
      </c>
      <c r="J253" s="71" t="s">
        <v>123</v>
      </c>
      <c r="K253" s="72">
        <v>5.2159000000000004E-2</v>
      </c>
      <c r="L253" s="72">
        <v>5.7899999992654924E-2</v>
      </c>
      <c r="M253" s="68">
        <v>2005.15</v>
      </c>
      <c r="N253" s="70">
        <v>99.81</v>
      </c>
      <c r="O253" s="68">
        <v>2.0013402930000002</v>
      </c>
      <c r="P253" s="69">
        <f t="shared" si="4"/>
        <v>1.5218001471345648E-3</v>
      </c>
      <c r="Q253" s="69">
        <f>O253/'סכום נכסי הקרן'!$C$41</f>
        <v>9.0718827470912179E-5</v>
      </c>
    </row>
    <row r="254" spans="1:17">
      <c r="A254" s="61" t="s">
        <v>1826</v>
      </c>
      <c r="B254" s="71" t="s">
        <v>1546</v>
      </c>
      <c r="C254" s="58">
        <v>9577</v>
      </c>
      <c r="D254" s="128" t="s">
        <v>1886</v>
      </c>
      <c r="E254" s="58" t="s">
        <v>597</v>
      </c>
      <c r="F254" s="77">
        <v>45063</v>
      </c>
      <c r="G254" s="58" t="s">
        <v>121</v>
      </c>
      <c r="H254" s="68">
        <v>3.3700000000550778</v>
      </c>
      <c r="I254" s="71" t="s">
        <v>305</v>
      </c>
      <c r="J254" s="71" t="s">
        <v>123</v>
      </c>
      <c r="K254" s="72">
        <v>4.4344000000000001E-2</v>
      </c>
      <c r="L254" s="72">
        <v>4.189999999931962E-2</v>
      </c>
      <c r="M254" s="68">
        <v>3007.7249999999999</v>
      </c>
      <c r="N254" s="70">
        <v>102.62</v>
      </c>
      <c r="O254" s="68">
        <v>3.0865273590000002</v>
      </c>
      <c r="P254" s="69">
        <f t="shared" si="4"/>
        <v>2.3469660834241042E-3</v>
      </c>
      <c r="Q254" s="69">
        <f>O254/'סכום נכסי הקרן'!$C$41</f>
        <v>1.3990931174710089E-4</v>
      </c>
    </row>
    <row r="255" spans="1:17">
      <c r="A255" s="61" t="s">
        <v>1827</v>
      </c>
      <c r="B255" s="71" t="s">
        <v>1555</v>
      </c>
      <c r="C255" s="58" t="s">
        <v>1720</v>
      </c>
      <c r="D255" s="128" t="s">
        <v>1886</v>
      </c>
      <c r="E255" s="58" t="s">
        <v>597</v>
      </c>
      <c r="F255" s="77">
        <v>42372</v>
      </c>
      <c r="G255" s="58" t="s">
        <v>121</v>
      </c>
      <c r="H255" s="68">
        <v>9.3600000010662878</v>
      </c>
      <c r="I255" s="71" t="s">
        <v>119</v>
      </c>
      <c r="J255" s="71" t="s">
        <v>123</v>
      </c>
      <c r="K255" s="72">
        <v>6.7000000000000004E-2</v>
      </c>
      <c r="L255" s="72">
        <v>3.4100000003454561E-2</v>
      </c>
      <c r="M255" s="68">
        <v>2426.9235239999998</v>
      </c>
      <c r="N255" s="70">
        <v>151.47999999999999</v>
      </c>
      <c r="O255" s="68">
        <v>3.676303753</v>
      </c>
      <c r="P255" s="69">
        <f t="shared" si="4"/>
        <v>2.7954264508613237E-3</v>
      </c>
      <c r="Q255" s="69">
        <f>O255/'סכום נכסי הקרן'!$C$41</f>
        <v>1.6664330752025385E-4</v>
      </c>
    </row>
    <row r="256" spans="1:17">
      <c r="A256" s="61" t="s">
        <v>1828</v>
      </c>
      <c r="B256" s="71" t="s">
        <v>1555</v>
      </c>
      <c r="C256" s="58" t="s">
        <v>1721</v>
      </c>
      <c r="D256" s="128" t="s">
        <v>1886</v>
      </c>
      <c r="E256" s="58" t="s">
        <v>618</v>
      </c>
      <c r="F256" s="77">
        <v>44871</v>
      </c>
      <c r="G256" s="128" t="s">
        <v>1886</v>
      </c>
      <c r="H256" s="68">
        <v>4.6899999992670152</v>
      </c>
      <c r="I256" s="71" t="s">
        <v>305</v>
      </c>
      <c r="J256" s="71" t="s">
        <v>123</v>
      </c>
      <c r="K256" s="72">
        <v>0.05</v>
      </c>
      <c r="L256" s="72">
        <v>6.9899999986764577E-2</v>
      </c>
      <c r="M256" s="68">
        <v>3003.589868</v>
      </c>
      <c r="N256" s="70">
        <v>95.84</v>
      </c>
      <c r="O256" s="68">
        <v>2.8786404190000003</v>
      </c>
      <c r="P256" s="69">
        <f t="shared" si="4"/>
        <v>2.1888908290628741E-3</v>
      </c>
      <c r="Q256" s="69">
        <f>O256/'סכום נכסי הקרן'!$C$41</f>
        <v>1.3048599702682114E-4</v>
      </c>
    </row>
    <row r="257" spans="1:17">
      <c r="A257" s="61" t="s">
        <v>1828</v>
      </c>
      <c r="B257" s="71" t="s">
        <v>1555</v>
      </c>
      <c r="C257" s="58" t="s">
        <v>1722</v>
      </c>
      <c r="D257" s="128" t="s">
        <v>1886</v>
      </c>
      <c r="E257" s="58" t="s">
        <v>618</v>
      </c>
      <c r="F257" s="77">
        <v>44969</v>
      </c>
      <c r="G257" s="128" t="s">
        <v>1886</v>
      </c>
      <c r="H257" s="68">
        <v>4.6900000008037326</v>
      </c>
      <c r="I257" s="71" t="s">
        <v>305</v>
      </c>
      <c r="J257" s="71" t="s">
        <v>123</v>
      </c>
      <c r="K257" s="72">
        <v>0.05</v>
      </c>
      <c r="L257" s="72">
        <v>6.7100000012888253E-2</v>
      </c>
      <c r="M257" s="68">
        <v>2177.5988769999999</v>
      </c>
      <c r="N257" s="70">
        <v>96.56</v>
      </c>
      <c r="O257" s="68">
        <v>2.1026895989999996</v>
      </c>
      <c r="P257" s="69">
        <f t="shared" si="4"/>
        <v>1.5988651966527504E-3</v>
      </c>
      <c r="Q257" s="69">
        <f>O257/'סכום נכסי הקרן'!$C$41</f>
        <v>9.5312893876045338E-5</v>
      </c>
    </row>
    <row r="258" spans="1:17">
      <c r="A258" s="61" t="s">
        <v>1828</v>
      </c>
      <c r="B258" s="71" t="s">
        <v>1555</v>
      </c>
      <c r="C258" s="58" t="s">
        <v>1723</v>
      </c>
      <c r="D258" s="128" t="s">
        <v>1886</v>
      </c>
      <c r="E258" s="58" t="s">
        <v>618</v>
      </c>
      <c r="F258" s="77">
        <v>45018</v>
      </c>
      <c r="G258" s="128" t="s">
        <v>1886</v>
      </c>
      <c r="H258" s="68">
        <v>4.6899999995086077</v>
      </c>
      <c r="I258" s="71" t="s">
        <v>305</v>
      </c>
      <c r="J258" s="71" t="s">
        <v>123</v>
      </c>
      <c r="K258" s="72">
        <v>0.05</v>
      </c>
      <c r="L258" s="72">
        <v>4.179999999017215E-2</v>
      </c>
      <c r="M258" s="68">
        <v>1038.4759100000001</v>
      </c>
      <c r="N258" s="70">
        <v>107.78</v>
      </c>
      <c r="O258" s="68">
        <v>1.1192692950000001</v>
      </c>
      <c r="P258" s="69">
        <f t="shared" si="4"/>
        <v>8.5108173945818843E-4</v>
      </c>
      <c r="Q258" s="69">
        <f>O258/'סכום נכסי הקרן'!$C$41</f>
        <v>5.0735398883309502E-5</v>
      </c>
    </row>
    <row r="259" spans="1:17">
      <c r="A259" s="61" t="s">
        <v>1828</v>
      </c>
      <c r="B259" s="71" t="s">
        <v>1555</v>
      </c>
      <c r="C259" s="58" t="s">
        <v>1724</v>
      </c>
      <c r="D259" s="128" t="s">
        <v>1886</v>
      </c>
      <c r="E259" s="58" t="s">
        <v>618</v>
      </c>
      <c r="F259" s="77">
        <v>45109</v>
      </c>
      <c r="G259" s="128" t="s">
        <v>1886</v>
      </c>
      <c r="H259" s="68">
        <v>4.689999999957922</v>
      </c>
      <c r="I259" s="71" t="s">
        <v>305</v>
      </c>
      <c r="J259" s="71" t="s">
        <v>123</v>
      </c>
      <c r="K259" s="72">
        <v>0.05</v>
      </c>
      <c r="L259" s="72">
        <v>5.2499999989480364E-2</v>
      </c>
      <c r="M259" s="68">
        <v>937.75553300000001</v>
      </c>
      <c r="N259" s="70">
        <v>101.37</v>
      </c>
      <c r="O259" s="68">
        <v>0.9506027159999999</v>
      </c>
      <c r="P259" s="69">
        <f t="shared" si="4"/>
        <v>7.2282927502890007E-4</v>
      </c>
      <c r="Q259" s="69">
        <f>O259/'סכום נכסי הקרן'!$C$41</f>
        <v>4.3089905343840749E-5</v>
      </c>
    </row>
    <row r="260" spans="1:17">
      <c r="A260" s="61" t="s">
        <v>1828</v>
      </c>
      <c r="B260" s="71" t="s">
        <v>1555</v>
      </c>
      <c r="C260" s="58" t="s">
        <v>1725</v>
      </c>
      <c r="D260" s="128" t="s">
        <v>1886</v>
      </c>
      <c r="E260" s="58" t="s">
        <v>618</v>
      </c>
      <c r="F260" s="77">
        <v>45200</v>
      </c>
      <c r="G260" s="128" t="s">
        <v>1886</v>
      </c>
      <c r="H260" s="68">
        <v>4.6899999999385207</v>
      </c>
      <c r="I260" s="71" t="s">
        <v>305</v>
      </c>
      <c r="J260" s="71" t="s">
        <v>123</v>
      </c>
      <c r="K260" s="72">
        <v>0.05</v>
      </c>
      <c r="L260" s="72">
        <v>4.9199999993325125E-2</v>
      </c>
      <c r="M260" s="68">
        <v>1120.5563979999999</v>
      </c>
      <c r="N260" s="70">
        <v>101.61</v>
      </c>
      <c r="O260" s="68">
        <v>1.1385974029999999</v>
      </c>
      <c r="P260" s="69">
        <f t="shared" si="4"/>
        <v>8.6577864917469728E-4</v>
      </c>
      <c r="Q260" s="69">
        <f>O260/'סכום נכסי הקרן'!$C$41</f>
        <v>5.1611523399027296E-5</v>
      </c>
    </row>
    <row r="261" spans="1:17">
      <c r="A261" s="61" t="s">
        <v>1829</v>
      </c>
      <c r="B261" s="71" t="s">
        <v>1555</v>
      </c>
      <c r="C261" s="58" t="s">
        <v>1726</v>
      </c>
      <c r="D261" s="128" t="s">
        <v>1886</v>
      </c>
      <c r="E261" s="58" t="s">
        <v>618</v>
      </c>
      <c r="F261" s="77">
        <v>41816</v>
      </c>
      <c r="G261" s="128" t="s">
        <v>1886</v>
      </c>
      <c r="H261" s="68">
        <v>5.5399999980036876</v>
      </c>
      <c r="I261" s="71" t="s">
        <v>625</v>
      </c>
      <c r="J261" s="71" t="s">
        <v>123</v>
      </c>
      <c r="K261" s="72">
        <v>4.4999999999999998E-2</v>
      </c>
      <c r="L261" s="72">
        <v>9.0499999973126577E-2</v>
      </c>
      <c r="M261" s="68">
        <v>746.61838299999999</v>
      </c>
      <c r="N261" s="70">
        <v>87.22</v>
      </c>
      <c r="O261" s="68">
        <v>0.65120059500000005</v>
      </c>
      <c r="P261" s="69">
        <f t="shared" si="4"/>
        <v>4.951667463805547E-4</v>
      </c>
      <c r="Q261" s="69">
        <f>O261/'סכום נכסי הקרן'!$C$41</f>
        <v>2.9518295630877181E-5</v>
      </c>
    </row>
    <row r="262" spans="1:17">
      <c r="A262" s="61" t="s">
        <v>1829</v>
      </c>
      <c r="B262" s="71" t="s">
        <v>1555</v>
      </c>
      <c r="C262" s="58" t="s">
        <v>1727</v>
      </c>
      <c r="D262" s="128" t="s">
        <v>1886</v>
      </c>
      <c r="E262" s="58" t="s">
        <v>618</v>
      </c>
      <c r="F262" s="77">
        <v>42625</v>
      </c>
      <c r="G262" s="128" t="s">
        <v>1886</v>
      </c>
      <c r="H262" s="68">
        <v>5.5400000109741088</v>
      </c>
      <c r="I262" s="71" t="s">
        <v>625</v>
      </c>
      <c r="J262" s="71" t="s">
        <v>123</v>
      </c>
      <c r="K262" s="72">
        <v>4.4999999999999998E-2</v>
      </c>
      <c r="L262" s="72">
        <v>9.0500000137176351E-2</v>
      </c>
      <c r="M262" s="68">
        <v>207.90229500000001</v>
      </c>
      <c r="N262" s="70">
        <v>87.66</v>
      </c>
      <c r="O262" s="68">
        <v>0.18224715</v>
      </c>
      <c r="P262" s="69">
        <f t="shared" si="4"/>
        <v>1.385790016095254E-4</v>
      </c>
      <c r="Q262" s="69">
        <f>O262/'סכום נכסי הקרן'!$C$41</f>
        <v>8.2610877399226231E-6</v>
      </c>
    </row>
    <row r="263" spans="1:17">
      <c r="A263" s="61" t="s">
        <v>1829</v>
      </c>
      <c r="B263" s="71" t="s">
        <v>1555</v>
      </c>
      <c r="C263" s="58" t="s">
        <v>1728</v>
      </c>
      <c r="D263" s="128" t="s">
        <v>1886</v>
      </c>
      <c r="E263" s="58" t="s">
        <v>618</v>
      </c>
      <c r="F263" s="77">
        <v>42716</v>
      </c>
      <c r="G263" s="128" t="s">
        <v>1886</v>
      </c>
      <c r="H263" s="68">
        <v>5.5400000088300985</v>
      </c>
      <c r="I263" s="71" t="s">
        <v>625</v>
      </c>
      <c r="J263" s="71" t="s">
        <v>123</v>
      </c>
      <c r="K263" s="72">
        <v>4.4999999999999998E-2</v>
      </c>
      <c r="L263" s="72">
        <v>9.0500000191801322E-2</v>
      </c>
      <c r="M263" s="68">
        <v>157.290301</v>
      </c>
      <c r="N263" s="70">
        <v>87.84</v>
      </c>
      <c r="O263" s="68">
        <v>0.138163807</v>
      </c>
      <c r="P263" s="69">
        <f t="shared" si="4"/>
        <v>1.0505844636051185E-4</v>
      </c>
      <c r="Q263" s="69">
        <f>O263/'סכום נכסי הקרן'!$C$41</f>
        <v>6.2628322698529745E-6</v>
      </c>
    </row>
    <row r="264" spans="1:17">
      <c r="A264" s="61" t="s">
        <v>1829</v>
      </c>
      <c r="B264" s="71" t="s">
        <v>1555</v>
      </c>
      <c r="C264" s="58" t="s">
        <v>1729</v>
      </c>
      <c r="D264" s="128" t="s">
        <v>1886</v>
      </c>
      <c r="E264" s="58" t="s">
        <v>618</v>
      </c>
      <c r="F264" s="77">
        <v>42803</v>
      </c>
      <c r="G264" s="128" t="s">
        <v>1886</v>
      </c>
      <c r="H264" s="68">
        <v>5.5400000008307142</v>
      </c>
      <c r="I264" s="71" t="s">
        <v>625</v>
      </c>
      <c r="J264" s="71" t="s">
        <v>123</v>
      </c>
      <c r="K264" s="72">
        <v>4.4999999999999998E-2</v>
      </c>
      <c r="L264" s="72">
        <v>9.0500000023013005E-2</v>
      </c>
      <c r="M264" s="68">
        <v>1008.034301</v>
      </c>
      <c r="N264" s="70">
        <v>88.37</v>
      </c>
      <c r="O264" s="68">
        <v>0.890799919</v>
      </c>
      <c r="P264" s="69">
        <f t="shared" ref="P264:P327" si="5">IFERROR(O264/$O$8,0)</f>
        <v>6.7735579628469414E-4</v>
      </c>
      <c r="Q264" s="69">
        <f>O264/'סכום נכסי הקרן'!$C$41</f>
        <v>4.0379102167441114E-5</v>
      </c>
    </row>
    <row r="265" spans="1:17">
      <c r="A265" s="61" t="s">
        <v>1829</v>
      </c>
      <c r="B265" s="71" t="s">
        <v>1555</v>
      </c>
      <c r="C265" s="58" t="s">
        <v>1730</v>
      </c>
      <c r="D265" s="128" t="s">
        <v>1886</v>
      </c>
      <c r="E265" s="58" t="s">
        <v>618</v>
      </c>
      <c r="F265" s="77">
        <v>42898</v>
      </c>
      <c r="G265" s="128" t="s">
        <v>1886</v>
      </c>
      <c r="H265" s="68">
        <v>5.5399999943605689</v>
      </c>
      <c r="I265" s="71" t="s">
        <v>625</v>
      </c>
      <c r="J265" s="71" t="s">
        <v>123</v>
      </c>
      <c r="K265" s="72">
        <v>4.4999999999999998E-2</v>
      </c>
      <c r="L265" s="72">
        <v>9.0499999907009396E-2</v>
      </c>
      <c r="M265" s="68">
        <v>189.585421</v>
      </c>
      <c r="N265" s="70">
        <v>87.92</v>
      </c>
      <c r="O265" s="68">
        <v>0.16668351100000001</v>
      </c>
      <c r="P265" s="69">
        <f t="shared" si="5"/>
        <v>1.267445583601738E-4</v>
      </c>
      <c r="Q265" s="69">
        <f>O265/'סכום נכסי הקרן'!$C$41</f>
        <v>7.555602977436727E-6</v>
      </c>
    </row>
    <row r="266" spans="1:17">
      <c r="A266" s="61" t="s">
        <v>1829</v>
      </c>
      <c r="B266" s="71" t="s">
        <v>1555</v>
      </c>
      <c r="C266" s="58" t="s">
        <v>1731</v>
      </c>
      <c r="D266" s="128" t="s">
        <v>1886</v>
      </c>
      <c r="E266" s="58" t="s">
        <v>618</v>
      </c>
      <c r="F266" s="77">
        <v>42989</v>
      </c>
      <c r="G266" s="128" t="s">
        <v>1886</v>
      </c>
      <c r="H266" s="68">
        <v>5.5400000073019608</v>
      </c>
      <c r="I266" s="71" t="s">
        <v>625</v>
      </c>
      <c r="J266" s="71" t="s">
        <v>123</v>
      </c>
      <c r="K266" s="72">
        <v>4.4999999999999998E-2</v>
      </c>
      <c r="L266" s="72">
        <v>9.0500000120909085E-2</v>
      </c>
      <c r="M266" s="68">
        <v>238.90149600000001</v>
      </c>
      <c r="N266" s="70">
        <v>88.28</v>
      </c>
      <c r="O266" s="68">
        <v>0.21090224900000001</v>
      </c>
      <c r="P266" s="69">
        <f t="shared" si="5"/>
        <v>1.6036806668100724E-4</v>
      </c>
      <c r="Q266" s="69">
        <f>O266/'סכום נכסי הקרן'!$C$41</f>
        <v>9.5599957724222767E-6</v>
      </c>
    </row>
    <row r="267" spans="1:17">
      <c r="A267" s="61" t="s">
        <v>1829</v>
      </c>
      <c r="B267" s="71" t="s">
        <v>1555</v>
      </c>
      <c r="C267" s="58" t="s">
        <v>1732</v>
      </c>
      <c r="D267" s="128" t="s">
        <v>1886</v>
      </c>
      <c r="E267" s="58" t="s">
        <v>618</v>
      </c>
      <c r="F267" s="77">
        <v>43080</v>
      </c>
      <c r="G267" s="128" t="s">
        <v>1886</v>
      </c>
      <c r="H267" s="68">
        <v>5.5399999932196371</v>
      </c>
      <c r="I267" s="71" t="s">
        <v>625</v>
      </c>
      <c r="J267" s="71" t="s">
        <v>123</v>
      </c>
      <c r="K267" s="72">
        <v>4.4999999999999998E-2</v>
      </c>
      <c r="L267" s="72">
        <v>9.0499999799671105E-2</v>
      </c>
      <c r="M267" s="68">
        <v>74.019941000000003</v>
      </c>
      <c r="N267" s="70">
        <v>87.67</v>
      </c>
      <c r="O267" s="68">
        <v>6.4893286000000008E-2</v>
      </c>
      <c r="P267" s="69">
        <f t="shared" si="5"/>
        <v>4.9344238222882461E-5</v>
      </c>
      <c r="Q267" s="69">
        <f>O267/'סכום נכסי הקרן'!$C$41</f>
        <v>2.9415501387971911E-6</v>
      </c>
    </row>
    <row r="268" spans="1:17">
      <c r="A268" s="61" t="s">
        <v>1829</v>
      </c>
      <c r="B268" s="71" t="s">
        <v>1555</v>
      </c>
      <c r="C268" s="58" t="s">
        <v>1733</v>
      </c>
      <c r="D268" s="128" t="s">
        <v>1886</v>
      </c>
      <c r="E268" s="58" t="s">
        <v>618</v>
      </c>
      <c r="F268" s="77">
        <v>43171</v>
      </c>
      <c r="G268" s="128" t="s">
        <v>1886</v>
      </c>
      <c r="H268" s="68">
        <v>5.4299999918074224</v>
      </c>
      <c r="I268" s="71" t="s">
        <v>625</v>
      </c>
      <c r="J268" s="71" t="s">
        <v>123</v>
      </c>
      <c r="K268" s="72">
        <v>4.4999999999999998E-2</v>
      </c>
      <c r="L268" s="72">
        <v>9.1499999795185541E-2</v>
      </c>
      <c r="M268" s="68">
        <v>55.306612000000001</v>
      </c>
      <c r="N268" s="70">
        <v>88.28</v>
      </c>
      <c r="O268" s="68">
        <v>4.8824680000000002E-2</v>
      </c>
      <c r="P268" s="69">
        <f t="shared" si="5"/>
        <v>3.7125822863647325E-5</v>
      </c>
      <c r="Q268" s="69">
        <f>O268/'סכום נכסי הקרן'!$C$41</f>
        <v>2.2131757086662005E-6</v>
      </c>
    </row>
    <row r="269" spans="1:17">
      <c r="A269" s="61" t="s">
        <v>1829</v>
      </c>
      <c r="B269" s="71" t="s">
        <v>1555</v>
      </c>
      <c r="C269" s="58" t="s">
        <v>1734</v>
      </c>
      <c r="D269" s="128" t="s">
        <v>1886</v>
      </c>
      <c r="E269" s="58" t="s">
        <v>618</v>
      </c>
      <c r="F269" s="77">
        <v>43341</v>
      </c>
      <c r="G269" s="128" t="s">
        <v>1886</v>
      </c>
      <c r="H269" s="68">
        <v>5.579999991509462</v>
      </c>
      <c r="I269" s="71" t="s">
        <v>625</v>
      </c>
      <c r="J269" s="71" t="s">
        <v>123</v>
      </c>
      <c r="K269" s="72">
        <v>4.4999999999999998E-2</v>
      </c>
      <c r="L269" s="72">
        <v>8.7799999866110742E-2</v>
      </c>
      <c r="M269" s="68">
        <v>138.75089700000001</v>
      </c>
      <c r="N269" s="70">
        <v>88.28</v>
      </c>
      <c r="O269" s="68">
        <v>0.122489288</v>
      </c>
      <c r="P269" s="69">
        <f t="shared" si="5"/>
        <v>9.3139691012460946E-5</v>
      </c>
      <c r="Q269" s="69">
        <f>O269/'סכום נכסי הקרן'!$C$41</f>
        <v>5.5523214237844123E-6</v>
      </c>
    </row>
    <row r="270" spans="1:17">
      <c r="A270" s="61" t="s">
        <v>1829</v>
      </c>
      <c r="B270" s="71" t="s">
        <v>1555</v>
      </c>
      <c r="C270" s="58" t="s">
        <v>1735</v>
      </c>
      <c r="D270" s="128" t="s">
        <v>1886</v>
      </c>
      <c r="E270" s="58" t="s">
        <v>618</v>
      </c>
      <c r="F270" s="77">
        <v>43990</v>
      </c>
      <c r="G270" s="128" t="s">
        <v>1886</v>
      </c>
      <c r="H270" s="68">
        <v>5.5400000064278068</v>
      </c>
      <c r="I270" s="71" t="s">
        <v>625</v>
      </c>
      <c r="J270" s="71" t="s">
        <v>123</v>
      </c>
      <c r="K270" s="72">
        <v>4.4999999999999998E-2</v>
      </c>
      <c r="L270" s="72">
        <v>9.0500000120521396E-2</v>
      </c>
      <c r="M270" s="68">
        <v>143.10593600000001</v>
      </c>
      <c r="N270" s="70">
        <v>86.97</v>
      </c>
      <c r="O270" s="68">
        <v>0.12445923</v>
      </c>
      <c r="P270" s="69">
        <f t="shared" si="5"/>
        <v>9.4637616195865311E-5</v>
      </c>
      <c r="Q270" s="69">
        <f>O270/'סכום נכסי הקרן'!$C$41</f>
        <v>5.6416169968814883E-6</v>
      </c>
    </row>
    <row r="271" spans="1:17">
      <c r="A271" s="61" t="s">
        <v>1829</v>
      </c>
      <c r="B271" s="71" t="s">
        <v>1555</v>
      </c>
      <c r="C271" s="58" t="s">
        <v>1736</v>
      </c>
      <c r="D271" s="128" t="s">
        <v>1886</v>
      </c>
      <c r="E271" s="58" t="s">
        <v>618</v>
      </c>
      <c r="F271" s="77">
        <v>41893</v>
      </c>
      <c r="G271" s="128" t="s">
        <v>1886</v>
      </c>
      <c r="H271" s="68">
        <v>5.5399999938708619</v>
      </c>
      <c r="I271" s="71" t="s">
        <v>625</v>
      </c>
      <c r="J271" s="71" t="s">
        <v>123</v>
      </c>
      <c r="K271" s="72">
        <v>4.4999999999999998E-2</v>
      </c>
      <c r="L271" s="72">
        <v>9.0499999933208106E-2</v>
      </c>
      <c r="M271" s="68">
        <v>146.47900200000001</v>
      </c>
      <c r="N271" s="70">
        <v>86.88</v>
      </c>
      <c r="O271" s="68">
        <v>0.12726095700000001</v>
      </c>
      <c r="P271" s="69">
        <f t="shared" si="5"/>
        <v>9.6768022791756932E-5</v>
      </c>
      <c r="Q271" s="69">
        <f>O271/'סכום נכסי הקרן'!$C$41</f>
        <v>5.768616582720335E-6</v>
      </c>
    </row>
    <row r="272" spans="1:17">
      <c r="A272" s="61" t="s">
        <v>1829</v>
      </c>
      <c r="B272" s="71" t="s">
        <v>1555</v>
      </c>
      <c r="C272" s="58" t="s">
        <v>1737</v>
      </c>
      <c r="D272" s="128" t="s">
        <v>1886</v>
      </c>
      <c r="E272" s="58" t="s">
        <v>618</v>
      </c>
      <c r="F272" s="77">
        <v>42151</v>
      </c>
      <c r="G272" s="128" t="s">
        <v>1886</v>
      </c>
      <c r="H272" s="68">
        <v>5.5399999967708924</v>
      </c>
      <c r="I272" s="71" t="s">
        <v>625</v>
      </c>
      <c r="J272" s="71" t="s">
        <v>123</v>
      </c>
      <c r="K272" s="72">
        <v>4.4999999999999998E-2</v>
      </c>
      <c r="L272" s="72">
        <v>9.049999992776997E-2</v>
      </c>
      <c r="M272" s="68">
        <v>536.43106</v>
      </c>
      <c r="N272" s="70">
        <v>87.75</v>
      </c>
      <c r="O272" s="68">
        <v>0.47071828799999998</v>
      </c>
      <c r="P272" s="69">
        <f t="shared" si="5"/>
        <v>3.5792971462316446E-4</v>
      </c>
      <c r="Q272" s="69">
        <f>O272/'סכום נכסי הקרן'!$C$41</f>
        <v>2.1337206523965761E-5</v>
      </c>
    </row>
    <row r="273" spans="1:17">
      <c r="A273" s="61" t="s">
        <v>1829</v>
      </c>
      <c r="B273" s="71" t="s">
        <v>1555</v>
      </c>
      <c r="C273" s="58" t="s">
        <v>1738</v>
      </c>
      <c r="D273" s="128" t="s">
        <v>1886</v>
      </c>
      <c r="E273" s="58" t="s">
        <v>618</v>
      </c>
      <c r="F273" s="77">
        <v>42166</v>
      </c>
      <c r="G273" s="128" t="s">
        <v>1886</v>
      </c>
      <c r="H273" s="68">
        <v>5.5399999994129523</v>
      </c>
      <c r="I273" s="71" t="s">
        <v>625</v>
      </c>
      <c r="J273" s="71" t="s">
        <v>123</v>
      </c>
      <c r="K273" s="72">
        <v>4.4999999999999998E-2</v>
      </c>
      <c r="L273" s="72">
        <v>9.0499999989839583E-2</v>
      </c>
      <c r="M273" s="68">
        <v>504.72266500000001</v>
      </c>
      <c r="N273" s="70">
        <v>87.75</v>
      </c>
      <c r="O273" s="68">
        <v>0.442894169</v>
      </c>
      <c r="P273" s="69">
        <f t="shared" si="5"/>
        <v>3.3677251884981695E-4</v>
      </c>
      <c r="Q273" s="69">
        <f>O273/'סכום נכסי הקרן'!$C$41</f>
        <v>2.0075966014333386E-5</v>
      </c>
    </row>
    <row r="274" spans="1:17">
      <c r="A274" s="61" t="s">
        <v>1829</v>
      </c>
      <c r="B274" s="71" t="s">
        <v>1555</v>
      </c>
      <c r="C274" s="58" t="s">
        <v>1739</v>
      </c>
      <c r="D274" s="128" t="s">
        <v>1886</v>
      </c>
      <c r="E274" s="58" t="s">
        <v>618</v>
      </c>
      <c r="F274" s="77">
        <v>42257</v>
      </c>
      <c r="G274" s="128" t="s">
        <v>1886</v>
      </c>
      <c r="H274" s="68">
        <v>5.5399999900724453</v>
      </c>
      <c r="I274" s="71" t="s">
        <v>625</v>
      </c>
      <c r="J274" s="71" t="s">
        <v>123</v>
      </c>
      <c r="K274" s="72">
        <v>4.4999999999999998E-2</v>
      </c>
      <c r="L274" s="72">
        <v>9.0499999811718801E-2</v>
      </c>
      <c r="M274" s="68">
        <v>268.21187700000002</v>
      </c>
      <c r="N274" s="70">
        <v>87.13</v>
      </c>
      <c r="O274" s="68">
        <v>0.23369300800000001</v>
      </c>
      <c r="P274" s="69">
        <f t="shared" si="5"/>
        <v>1.7769794332458331E-4</v>
      </c>
      <c r="Q274" s="69">
        <f>O274/'סכום נכסי הקרן'!$C$41</f>
        <v>1.0593078922191319E-5</v>
      </c>
    </row>
    <row r="275" spans="1:17">
      <c r="A275" s="61" t="s">
        <v>1829</v>
      </c>
      <c r="B275" s="71" t="s">
        <v>1555</v>
      </c>
      <c r="C275" s="58" t="s">
        <v>1740</v>
      </c>
      <c r="D275" s="128" t="s">
        <v>1886</v>
      </c>
      <c r="E275" s="58" t="s">
        <v>618</v>
      </c>
      <c r="F275" s="77">
        <v>42348</v>
      </c>
      <c r="G275" s="128" t="s">
        <v>1886</v>
      </c>
      <c r="H275" s="68">
        <v>5.5399999943450995</v>
      </c>
      <c r="I275" s="71" t="s">
        <v>625</v>
      </c>
      <c r="J275" s="71" t="s">
        <v>123</v>
      </c>
      <c r="K275" s="72">
        <v>4.4999999999999998E-2</v>
      </c>
      <c r="L275" s="72">
        <v>9.0499999907800527E-2</v>
      </c>
      <c r="M275" s="68">
        <v>464.459157</v>
      </c>
      <c r="N275" s="70">
        <v>87.57</v>
      </c>
      <c r="O275" s="68">
        <v>0.40672689500000003</v>
      </c>
      <c r="P275" s="69">
        <f t="shared" si="5"/>
        <v>3.0927126726998079E-4</v>
      </c>
      <c r="Q275" s="69">
        <f>O275/'סכום נכסי הקרן'!$C$41</f>
        <v>1.8436538326011116E-5</v>
      </c>
    </row>
    <row r="276" spans="1:17">
      <c r="A276" s="61" t="s">
        <v>1829</v>
      </c>
      <c r="B276" s="71" t="s">
        <v>1555</v>
      </c>
      <c r="C276" s="58" t="s">
        <v>1741</v>
      </c>
      <c r="D276" s="128" t="s">
        <v>1886</v>
      </c>
      <c r="E276" s="58" t="s">
        <v>618</v>
      </c>
      <c r="F276" s="77">
        <v>42439</v>
      </c>
      <c r="G276" s="128" t="s">
        <v>1886</v>
      </c>
      <c r="H276" s="68">
        <v>5.5400000031968979</v>
      </c>
      <c r="I276" s="71" t="s">
        <v>625</v>
      </c>
      <c r="J276" s="71" t="s">
        <v>123</v>
      </c>
      <c r="K276" s="72">
        <v>4.4999999999999998E-2</v>
      </c>
      <c r="L276" s="72">
        <v>9.0500000034837991E-2</v>
      </c>
      <c r="M276" s="68">
        <v>551.63132900000005</v>
      </c>
      <c r="N276" s="70">
        <v>88.46</v>
      </c>
      <c r="O276" s="68">
        <v>0.487973086</v>
      </c>
      <c r="P276" s="69">
        <f t="shared" si="5"/>
        <v>3.7105009911100987E-4</v>
      </c>
      <c r="Q276" s="69">
        <f>O276/'סכום נכסי הקרן'!$C$41</f>
        <v>2.2119349894727069E-5</v>
      </c>
    </row>
    <row r="277" spans="1:17">
      <c r="A277" s="61" t="s">
        <v>1829</v>
      </c>
      <c r="B277" s="71" t="s">
        <v>1555</v>
      </c>
      <c r="C277" s="58" t="s">
        <v>1742</v>
      </c>
      <c r="D277" s="128" t="s">
        <v>1886</v>
      </c>
      <c r="E277" s="58" t="s">
        <v>618</v>
      </c>
      <c r="F277" s="77">
        <v>42549</v>
      </c>
      <c r="G277" s="128" t="s">
        <v>1886</v>
      </c>
      <c r="H277" s="68">
        <v>5.5700000092230955</v>
      </c>
      <c r="I277" s="71" t="s">
        <v>625</v>
      </c>
      <c r="J277" s="71" t="s">
        <v>123</v>
      </c>
      <c r="K277" s="72">
        <v>4.4999999999999998E-2</v>
      </c>
      <c r="L277" s="72">
        <v>8.9200000118334052E-2</v>
      </c>
      <c r="M277" s="68">
        <v>388.01103799999999</v>
      </c>
      <c r="N277" s="70">
        <v>88.86</v>
      </c>
      <c r="O277" s="68">
        <v>0.34478662599999998</v>
      </c>
      <c r="P277" s="69">
        <f t="shared" si="5"/>
        <v>2.6217247512181583E-4</v>
      </c>
      <c r="Q277" s="69">
        <f>O277/'סכום נכסי הקרן'!$C$41</f>
        <v>1.5628845603006067E-5</v>
      </c>
    </row>
    <row r="278" spans="1:17">
      <c r="A278" s="61" t="s">
        <v>1829</v>
      </c>
      <c r="B278" s="71" t="s">
        <v>1555</v>
      </c>
      <c r="C278" s="58" t="s">
        <v>1743</v>
      </c>
      <c r="D278" s="128" t="s">
        <v>1886</v>
      </c>
      <c r="E278" s="58" t="s">
        <v>618</v>
      </c>
      <c r="F278" s="77">
        <v>42604</v>
      </c>
      <c r="G278" s="128" t="s">
        <v>1886</v>
      </c>
      <c r="H278" s="68">
        <v>5.540000001393949</v>
      </c>
      <c r="I278" s="71" t="s">
        <v>625</v>
      </c>
      <c r="J278" s="71" t="s">
        <v>123</v>
      </c>
      <c r="K278" s="72">
        <v>4.4999999999999998E-2</v>
      </c>
      <c r="L278" s="72">
        <v>9.0500000048338525E-2</v>
      </c>
      <c r="M278" s="68">
        <v>507.39196900000002</v>
      </c>
      <c r="N278" s="70">
        <v>87.66</v>
      </c>
      <c r="O278" s="68">
        <v>0.44477979699999998</v>
      </c>
      <c r="P278" s="69">
        <f t="shared" si="5"/>
        <v>3.3820633246855921E-4</v>
      </c>
      <c r="Q278" s="69">
        <f>O278/'סכום נכסי הקרן'!$C$41</f>
        <v>2.0161439715035178E-5</v>
      </c>
    </row>
    <row r="279" spans="1:17">
      <c r="A279" s="127" t="s">
        <v>1886</v>
      </c>
      <c r="B279" s="128" t="s">
        <v>1886</v>
      </c>
      <c r="C279" s="128" t="s">
        <v>1886</v>
      </c>
      <c r="D279" s="128" t="s">
        <v>1886</v>
      </c>
      <c r="E279" s="128" t="s">
        <v>1886</v>
      </c>
      <c r="F279" s="128" t="s">
        <v>1886</v>
      </c>
      <c r="G279" s="128" t="s">
        <v>1886</v>
      </c>
      <c r="H279" s="128" t="s">
        <v>1886</v>
      </c>
      <c r="I279" s="128" t="s">
        <v>1886</v>
      </c>
      <c r="J279" s="128" t="s">
        <v>1886</v>
      </c>
      <c r="K279" s="128" t="s">
        <v>1886</v>
      </c>
      <c r="L279" s="128" t="s">
        <v>1886</v>
      </c>
      <c r="M279" s="128" t="s">
        <v>1886</v>
      </c>
      <c r="N279" s="128" t="s">
        <v>1886</v>
      </c>
      <c r="O279" s="128" t="s">
        <v>1886</v>
      </c>
      <c r="P279" s="128" t="s">
        <v>1886</v>
      </c>
      <c r="Q279" s="128" t="s">
        <v>1886</v>
      </c>
    </row>
    <row r="280" spans="1:17">
      <c r="A280" s="74" t="s">
        <v>36</v>
      </c>
      <c r="B280" s="125" t="s">
        <v>1886</v>
      </c>
      <c r="C280" s="125" t="s">
        <v>1886</v>
      </c>
      <c r="D280" s="125" t="s">
        <v>1886</v>
      </c>
      <c r="E280" s="125" t="s">
        <v>1886</v>
      </c>
      <c r="F280" s="125" t="s">
        <v>1886</v>
      </c>
      <c r="G280" s="125" t="s">
        <v>1886</v>
      </c>
      <c r="H280" s="125" t="s">
        <v>1886</v>
      </c>
      <c r="I280" s="125" t="s">
        <v>1886</v>
      </c>
      <c r="J280" s="125" t="s">
        <v>1886</v>
      </c>
      <c r="K280" s="125" t="s">
        <v>1886</v>
      </c>
      <c r="L280" s="125" t="s">
        <v>1886</v>
      </c>
      <c r="M280" s="125" t="s">
        <v>1886</v>
      </c>
      <c r="N280" s="125" t="s">
        <v>1886</v>
      </c>
      <c r="O280" s="65">
        <v>14.259900102</v>
      </c>
      <c r="P280" s="66">
        <f t="shared" si="5"/>
        <v>1.0843092576134822E-2</v>
      </c>
      <c r="Q280" s="66">
        <f>O280/'סכום נכסי הקרן'!$C$41</f>
        <v>6.4638753420919652E-4</v>
      </c>
    </row>
    <row r="281" spans="1:17">
      <c r="A281" s="61" t="s">
        <v>1830</v>
      </c>
      <c r="B281" s="71" t="s">
        <v>1546</v>
      </c>
      <c r="C281" s="58">
        <v>9915</v>
      </c>
      <c r="D281" s="128" t="s">
        <v>1886</v>
      </c>
      <c r="E281" s="58" t="s">
        <v>618</v>
      </c>
      <c r="F281" s="77">
        <v>45291</v>
      </c>
      <c r="G281" s="128" t="s">
        <v>1886</v>
      </c>
      <c r="H281" s="68">
        <v>3</v>
      </c>
      <c r="I281" s="71" t="s">
        <v>536</v>
      </c>
      <c r="J281" s="71" t="s">
        <v>123</v>
      </c>
      <c r="K281" s="72">
        <v>6.5000000000000002E-2</v>
      </c>
      <c r="L281" s="72">
        <v>6.5000000000000002E-2</v>
      </c>
      <c r="M281" s="68">
        <v>13239.202349000001</v>
      </c>
      <c r="N281" s="70">
        <v>107.70966199999999</v>
      </c>
      <c r="O281" s="68">
        <v>14.259900102</v>
      </c>
      <c r="P281" s="69">
        <f t="shared" si="5"/>
        <v>1.0843092576134822E-2</v>
      </c>
      <c r="Q281" s="69">
        <f>O281/'סכום נכסי הקרן'!$C$41</f>
        <v>6.4638753420919652E-4</v>
      </c>
    </row>
    <row r="282" spans="1:17">
      <c r="A282" s="127" t="s">
        <v>1886</v>
      </c>
      <c r="B282" s="128" t="s">
        <v>1886</v>
      </c>
      <c r="C282" s="128" t="s">
        <v>1886</v>
      </c>
      <c r="D282" s="128" t="s">
        <v>1886</v>
      </c>
      <c r="E282" s="128" t="s">
        <v>1886</v>
      </c>
      <c r="F282" s="128" t="s">
        <v>1886</v>
      </c>
      <c r="G282" s="128" t="s">
        <v>1886</v>
      </c>
      <c r="H282" s="128" t="s">
        <v>1886</v>
      </c>
      <c r="I282" s="128" t="s">
        <v>1886</v>
      </c>
      <c r="J282" s="128" t="s">
        <v>1886</v>
      </c>
      <c r="K282" s="128" t="s">
        <v>1886</v>
      </c>
      <c r="L282" s="128" t="s">
        <v>1886</v>
      </c>
      <c r="M282" s="128" t="s">
        <v>1886</v>
      </c>
      <c r="N282" s="128" t="s">
        <v>1886</v>
      </c>
      <c r="O282" s="128" t="s">
        <v>1886</v>
      </c>
      <c r="P282" s="128" t="s">
        <v>1886</v>
      </c>
      <c r="Q282" s="128" t="s">
        <v>1886</v>
      </c>
    </row>
    <row r="283" spans="1:17">
      <c r="A283" s="55" t="s">
        <v>39</v>
      </c>
      <c r="B283" s="125" t="s">
        <v>1886</v>
      </c>
      <c r="C283" s="125" t="s">
        <v>1886</v>
      </c>
      <c r="D283" s="125" t="s">
        <v>1886</v>
      </c>
      <c r="E283" s="125" t="s">
        <v>1886</v>
      </c>
      <c r="F283" s="125" t="s">
        <v>1886</v>
      </c>
      <c r="G283" s="125" t="s">
        <v>1886</v>
      </c>
      <c r="H283" s="65">
        <v>1.9333313648147896</v>
      </c>
      <c r="I283" s="125" t="s">
        <v>1886</v>
      </c>
      <c r="J283" s="125" t="s">
        <v>1886</v>
      </c>
      <c r="K283" s="125" t="s">
        <v>1886</v>
      </c>
      <c r="L283" s="76">
        <v>0.16992024876746623</v>
      </c>
      <c r="M283" s="125" t="s">
        <v>1886</v>
      </c>
      <c r="N283" s="125" t="s">
        <v>1886</v>
      </c>
      <c r="O283" s="65">
        <v>457.28262826000002</v>
      </c>
      <c r="P283" s="66">
        <f t="shared" si="5"/>
        <v>0.34771336658845176</v>
      </c>
      <c r="Q283" s="66">
        <f>O283/'סכום נכסי הקרן'!$C$41</f>
        <v>2.0728181011325997E-2</v>
      </c>
    </row>
    <row r="284" spans="1:17">
      <c r="A284" s="74" t="s">
        <v>37</v>
      </c>
      <c r="B284" s="125" t="s">
        <v>1886</v>
      </c>
      <c r="C284" s="125" t="s">
        <v>1886</v>
      </c>
      <c r="D284" s="125" t="s">
        <v>1886</v>
      </c>
      <c r="E284" s="125" t="s">
        <v>1886</v>
      </c>
      <c r="F284" s="125" t="s">
        <v>1886</v>
      </c>
      <c r="G284" s="125" t="s">
        <v>1886</v>
      </c>
      <c r="H284" s="65">
        <v>1.9333313648147901</v>
      </c>
      <c r="I284" s="125" t="s">
        <v>1886</v>
      </c>
      <c r="J284" s="125" t="s">
        <v>1886</v>
      </c>
      <c r="K284" s="125" t="s">
        <v>1886</v>
      </c>
      <c r="L284" s="76">
        <v>0.16992024876746631</v>
      </c>
      <c r="M284" s="125" t="s">
        <v>1886</v>
      </c>
      <c r="N284" s="125" t="s">
        <v>1886</v>
      </c>
      <c r="O284" s="65">
        <v>457.28262826000002</v>
      </c>
      <c r="P284" s="66">
        <f t="shared" si="5"/>
        <v>0.34771336658845176</v>
      </c>
      <c r="Q284" s="66">
        <f>O284/'סכום נכסי הקרן'!$C$41</f>
        <v>2.0728181011325997E-2</v>
      </c>
    </row>
    <row r="285" spans="1:17">
      <c r="A285" s="61" t="s">
        <v>1831</v>
      </c>
      <c r="B285" s="71" t="s">
        <v>1555</v>
      </c>
      <c r="C285" s="58">
        <v>9645</v>
      </c>
      <c r="D285" s="128" t="s">
        <v>1886</v>
      </c>
      <c r="E285" s="58" t="s">
        <v>1584</v>
      </c>
      <c r="F285" s="77">
        <v>45114</v>
      </c>
      <c r="G285" s="58" t="s">
        <v>1545</v>
      </c>
      <c r="H285" s="68">
        <v>0.59999999979576424</v>
      </c>
      <c r="I285" s="71" t="s">
        <v>1778</v>
      </c>
      <c r="J285" s="71" t="s">
        <v>1538</v>
      </c>
      <c r="K285" s="72">
        <v>7.7199999999999991E-2</v>
      </c>
      <c r="L285" s="72">
        <v>8.1499999994383537E-2</v>
      </c>
      <c r="M285" s="68">
        <v>2717.2665710000001</v>
      </c>
      <c r="N285" s="70">
        <v>101.26</v>
      </c>
      <c r="O285" s="68">
        <v>0.97926027699999985</v>
      </c>
      <c r="P285" s="69">
        <f t="shared" si="5"/>
        <v>7.4462021218179425E-4</v>
      </c>
      <c r="Q285" s="69">
        <f>O285/'סכום נכסי הקרן'!$C$41</f>
        <v>4.4388924976428611E-5</v>
      </c>
    </row>
    <row r="286" spans="1:17">
      <c r="A286" s="61" t="s">
        <v>1831</v>
      </c>
      <c r="B286" s="71" t="s">
        <v>1555</v>
      </c>
      <c r="C286" s="58">
        <v>9722</v>
      </c>
      <c r="D286" s="128" t="s">
        <v>1886</v>
      </c>
      <c r="E286" s="58" t="s">
        <v>1584</v>
      </c>
      <c r="F286" s="77">
        <v>45169</v>
      </c>
      <c r="G286" s="58" t="s">
        <v>1545</v>
      </c>
      <c r="H286" s="68">
        <v>0.59999999903469692</v>
      </c>
      <c r="I286" s="71" t="s">
        <v>1778</v>
      </c>
      <c r="J286" s="71" t="s">
        <v>1538</v>
      </c>
      <c r="K286" s="72">
        <v>7.7199999999999991E-2</v>
      </c>
      <c r="L286" s="72">
        <v>8.1300000004343856E-2</v>
      </c>
      <c r="M286" s="68">
        <v>1149.7078750000001</v>
      </c>
      <c r="N286" s="70">
        <v>101.27</v>
      </c>
      <c r="O286" s="68">
        <v>0.41437761400000006</v>
      </c>
      <c r="P286" s="69">
        <f t="shared" si="5"/>
        <v>3.1508880131984125E-4</v>
      </c>
      <c r="Q286" s="69">
        <f>O286/'סכום נכסי הקרן'!$C$41</f>
        <v>1.8783338047886016E-5</v>
      </c>
    </row>
    <row r="287" spans="1:17">
      <c r="A287" s="61" t="s">
        <v>1831</v>
      </c>
      <c r="B287" s="71" t="s">
        <v>1555</v>
      </c>
      <c r="C287" s="58">
        <v>9788</v>
      </c>
      <c r="D287" s="128" t="s">
        <v>1886</v>
      </c>
      <c r="E287" s="58" t="s">
        <v>1584</v>
      </c>
      <c r="F287" s="77">
        <v>45198</v>
      </c>
      <c r="G287" s="58" t="s">
        <v>1545</v>
      </c>
      <c r="H287" s="68">
        <v>0.60999999916611092</v>
      </c>
      <c r="I287" s="71" t="s">
        <v>1778</v>
      </c>
      <c r="J287" s="71" t="s">
        <v>1538</v>
      </c>
      <c r="K287" s="72">
        <v>7.7499999999999999E-2</v>
      </c>
      <c r="L287" s="72">
        <v>8.070000003891481E-2</v>
      </c>
      <c r="M287" s="68">
        <v>798.61428799999999</v>
      </c>
      <c r="N287" s="70">
        <v>101.26</v>
      </c>
      <c r="O287" s="68">
        <v>0.28780808400000002</v>
      </c>
      <c r="P287" s="69">
        <f t="shared" si="5"/>
        <v>2.1884653305069752E-4</v>
      </c>
      <c r="Q287" s="69">
        <f>O287/'סכום נכסי הקרן'!$C$41</f>
        <v>1.3046063184982705E-5</v>
      </c>
    </row>
    <row r="288" spans="1:17">
      <c r="A288" s="61" t="s">
        <v>1831</v>
      </c>
      <c r="B288" s="71" t="s">
        <v>1555</v>
      </c>
      <c r="C288" s="58">
        <v>9813</v>
      </c>
      <c r="D288" s="128" t="s">
        <v>1886</v>
      </c>
      <c r="E288" s="58" t="s">
        <v>1584</v>
      </c>
      <c r="F288" s="77">
        <v>45229</v>
      </c>
      <c r="G288" s="58" t="s">
        <v>1545</v>
      </c>
      <c r="H288" s="68">
        <v>0.60000000115378294</v>
      </c>
      <c r="I288" s="71" t="s">
        <v>1778</v>
      </c>
      <c r="J288" s="71" t="s">
        <v>1538</v>
      </c>
      <c r="K288" s="72">
        <v>7.7199999999999991E-2</v>
      </c>
      <c r="L288" s="72">
        <v>8.1499999829816983E-2</v>
      </c>
      <c r="M288" s="68">
        <v>480.89931599999994</v>
      </c>
      <c r="N288" s="70">
        <v>101.28</v>
      </c>
      <c r="O288" s="68">
        <v>0.17334281300000004</v>
      </c>
      <c r="P288" s="69">
        <f t="shared" si="5"/>
        <v>1.3180822834116566E-4</v>
      </c>
      <c r="Q288" s="69">
        <f>O288/'סכום נכסי הקרן'!$C$41</f>
        <v>7.857462721792907E-6</v>
      </c>
    </row>
    <row r="289" spans="1:17">
      <c r="A289" s="61" t="s">
        <v>1831</v>
      </c>
      <c r="B289" s="71" t="s">
        <v>1555</v>
      </c>
      <c r="C289" s="58">
        <v>9848</v>
      </c>
      <c r="D289" s="128" t="s">
        <v>1886</v>
      </c>
      <c r="E289" s="58" t="s">
        <v>1584</v>
      </c>
      <c r="F289" s="77">
        <v>45267</v>
      </c>
      <c r="G289" s="58" t="s">
        <v>1545</v>
      </c>
      <c r="H289" s="68">
        <v>0.59999998438618618</v>
      </c>
      <c r="I289" s="71" t="s">
        <v>1778</v>
      </c>
      <c r="J289" s="71" t="s">
        <v>1538</v>
      </c>
      <c r="K289" s="72">
        <v>7.6700000000000004E-2</v>
      </c>
      <c r="L289" s="72">
        <v>8.2799998938260663E-2</v>
      </c>
      <c r="M289" s="68">
        <v>107.553318</v>
      </c>
      <c r="N289" s="70">
        <v>100.39</v>
      </c>
      <c r="O289" s="68">
        <v>3.8427511000000004E-2</v>
      </c>
      <c r="P289" s="69">
        <f t="shared" si="5"/>
        <v>2.9219914323593297E-5</v>
      </c>
      <c r="Q289" s="69">
        <f>O289/'סכום נכסי הקרן'!$C$41</f>
        <v>1.7418820541108149E-6</v>
      </c>
    </row>
    <row r="290" spans="1:17">
      <c r="A290" s="61" t="s">
        <v>1832</v>
      </c>
      <c r="B290" s="71" t="s">
        <v>1555</v>
      </c>
      <c r="C290" s="58">
        <v>8763</v>
      </c>
      <c r="D290" s="128" t="s">
        <v>1886</v>
      </c>
      <c r="E290" s="58" t="s">
        <v>1584</v>
      </c>
      <c r="F290" s="77">
        <v>44529</v>
      </c>
      <c r="G290" s="58" t="s">
        <v>1545</v>
      </c>
      <c r="H290" s="68">
        <v>0.60000000006331899</v>
      </c>
      <c r="I290" s="71" t="s">
        <v>1778</v>
      </c>
      <c r="J290" s="71" t="s">
        <v>1538</v>
      </c>
      <c r="K290" s="72">
        <v>7.7199999999999991E-2</v>
      </c>
      <c r="L290" s="72">
        <v>7.9900000003946883E-2</v>
      </c>
      <c r="M290" s="68">
        <v>26270.317253000001</v>
      </c>
      <c r="N290" s="70">
        <v>101.35</v>
      </c>
      <c r="O290" s="68">
        <v>9.4758251739999988</v>
      </c>
      <c r="P290" s="69">
        <f t="shared" si="5"/>
        <v>7.2053274470373187E-3</v>
      </c>
      <c r="Q290" s="69">
        <f>O290/'סכום נכסי הקרן'!$C$41</f>
        <v>4.295300265084066E-4</v>
      </c>
    </row>
    <row r="291" spans="1:17">
      <c r="A291" s="61" t="s">
        <v>1832</v>
      </c>
      <c r="B291" s="71" t="s">
        <v>1555</v>
      </c>
      <c r="C291" s="58">
        <v>9327</v>
      </c>
      <c r="D291" s="128" t="s">
        <v>1886</v>
      </c>
      <c r="E291" s="58" t="s">
        <v>1584</v>
      </c>
      <c r="F291" s="77">
        <v>44880</v>
      </c>
      <c r="G291" s="58" t="s">
        <v>1545</v>
      </c>
      <c r="H291" s="68">
        <v>0.6</v>
      </c>
      <c r="I291" s="71" t="s">
        <v>1778</v>
      </c>
      <c r="J291" s="71" t="s">
        <v>128</v>
      </c>
      <c r="K291" s="72">
        <v>7.1160000000000001E-2</v>
      </c>
      <c r="L291" s="72">
        <v>6.959999990940656E-2</v>
      </c>
      <c r="M291" s="68">
        <v>720.11272899999994</v>
      </c>
      <c r="N291" s="70">
        <v>101.43</v>
      </c>
      <c r="O291" s="68">
        <v>0.26491984000000002</v>
      </c>
      <c r="P291" s="69">
        <f t="shared" si="5"/>
        <v>2.0144252973917681E-4</v>
      </c>
      <c r="Q291" s="69">
        <f>O291/'סכום נכסי הקרן'!$C$41</f>
        <v>1.2008561134076792E-5</v>
      </c>
    </row>
    <row r="292" spans="1:17">
      <c r="A292" s="61" t="s">
        <v>1832</v>
      </c>
      <c r="B292" s="71" t="s">
        <v>1555</v>
      </c>
      <c r="C292" s="58">
        <v>9474</v>
      </c>
      <c r="D292" s="128" t="s">
        <v>1886</v>
      </c>
      <c r="E292" s="58" t="s">
        <v>1584</v>
      </c>
      <c r="F292" s="77">
        <v>44977</v>
      </c>
      <c r="G292" s="58" t="s">
        <v>1545</v>
      </c>
      <c r="H292" s="68">
        <v>0.6</v>
      </c>
      <c r="I292" s="71" t="s">
        <v>1778</v>
      </c>
      <c r="J292" s="71" t="s">
        <v>128</v>
      </c>
      <c r="K292" s="72">
        <v>7.1160000000000001E-2</v>
      </c>
      <c r="L292" s="72">
        <v>6.9599999804986407E-2</v>
      </c>
      <c r="M292" s="68">
        <v>278.77325400000001</v>
      </c>
      <c r="N292" s="70">
        <v>101.43</v>
      </c>
      <c r="O292" s="68">
        <v>0.10255694999999999</v>
      </c>
      <c r="P292" s="69">
        <f t="shared" si="5"/>
        <v>7.7983330543813812E-5</v>
      </c>
      <c r="Q292" s="69">
        <f>O292/'סכום נכסי הקרן'!$C$41</f>
        <v>4.6488077442574959E-6</v>
      </c>
    </row>
    <row r="293" spans="1:17">
      <c r="A293" s="61" t="s">
        <v>1832</v>
      </c>
      <c r="B293" s="71" t="s">
        <v>1555</v>
      </c>
      <c r="C293" s="58">
        <v>9571</v>
      </c>
      <c r="D293" s="128" t="s">
        <v>1886</v>
      </c>
      <c r="E293" s="58" t="s">
        <v>1584</v>
      </c>
      <c r="F293" s="77">
        <v>45069</v>
      </c>
      <c r="G293" s="58" t="s">
        <v>1545</v>
      </c>
      <c r="H293" s="68">
        <v>0.60000000118852903</v>
      </c>
      <c r="I293" s="71" t="s">
        <v>1778</v>
      </c>
      <c r="J293" s="71" t="s">
        <v>128</v>
      </c>
      <c r="K293" s="72">
        <v>7.1160000000000001E-2</v>
      </c>
      <c r="L293" s="72">
        <v>6.9599999971475313E-2</v>
      </c>
      <c r="M293" s="68">
        <v>457.41066100000006</v>
      </c>
      <c r="N293" s="70">
        <v>101.43</v>
      </c>
      <c r="O293" s="68">
        <v>0.16827526299999998</v>
      </c>
      <c r="P293" s="69">
        <f t="shared" si="5"/>
        <v>1.2795491146018091E-4</v>
      </c>
      <c r="Q293" s="69">
        <f>O293/'סכום נכסי הקרן'!$C$41</f>
        <v>7.627755562166843E-6</v>
      </c>
    </row>
    <row r="294" spans="1:17">
      <c r="A294" s="61" t="s">
        <v>1832</v>
      </c>
      <c r="B294" s="71" t="s">
        <v>1555</v>
      </c>
      <c r="C294" s="58">
        <v>9849</v>
      </c>
      <c r="D294" s="128" t="s">
        <v>1886</v>
      </c>
      <c r="E294" s="58" t="s">
        <v>1584</v>
      </c>
      <c r="F294" s="77">
        <v>45267</v>
      </c>
      <c r="G294" s="58" t="s">
        <v>1545</v>
      </c>
      <c r="H294" s="68">
        <v>0.60000000000000009</v>
      </c>
      <c r="I294" s="71" t="s">
        <v>1778</v>
      </c>
      <c r="J294" s="71" t="s">
        <v>128</v>
      </c>
      <c r="K294" s="72">
        <v>7.0110000000000006E-2</v>
      </c>
      <c r="L294" s="72">
        <v>7.0299999929603368E-2</v>
      </c>
      <c r="M294" s="68">
        <v>408.57898199999994</v>
      </c>
      <c r="N294" s="70">
        <v>100.65</v>
      </c>
      <c r="O294" s="68">
        <v>0.14915483499999999</v>
      </c>
      <c r="P294" s="69">
        <f t="shared" si="5"/>
        <v>1.1341591964282292E-4</v>
      </c>
      <c r="Q294" s="69">
        <f>O294/'סכום נכסי הקרן'!$C$41</f>
        <v>6.7610449807784744E-6</v>
      </c>
    </row>
    <row r="295" spans="1:17">
      <c r="A295" s="61" t="s">
        <v>1833</v>
      </c>
      <c r="B295" s="71" t="s">
        <v>1555</v>
      </c>
      <c r="C295" s="58">
        <v>9382</v>
      </c>
      <c r="D295" s="128" t="s">
        <v>1886</v>
      </c>
      <c r="E295" s="58" t="s">
        <v>1584</v>
      </c>
      <c r="F295" s="77">
        <v>44341</v>
      </c>
      <c r="G295" s="58" t="s">
        <v>1545</v>
      </c>
      <c r="H295" s="68">
        <v>0.22999999996532916</v>
      </c>
      <c r="I295" s="71" t="s">
        <v>1778</v>
      </c>
      <c r="J295" s="71" t="s">
        <v>122</v>
      </c>
      <c r="K295" s="72">
        <v>7.9724000000000003E-2</v>
      </c>
      <c r="L295" s="72">
        <v>8.8599999999102633E-2</v>
      </c>
      <c r="M295" s="68">
        <v>2699.9735210000003</v>
      </c>
      <c r="N295" s="70">
        <v>100.14</v>
      </c>
      <c r="O295" s="68">
        <v>9.8065135580000007</v>
      </c>
      <c r="P295" s="69">
        <f t="shared" si="5"/>
        <v>7.4567797528680962E-3</v>
      </c>
      <c r="Q295" s="69">
        <f>O295/'סכום נכסי הקרן'!$C$41</f>
        <v>4.4451981238323229E-4</v>
      </c>
    </row>
    <row r="296" spans="1:17">
      <c r="A296" s="61" t="s">
        <v>1833</v>
      </c>
      <c r="B296" s="71" t="s">
        <v>1555</v>
      </c>
      <c r="C296" s="58">
        <v>9410</v>
      </c>
      <c r="D296" s="128" t="s">
        <v>1886</v>
      </c>
      <c r="E296" s="58" t="s">
        <v>1584</v>
      </c>
      <c r="F296" s="77">
        <v>44946</v>
      </c>
      <c r="G296" s="58" t="s">
        <v>1545</v>
      </c>
      <c r="H296" s="68">
        <v>0.22999998025658974</v>
      </c>
      <c r="I296" s="71" t="s">
        <v>1778</v>
      </c>
      <c r="J296" s="71" t="s">
        <v>122</v>
      </c>
      <c r="K296" s="72">
        <v>7.9724000000000003E-2</v>
      </c>
      <c r="L296" s="72">
        <v>8.8599998435151928E-2</v>
      </c>
      <c r="M296" s="68">
        <v>7.5303719999999998</v>
      </c>
      <c r="N296" s="70">
        <v>100.14</v>
      </c>
      <c r="O296" s="68">
        <v>2.7350898000000002E-2</v>
      </c>
      <c r="P296" s="69">
        <f t="shared" si="5"/>
        <v>2.0797363020293955E-5</v>
      </c>
      <c r="Q296" s="69">
        <f>O296/'סכום נכסי הקרן'!$C$41</f>
        <v>1.2397898575844628E-6</v>
      </c>
    </row>
    <row r="297" spans="1:17">
      <c r="A297" s="61" t="s">
        <v>1833</v>
      </c>
      <c r="B297" s="71" t="s">
        <v>1555</v>
      </c>
      <c r="C297" s="58">
        <v>9460</v>
      </c>
      <c r="D297" s="128" t="s">
        <v>1886</v>
      </c>
      <c r="E297" s="58" t="s">
        <v>1584</v>
      </c>
      <c r="F297" s="77">
        <v>44978</v>
      </c>
      <c r="G297" s="58" t="s">
        <v>1545</v>
      </c>
      <c r="H297" s="68">
        <v>0.23000000321268313</v>
      </c>
      <c r="I297" s="71" t="s">
        <v>1778</v>
      </c>
      <c r="J297" s="71" t="s">
        <v>122</v>
      </c>
      <c r="K297" s="72">
        <v>7.9724000000000003E-2</v>
      </c>
      <c r="L297" s="72">
        <v>8.8599999689440628E-2</v>
      </c>
      <c r="M297" s="68">
        <v>10.283909</v>
      </c>
      <c r="N297" s="70">
        <v>100.14</v>
      </c>
      <c r="O297" s="68">
        <v>3.7351955999999999E-2</v>
      </c>
      <c r="P297" s="69">
        <f t="shared" si="5"/>
        <v>2.8402072518790676E-5</v>
      </c>
      <c r="Q297" s="69">
        <f>O297/'סכום נכסי הקרן'!$C$41</f>
        <v>1.6931281821072607E-6</v>
      </c>
    </row>
    <row r="298" spans="1:17">
      <c r="A298" s="61" t="s">
        <v>1833</v>
      </c>
      <c r="B298" s="71" t="s">
        <v>1555</v>
      </c>
      <c r="C298" s="58">
        <v>9511</v>
      </c>
      <c r="D298" s="128" t="s">
        <v>1886</v>
      </c>
      <c r="E298" s="58" t="s">
        <v>1584</v>
      </c>
      <c r="F298" s="77">
        <v>45005</v>
      </c>
      <c r="G298" s="58" t="s">
        <v>1545</v>
      </c>
      <c r="H298" s="68">
        <v>0.22999998659480247</v>
      </c>
      <c r="I298" s="71" t="s">
        <v>1778</v>
      </c>
      <c r="J298" s="71" t="s">
        <v>122</v>
      </c>
      <c r="K298" s="72">
        <v>7.9660000000000009E-2</v>
      </c>
      <c r="L298" s="72">
        <v>8.8600001897351038E-2</v>
      </c>
      <c r="M298" s="68">
        <v>5.3400460000000001</v>
      </c>
      <c r="N298" s="70">
        <v>100.14</v>
      </c>
      <c r="O298" s="68">
        <v>1.9395461999999999E-2</v>
      </c>
      <c r="P298" s="69">
        <f t="shared" si="5"/>
        <v>1.4748125058282057E-5</v>
      </c>
      <c r="Q298" s="69">
        <f>O298/'סכום נכסי הקרן'!$C$41</f>
        <v>8.7917760765167037E-7</v>
      </c>
    </row>
    <row r="299" spans="1:17">
      <c r="A299" s="61" t="s">
        <v>1833</v>
      </c>
      <c r="B299" s="71" t="s">
        <v>1555</v>
      </c>
      <c r="C299" s="58">
        <v>9540</v>
      </c>
      <c r="D299" s="128" t="s">
        <v>1886</v>
      </c>
      <c r="E299" s="58" t="s">
        <v>1584</v>
      </c>
      <c r="F299" s="77">
        <v>45036</v>
      </c>
      <c r="G299" s="58" t="s">
        <v>1545</v>
      </c>
      <c r="H299" s="68">
        <v>0.23000000761973549</v>
      </c>
      <c r="I299" s="71" t="s">
        <v>1778</v>
      </c>
      <c r="J299" s="71" t="s">
        <v>122</v>
      </c>
      <c r="K299" s="72">
        <v>7.9724000000000003E-2</v>
      </c>
      <c r="L299" s="72">
        <v>8.8600000462828385E-2</v>
      </c>
      <c r="M299" s="68">
        <v>19.511863000000002</v>
      </c>
      <c r="N299" s="70">
        <v>100.14</v>
      </c>
      <c r="O299" s="68">
        <v>7.0868601999999989E-2</v>
      </c>
      <c r="P299" s="69">
        <f t="shared" si="5"/>
        <v>5.3887811746975547E-5</v>
      </c>
      <c r="Q299" s="69">
        <f>O299/'סכום נכסי הקרן'!$C$41</f>
        <v>3.2124054566979834E-6</v>
      </c>
    </row>
    <row r="300" spans="1:17">
      <c r="A300" s="61" t="s">
        <v>1833</v>
      </c>
      <c r="B300" s="71" t="s">
        <v>1555</v>
      </c>
      <c r="C300" s="58">
        <v>9562</v>
      </c>
      <c r="D300" s="128" t="s">
        <v>1886</v>
      </c>
      <c r="E300" s="58" t="s">
        <v>1584</v>
      </c>
      <c r="F300" s="77">
        <v>45068</v>
      </c>
      <c r="G300" s="58" t="s">
        <v>1545</v>
      </c>
      <c r="H300" s="68">
        <v>0.23000000731094092</v>
      </c>
      <c r="I300" s="71" t="s">
        <v>1778</v>
      </c>
      <c r="J300" s="71" t="s">
        <v>122</v>
      </c>
      <c r="K300" s="72">
        <v>7.9724000000000003E-2</v>
      </c>
      <c r="L300" s="72">
        <v>8.8600000250660838E-2</v>
      </c>
      <c r="M300" s="68">
        <v>10.544589</v>
      </c>
      <c r="N300" s="70">
        <v>100.14</v>
      </c>
      <c r="O300" s="68">
        <v>3.8298763999999999E-2</v>
      </c>
      <c r="P300" s="69">
        <f t="shared" si="5"/>
        <v>2.9122016327820948E-5</v>
      </c>
      <c r="Q300" s="69">
        <f>O300/'סכום נכסי הקרן'!$C$41</f>
        <v>1.7360460766304983E-6</v>
      </c>
    </row>
    <row r="301" spans="1:17">
      <c r="A301" s="61" t="s">
        <v>1833</v>
      </c>
      <c r="B301" s="71" t="s">
        <v>1555</v>
      </c>
      <c r="C301" s="58">
        <v>9603</v>
      </c>
      <c r="D301" s="128" t="s">
        <v>1886</v>
      </c>
      <c r="E301" s="58" t="s">
        <v>1584</v>
      </c>
      <c r="F301" s="77">
        <v>45097</v>
      </c>
      <c r="G301" s="58" t="s">
        <v>1545</v>
      </c>
      <c r="H301" s="68">
        <v>0.22999999565335594</v>
      </c>
      <c r="I301" s="71" t="s">
        <v>1778</v>
      </c>
      <c r="J301" s="71" t="s">
        <v>122</v>
      </c>
      <c r="K301" s="72">
        <v>7.9724000000000003E-2</v>
      </c>
      <c r="L301" s="72">
        <v>8.8600000782395924E-2</v>
      </c>
      <c r="M301" s="68">
        <v>8.2344410000000003</v>
      </c>
      <c r="N301" s="70">
        <v>100.14</v>
      </c>
      <c r="O301" s="68">
        <v>2.9908131000000004E-2</v>
      </c>
      <c r="P301" s="69">
        <f t="shared" si="5"/>
        <v>2.2741858701147851E-5</v>
      </c>
      <c r="Q301" s="69">
        <f>O301/'סכום נכסי הקרן'!$C$41</f>
        <v>1.3557067659389998E-6</v>
      </c>
    </row>
    <row r="302" spans="1:17">
      <c r="A302" s="61" t="s">
        <v>1833</v>
      </c>
      <c r="B302" s="71" t="s">
        <v>1555</v>
      </c>
      <c r="C302" s="58">
        <v>9659</v>
      </c>
      <c r="D302" s="128" t="s">
        <v>1886</v>
      </c>
      <c r="E302" s="58" t="s">
        <v>1584</v>
      </c>
      <c r="F302" s="77">
        <v>45159</v>
      </c>
      <c r="G302" s="58" t="s">
        <v>1545</v>
      </c>
      <c r="H302" s="68">
        <v>0.230000004904788</v>
      </c>
      <c r="I302" s="71" t="s">
        <v>1778</v>
      </c>
      <c r="J302" s="71" t="s">
        <v>122</v>
      </c>
      <c r="K302" s="72">
        <v>7.9724000000000003E-2</v>
      </c>
      <c r="L302" s="72">
        <v>8.8599999525870499E-2</v>
      </c>
      <c r="M302" s="68">
        <v>20.208176999999999</v>
      </c>
      <c r="N302" s="70">
        <v>100.14</v>
      </c>
      <c r="O302" s="68">
        <v>7.3397667999999999E-2</v>
      </c>
      <c r="P302" s="69">
        <f t="shared" si="5"/>
        <v>5.5810889508600887E-5</v>
      </c>
      <c r="Q302" s="69">
        <f>O302/'סכום נכסי הקרן'!$C$41</f>
        <v>3.327045582077476E-6</v>
      </c>
    </row>
    <row r="303" spans="1:17">
      <c r="A303" s="61" t="s">
        <v>1833</v>
      </c>
      <c r="B303" s="71" t="s">
        <v>1555</v>
      </c>
      <c r="C303" s="58">
        <v>9749</v>
      </c>
      <c r="D303" s="128" t="s">
        <v>1886</v>
      </c>
      <c r="E303" s="58" t="s">
        <v>1584</v>
      </c>
      <c r="F303" s="77">
        <v>45189</v>
      </c>
      <c r="G303" s="58" t="s">
        <v>1545</v>
      </c>
      <c r="H303" s="68">
        <v>0.23000001107140614</v>
      </c>
      <c r="I303" s="71" t="s">
        <v>1778</v>
      </c>
      <c r="J303" s="71" t="s">
        <v>122</v>
      </c>
      <c r="K303" s="72">
        <v>7.9724000000000003E-2</v>
      </c>
      <c r="L303" s="72">
        <v>8.8599999627352682E-2</v>
      </c>
      <c r="M303" s="68">
        <v>10.195909</v>
      </c>
      <c r="N303" s="70">
        <v>100.14</v>
      </c>
      <c r="O303" s="68">
        <v>3.7032333000000001E-2</v>
      </c>
      <c r="P303" s="69">
        <f t="shared" si="5"/>
        <v>2.8159034225838271E-5</v>
      </c>
      <c r="Q303" s="69">
        <f>O303/'סכום נכסי הקרן'!$C$41</f>
        <v>1.6786399794292091E-6</v>
      </c>
    </row>
    <row r="304" spans="1:17">
      <c r="A304" s="61" t="s">
        <v>1833</v>
      </c>
      <c r="B304" s="71" t="s">
        <v>1555</v>
      </c>
      <c r="C304" s="58">
        <v>9805</v>
      </c>
      <c r="D304" s="128" t="s">
        <v>1886</v>
      </c>
      <c r="E304" s="58" t="s">
        <v>1584</v>
      </c>
      <c r="F304" s="77">
        <v>45219</v>
      </c>
      <c r="G304" s="58" t="s">
        <v>1545</v>
      </c>
      <c r="H304" s="68">
        <v>0.23000000902439829</v>
      </c>
      <c r="I304" s="71" t="s">
        <v>1778</v>
      </c>
      <c r="J304" s="71" t="s">
        <v>122</v>
      </c>
      <c r="K304" s="72">
        <v>7.9724000000000003E-2</v>
      </c>
      <c r="L304" s="72">
        <v>8.8600000498996148E-2</v>
      </c>
      <c r="M304" s="68">
        <v>10.373027</v>
      </c>
      <c r="N304" s="70">
        <v>100.14</v>
      </c>
      <c r="O304" s="68">
        <v>3.7675642000000002E-2</v>
      </c>
      <c r="P304" s="69">
        <f t="shared" si="5"/>
        <v>2.8648200278346757E-5</v>
      </c>
      <c r="Q304" s="69">
        <f>O304/'סכום נכסי הקרן'!$C$41</f>
        <v>1.7078005566611817E-6</v>
      </c>
    </row>
    <row r="305" spans="1:17">
      <c r="A305" s="61" t="s">
        <v>1833</v>
      </c>
      <c r="B305" s="71" t="s">
        <v>1555</v>
      </c>
      <c r="C305" s="58">
        <v>9824</v>
      </c>
      <c r="D305" s="128" t="s">
        <v>1886</v>
      </c>
      <c r="E305" s="58" t="s">
        <v>1584</v>
      </c>
      <c r="F305" s="77">
        <v>45250</v>
      </c>
      <c r="G305" s="58" t="s">
        <v>1545</v>
      </c>
      <c r="H305" s="68">
        <v>0.23000000035682536</v>
      </c>
      <c r="I305" s="71" t="s">
        <v>1778</v>
      </c>
      <c r="J305" s="71" t="s">
        <v>122</v>
      </c>
      <c r="K305" s="72">
        <v>7.9724000000000003E-2</v>
      </c>
      <c r="L305" s="72">
        <v>8.8599998508469932E-2</v>
      </c>
      <c r="M305" s="68">
        <v>7.7159449999999996</v>
      </c>
      <c r="N305" s="70">
        <v>100.14</v>
      </c>
      <c r="O305" s="68">
        <v>2.8024913000000002E-2</v>
      </c>
      <c r="P305" s="69">
        <f t="shared" si="5"/>
        <v>2.1309877623511863E-5</v>
      </c>
      <c r="Q305" s="69">
        <f>O305/'סכום נכסי הקרן'!$C$41</f>
        <v>1.2703423082155094E-6</v>
      </c>
    </row>
    <row r="306" spans="1:17">
      <c r="A306" s="61" t="s">
        <v>1834</v>
      </c>
      <c r="B306" s="71" t="s">
        <v>1546</v>
      </c>
      <c r="C306" s="58">
        <v>6211</v>
      </c>
      <c r="D306" s="128" t="s">
        <v>1886</v>
      </c>
      <c r="E306" s="58" t="s">
        <v>425</v>
      </c>
      <c r="F306" s="77">
        <v>43186</v>
      </c>
      <c r="G306" s="58" t="s">
        <v>284</v>
      </c>
      <c r="H306" s="68">
        <v>3.3299999999590031</v>
      </c>
      <c r="I306" s="71" t="s">
        <v>625</v>
      </c>
      <c r="J306" s="71" t="s">
        <v>122</v>
      </c>
      <c r="K306" s="72">
        <v>4.8000000000000001E-2</v>
      </c>
      <c r="L306" s="72">
        <v>6.0099999999159361E-2</v>
      </c>
      <c r="M306" s="68">
        <v>6811.797611</v>
      </c>
      <c r="N306" s="70">
        <v>97.74</v>
      </c>
      <c r="O306" s="68">
        <v>24.148026502999997</v>
      </c>
      <c r="P306" s="69">
        <f t="shared" si="5"/>
        <v>1.8361929959541747E-2</v>
      </c>
      <c r="Q306" s="69">
        <f>O306/'סכום נכסי הקרן'!$C$41</f>
        <v>1.0946067781430868E-3</v>
      </c>
    </row>
    <row r="307" spans="1:17">
      <c r="A307" s="61" t="s">
        <v>1834</v>
      </c>
      <c r="B307" s="71" t="s">
        <v>1546</v>
      </c>
      <c r="C307" s="58">
        <v>6831</v>
      </c>
      <c r="D307" s="128" t="s">
        <v>1886</v>
      </c>
      <c r="E307" s="58" t="s">
        <v>425</v>
      </c>
      <c r="F307" s="77">
        <v>43552</v>
      </c>
      <c r="G307" s="58" t="s">
        <v>284</v>
      </c>
      <c r="H307" s="68">
        <v>3.3300000001178534</v>
      </c>
      <c r="I307" s="71" t="s">
        <v>625</v>
      </c>
      <c r="J307" s="71" t="s">
        <v>122</v>
      </c>
      <c r="K307" s="72">
        <v>4.5999999999999999E-2</v>
      </c>
      <c r="L307" s="72">
        <v>6.4400000002136609E-2</v>
      </c>
      <c r="M307" s="68">
        <v>3397.228834</v>
      </c>
      <c r="N307" s="70">
        <v>95.72</v>
      </c>
      <c r="O307" s="68">
        <v>11.794377616999999</v>
      </c>
      <c r="P307" s="69">
        <f t="shared" si="5"/>
        <v>8.9683326996860754E-3</v>
      </c>
      <c r="Q307" s="69">
        <f>O307/'סכום נכסי הקרן'!$C$41</f>
        <v>5.3462777514938639E-4</v>
      </c>
    </row>
    <row r="308" spans="1:17">
      <c r="A308" s="61" t="s">
        <v>1834</v>
      </c>
      <c r="B308" s="71" t="s">
        <v>1546</v>
      </c>
      <c r="C308" s="58">
        <v>7598</v>
      </c>
      <c r="D308" s="128" t="s">
        <v>1886</v>
      </c>
      <c r="E308" s="58" t="s">
        <v>425</v>
      </c>
      <c r="F308" s="77">
        <v>43942</v>
      </c>
      <c r="G308" s="58" t="s">
        <v>284</v>
      </c>
      <c r="H308" s="68">
        <v>3.25999999995304</v>
      </c>
      <c r="I308" s="71" t="s">
        <v>625</v>
      </c>
      <c r="J308" s="71" t="s">
        <v>122</v>
      </c>
      <c r="K308" s="72">
        <v>5.4400000000000004E-2</v>
      </c>
      <c r="L308" s="72">
        <v>7.5999999999496845E-2</v>
      </c>
      <c r="M308" s="68">
        <v>3452.1673270000001</v>
      </c>
      <c r="N308" s="70">
        <v>95.24</v>
      </c>
      <c r="O308" s="68">
        <v>11.925011255999999</v>
      </c>
      <c r="P308" s="69">
        <f t="shared" si="5"/>
        <v>9.0676652778319579E-3</v>
      </c>
      <c r="Q308" s="69">
        <f>O308/'סכום נכסי הקרן'!$C$41</f>
        <v>5.405492721580605E-4</v>
      </c>
    </row>
    <row r="309" spans="1:17">
      <c r="A309" s="61" t="s">
        <v>1835</v>
      </c>
      <c r="B309" s="71" t="s">
        <v>1555</v>
      </c>
      <c r="C309" s="58">
        <v>9459</v>
      </c>
      <c r="D309" s="128" t="s">
        <v>1886</v>
      </c>
      <c r="E309" s="58" t="s">
        <v>269</v>
      </c>
      <c r="F309" s="77">
        <v>44195</v>
      </c>
      <c r="G309" s="58" t="s">
        <v>1545</v>
      </c>
      <c r="H309" s="68">
        <v>2.61</v>
      </c>
      <c r="I309" s="71" t="s">
        <v>1778</v>
      </c>
      <c r="J309" s="71" t="s">
        <v>125</v>
      </c>
      <c r="K309" s="72">
        <v>7.3550000000000004E-2</v>
      </c>
      <c r="L309" s="72">
        <v>7.3999999999999996E-2</v>
      </c>
      <c r="M309" s="68">
        <v>78.31</v>
      </c>
      <c r="N309" s="70">
        <v>100.53</v>
      </c>
      <c r="O309" s="68">
        <v>0.36380000000000001</v>
      </c>
      <c r="P309" s="69">
        <f t="shared" si="5"/>
        <v>2.7663006409452958E-4</v>
      </c>
      <c r="Q309" s="69">
        <f>O309/'סכום נכסי הקרן'!$C$41</f>
        <v>1.6490703529705954E-5</v>
      </c>
    </row>
    <row r="310" spans="1:17">
      <c r="A310" s="61" t="s">
        <v>1835</v>
      </c>
      <c r="B310" s="71" t="s">
        <v>1555</v>
      </c>
      <c r="C310" s="58">
        <v>9448</v>
      </c>
      <c r="D310" s="128" t="s">
        <v>1886</v>
      </c>
      <c r="E310" s="58" t="s">
        <v>269</v>
      </c>
      <c r="F310" s="77">
        <v>43788</v>
      </c>
      <c r="G310" s="58" t="s">
        <v>1545</v>
      </c>
      <c r="H310" s="68">
        <v>2.6699999999999995</v>
      </c>
      <c r="I310" s="71" t="s">
        <v>1778</v>
      </c>
      <c r="J310" s="71" t="s">
        <v>124</v>
      </c>
      <c r="K310" s="72">
        <v>6.0560000000000003E-2</v>
      </c>
      <c r="L310" s="72">
        <v>6.0699999999999997E-2</v>
      </c>
      <c r="M310" s="68">
        <v>385.79</v>
      </c>
      <c r="N310" s="70">
        <v>100.52</v>
      </c>
      <c r="O310" s="68">
        <v>1.55566</v>
      </c>
      <c r="P310" s="69">
        <f t="shared" si="5"/>
        <v>1.1829090860618358E-3</v>
      </c>
      <c r="Q310" s="69">
        <f>O310/'סכום נכסי הקרן'!$C$41</f>
        <v>7.051656913969864E-5</v>
      </c>
    </row>
    <row r="311" spans="1:17">
      <c r="A311" s="61" t="s">
        <v>1835</v>
      </c>
      <c r="B311" s="71" t="s">
        <v>1555</v>
      </c>
      <c r="C311" s="58">
        <v>9617</v>
      </c>
      <c r="D311" s="128" t="s">
        <v>1886</v>
      </c>
      <c r="E311" s="58" t="s">
        <v>269</v>
      </c>
      <c r="F311" s="77">
        <v>45099</v>
      </c>
      <c r="G311" s="58" t="s">
        <v>1545</v>
      </c>
      <c r="H311" s="68">
        <v>2.67</v>
      </c>
      <c r="I311" s="71" t="s">
        <v>1778</v>
      </c>
      <c r="J311" s="71" t="s">
        <v>124</v>
      </c>
      <c r="K311" s="72">
        <v>6.0560000000000003E-2</v>
      </c>
      <c r="L311" s="72">
        <v>5.96E-2</v>
      </c>
      <c r="M311" s="68">
        <v>7.5</v>
      </c>
      <c r="N311" s="70">
        <v>100.8</v>
      </c>
      <c r="O311" s="68">
        <v>3.0329999999999999E-2</v>
      </c>
      <c r="P311" s="69">
        <f t="shared" si="5"/>
        <v>2.3062643881217926E-5</v>
      </c>
      <c r="Q311" s="69">
        <f>O311/'סכום נכסי הקרן'!$C$41</f>
        <v>1.3748296812973655E-6</v>
      </c>
    </row>
    <row r="312" spans="1:17">
      <c r="A312" s="61" t="s">
        <v>1835</v>
      </c>
      <c r="B312" s="71" t="s">
        <v>1555</v>
      </c>
      <c r="C312" s="58">
        <v>9802</v>
      </c>
      <c r="D312" s="128" t="s">
        <v>1886</v>
      </c>
      <c r="E312" s="58" t="s">
        <v>269</v>
      </c>
      <c r="F312" s="77">
        <v>45210</v>
      </c>
      <c r="G312" s="58" t="s">
        <v>1545</v>
      </c>
      <c r="H312" s="68">
        <v>2.6699999999999995</v>
      </c>
      <c r="I312" s="71" t="s">
        <v>1778</v>
      </c>
      <c r="J312" s="71" t="s">
        <v>124</v>
      </c>
      <c r="K312" s="72">
        <v>6.0560000000000003E-2</v>
      </c>
      <c r="L312" s="72">
        <v>5.9799999999999992E-2</v>
      </c>
      <c r="M312" s="68">
        <v>6.83</v>
      </c>
      <c r="N312" s="70">
        <v>100.8</v>
      </c>
      <c r="O312" s="68">
        <v>2.7600000000000003E-2</v>
      </c>
      <c r="P312" s="69">
        <f t="shared" si="5"/>
        <v>2.0986777814758157E-5</v>
      </c>
      <c r="Q312" s="69">
        <f>O312/'סכום נכסי הקרן'!$C$41</f>
        <v>1.2510814112696108E-6</v>
      </c>
    </row>
    <row r="313" spans="1:17">
      <c r="A313" s="61" t="s">
        <v>1835</v>
      </c>
      <c r="B313" s="71" t="s">
        <v>1555</v>
      </c>
      <c r="C313" s="58">
        <v>9887</v>
      </c>
      <c r="D313" s="128" t="s">
        <v>1886</v>
      </c>
      <c r="E313" s="58" t="s">
        <v>269</v>
      </c>
      <c r="F313" s="77">
        <v>45282</v>
      </c>
      <c r="G313" s="58" t="s">
        <v>1545</v>
      </c>
      <c r="H313" s="68">
        <v>2.67</v>
      </c>
      <c r="I313" s="71" t="s">
        <v>1778</v>
      </c>
      <c r="J313" s="71" t="s">
        <v>124</v>
      </c>
      <c r="K313" s="72">
        <v>6.0479999999999999E-2</v>
      </c>
      <c r="L313" s="72">
        <v>5.9399999999999994E-2</v>
      </c>
      <c r="M313" s="68">
        <v>5.31</v>
      </c>
      <c r="N313" s="70">
        <v>100.9</v>
      </c>
      <c r="O313" s="68">
        <v>2.1499999999999998E-2</v>
      </c>
      <c r="P313" s="69">
        <f t="shared" si="5"/>
        <v>1.6348395761496386E-5</v>
      </c>
      <c r="Q313" s="69">
        <f>O313/'סכום נכסי הקרן'!$C$41</f>
        <v>9.7457428776437054E-7</v>
      </c>
    </row>
    <row r="314" spans="1:17">
      <c r="A314" s="61" t="s">
        <v>1836</v>
      </c>
      <c r="B314" s="71" t="s">
        <v>1555</v>
      </c>
      <c r="C314" s="58">
        <v>9047</v>
      </c>
      <c r="D314" s="128" t="s">
        <v>1886</v>
      </c>
      <c r="E314" s="58" t="s">
        <v>269</v>
      </c>
      <c r="F314" s="77">
        <v>44677</v>
      </c>
      <c r="G314" s="58" t="s">
        <v>1545</v>
      </c>
      <c r="H314" s="68">
        <v>2.6299999999403689</v>
      </c>
      <c r="I314" s="71" t="s">
        <v>1778</v>
      </c>
      <c r="J314" s="71" t="s">
        <v>1538</v>
      </c>
      <c r="K314" s="72">
        <v>0.1148</v>
      </c>
      <c r="L314" s="72">
        <v>0.12209999999863198</v>
      </c>
      <c r="M314" s="68">
        <v>8010.2881539999998</v>
      </c>
      <c r="N314" s="70">
        <v>100</v>
      </c>
      <c r="O314" s="68">
        <v>2.8508614590000003</v>
      </c>
      <c r="P314" s="69">
        <f t="shared" si="5"/>
        <v>2.1677679717641402E-3</v>
      </c>
      <c r="Q314" s="69">
        <f>O314/'סכום נכסי הקרן'!$C$41</f>
        <v>1.292268035311544E-4</v>
      </c>
    </row>
    <row r="315" spans="1:17">
      <c r="A315" s="61" t="s">
        <v>1836</v>
      </c>
      <c r="B315" s="71" t="s">
        <v>1555</v>
      </c>
      <c r="C315" s="58">
        <v>9048</v>
      </c>
      <c r="D315" s="128" t="s">
        <v>1886</v>
      </c>
      <c r="E315" s="58" t="s">
        <v>269</v>
      </c>
      <c r="F315" s="77">
        <v>44677</v>
      </c>
      <c r="G315" s="58" t="s">
        <v>1545</v>
      </c>
      <c r="H315" s="68">
        <v>2.780000000039335</v>
      </c>
      <c r="I315" s="71" t="s">
        <v>1778</v>
      </c>
      <c r="J315" s="71" t="s">
        <v>1538</v>
      </c>
      <c r="K315" s="72">
        <v>7.5600000000000001E-2</v>
      </c>
      <c r="L315" s="72">
        <v>7.9300000001813767E-2</v>
      </c>
      <c r="M315" s="68">
        <v>25715.685692999999</v>
      </c>
      <c r="N315" s="70">
        <v>100</v>
      </c>
      <c r="O315" s="68">
        <v>9.1522125380000006</v>
      </c>
      <c r="P315" s="69">
        <f t="shared" si="5"/>
        <v>6.9592554727699214E-3</v>
      </c>
      <c r="Q315" s="69">
        <f>O315/'סכום נכסי הקרן'!$C$41</f>
        <v>4.1486097747392989E-4</v>
      </c>
    </row>
    <row r="316" spans="1:17">
      <c r="A316" s="61" t="s">
        <v>1836</v>
      </c>
      <c r="B316" s="71" t="s">
        <v>1555</v>
      </c>
      <c r="C316" s="58">
        <v>9074</v>
      </c>
      <c r="D316" s="128" t="s">
        <v>1886</v>
      </c>
      <c r="E316" s="58" t="s">
        <v>269</v>
      </c>
      <c r="F316" s="77">
        <v>44684</v>
      </c>
      <c r="G316" s="58" t="s">
        <v>1545</v>
      </c>
      <c r="H316" s="68">
        <v>2.720000000169438</v>
      </c>
      <c r="I316" s="71" t="s">
        <v>1778</v>
      </c>
      <c r="J316" s="71" t="s">
        <v>1538</v>
      </c>
      <c r="K316" s="72">
        <v>7.9399999999999998E-2</v>
      </c>
      <c r="L316" s="72">
        <v>8.1500000012707852E-2</v>
      </c>
      <c r="M316" s="68">
        <v>1300.8776929999999</v>
      </c>
      <c r="N316" s="70">
        <v>101.98</v>
      </c>
      <c r="O316" s="68">
        <v>0.47214943599999998</v>
      </c>
      <c r="P316" s="69">
        <f t="shared" si="5"/>
        <v>3.5901794596722371E-4</v>
      </c>
      <c r="Q316" s="69">
        <f>O316/'סכום נכסי הקרן'!$C$41</f>
        <v>2.1402079084095314E-5</v>
      </c>
    </row>
    <row r="317" spans="1:17">
      <c r="A317" s="61" t="s">
        <v>1836</v>
      </c>
      <c r="B317" s="71" t="s">
        <v>1555</v>
      </c>
      <c r="C317" s="58">
        <v>9220</v>
      </c>
      <c r="D317" s="128" t="s">
        <v>1886</v>
      </c>
      <c r="E317" s="58" t="s">
        <v>269</v>
      </c>
      <c r="F317" s="77">
        <v>44811</v>
      </c>
      <c r="G317" s="58" t="s">
        <v>1545</v>
      </c>
      <c r="H317" s="68">
        <v>2.7499999978219374</v>
      </c>
      <c r="I317" s="71" t="s">
        <v>1778</v>
      </c>
      <c r="J317" s="71" t="s">
        <v>1538</v>
      </c>
      <c r="K317" s="72">
        <v>7.8700000000000006E-2</v>
      </c>
      <c r="L317" s="72">
        <v>8.3299999960794888E-2</v>
      </c>
      <c r="M317" s="68">
        <v>1925.0426180000002</v>
      </c>
      <c r="N317" s="70">
        <v>100.52</v>
      </c>
      <c r="O317" s="68">
        <v>0.68868528999999989</v>
      </c>
      <c r="P317" s="69">
        <f t="shared" si="5"/>
        <v>5.2366975237399572E-4</v>
      </c>
      <c r="Q317" s="69">
        <f>O317/'סכום נכסי הקרן'!$C$41</f>
        <v>3.1217440743979022E-5</v>
      </c>
    </row>
    <row r="318" spans="1:17">
      <c r="A318" s="61" t="s">
        <v>1836</v>
      </c>
      <c r="B318" s="71" t="s">
        <v>1555</v>
      </c>
      <c r="C318" s="58">
        <v>9599</v>
      </c>
      <c r="D318" s="128" t="s">
        <v>1886</v>
      </c>
      <c r="E318" s="58" t="s">
        <v>269</v>
      </c>
      <c r="F318" s="77">
        <v>45089</v>
      </c>
      <c r="G318" s="58" t="s">
        <v>1545</v>
      </c>
      <c r="H318" s="68">
        <v>2.7500000026696543</v>
      </c>
      <c r="I318" s="71" t="s">
        <v>1778</v>
      </c>
      <c r="J318" s="71" t="s">
        <v>1538</v>
      </c>
      <c r="K318" s="72">
        <v>7.8700000000000006E-2</v>
      </c>
      <c r="L318" s="72">
        <v>8.330000005751198E-2</v>
      </c>
      <c r="M318" s="68">
        <v>1834.332332</v>
      </c>
      <c r="N318" s="70">
        <v>100.41</v>
      </c>
      <c r="O318" s="68">
        <v>0.65551553100000004</v>
      </c>
      <c r="P318" s="69">
        <f t="shared" si="5"/>
        <v>4.9844778272536993E-4</v>
      </c>
      <c r="Q318" s="69">
        <f>O318/'סכום נכסי הקרן'!$C$41</f>
        <v>2.9713887522921314E-5</v>
      </c>
    </row>
    <row r="319" spans="1:17">
      <c r="A319" s="61" t="s">
        <v>1836</v>
      </c>
      <c r="B319" s="71" t="s">
        <v>1555</v>
      </c>
      <c r="C319" s="58">
        <v>9748</v>
      </c>
      <c r="D319" s="128" t="s">
        <v>1886</v>
      </c>
      <c r="E319" s="58" t="s">
        <v>269</v>
      </c>
      <c r="F319" s="77">
        <v>45180</v>
      </c>
      <c r="G319" s="58" t="s">
        <v>1545</v>
      </c>
      <c r="H319" s="68">
        <v>2.7499999986833905</v>
      </c>
      <c r="I319" s="71" t="s">
        <v>1778</v>
      </c>
      <c r="J319" s="71" t="s">
        <v>1538</v>
      </c>
      <c r="K319" s="72">
        <v>7.8700000000000006E-2</v>
      </c>
      <c r="L319" s="72">
        <v>8.3299999974826427E-2</v>
      </c>
      <c r="M319" s="68">
        <v>2656.2053219999998</v>
      </c>
      <c r="N319" s="70">
        <v>100.43</v>
      </c>
      <c r="O319" s="68">
        <v>0.94940848299999991</v>
      </c>
      <c r="P319" s="69">
        <f t="shared" si="5"/>
        <v>7.2192119160027508E-4</v>
      </c>
      <c r="Q319" s="69">
        <f>O319/'סכום נכסי הקרן'!$C$41</f>
        <v>4.3035771912426811E-5</v>
      </c>
    </row>
    <row r="320" spans="1:17">
      <c r="A320" s="61" t="s">
        <v>1836</v>
      </c>
      <c r="B320" s="71" t="s">
        <v>1555</v>
      </c>
      <c r="C320" s="58">
        <v>9822</v>
      </c>
      <c r="D320" s="128" t="s">
        <v>1886</v>
      </c>
      <c r="E320" s="58" t="s">
        <v>269</v>
      </c>
      <c r="F320" s="77">
        <v>45238</v>
      </c>
      <c r="G320" s="58" t="s">
        <v>1545</v>
      </c>
      <c r="H320" s="68">
        <v>2.7299999997300137</v>
      </c>
      <c r="I320" s="71" t="s">
        <v>1778</v>
      </c>
      <c r="J320" s="71" t="s">
        <v>1538</v>
      </c>
      <c r="K320" s="72">
        <v>7.9500000000000001E-2</v>
      </c>
      <c r="L320" s="72">
        <v>8.339999999527524E-2</v>
      </c>
      <c r="M320" s="68">
        <v>3292.0890479999998</v>
      </c>
      <c r="N320" s="70">
        <v>101.16</v>
      </c>
      <c r="O320" s="68">
        <v>1.1852456840000001</v>
      </c>
      <c r="P320" s="69">
        <f t="shared" si="5"/>
        <v>9.0124955891337155E-4</v>
      </c>
      <c r="Q320" s="69">
        <f>O320/'סכום נכסי הקרן'!$C$41</f>
        <v>5.3726045037678807E-5</v>
      </c>
    </row>
    <row r="321" spans="1:17">
      <c r="A321" s="61" t="s">
        <v>1836</v>
      </c>
      <c r="B321" s="71" t="s">
        <v>1555</v>
      </c>
      <c r="C321" s="58">
        <v>9860</v>
      </c>
      <c r="D321" s="128" t="s">
        <v>1886</v>
      </c>
      <c r="E321" s="58" t="s">
        <v>269</v>
      </c>
      <c r="F321" s="77">
        <v>45271</v>
      </c>
      <c r="G321" s="58" t="s">
        <v>1545</v>
      </c>
      <c r="H321" s="68">
        <v>2.7499999978761975</v>
      </c>
      <c r="I321" s="71" t="s">
        <v>1778</v>
      </c>
      <c r="J321" s="71" t="s">
        <v>1538</v>
      </c>
      <c r="K321" s="72">
        <v>7.8700000000000006E-2</v>
      </c>
      <c r="L321" s="72">
        <v>8.329999992156091E-2</v>
      </c>
      <c r="M321" s="68">
        <v>987.99734899999999</v>
      </c>
      <c r="N321" s="70">
        <v>100.43</v>
      </c>
      <c r="O321" s="68">
        <v>0.35314026900000001</v>
      </c>
      <c r="P321" s="69">
        <f t="shared" si="5"/>
        <v>2.6852450590387415E-4</v>
      </c>
      <c r="Q321" s="69">
        <f>O321/'סכום נכסי הקרן'!$C$41</f>
        <v>1.6007508192632244E-5</v>
      </c>
    </row>
    <row r="322" spans="1:17">
      <c r="A322" s="61" t="s">
        <v>1837</v>
      </c>
      <c r="B322" s="71" t="s">
        <v>1555</v>
      </c>
      <c r="C322" s="58" t="s">
        <v>1744</v>
      </c>
      <c r="D322" s="128" t="s">
        <v>1886</v>
      </c>
      <c r="E322" s="58" t="s">
        <v>789</v>
      </c>
      <c r="F322" s="77">
        <v>43185</v>
      </c>
      <c r="G322" s="58" t="s">
        <v>270</v>
      </c>
      <c r="H322" s="68">
        <v>3.8999999998252708</v>
      </c>
      <c r="I322" s="71" t="s">
        <v>1774</v>
      </c>
      <c r="J322" s="71" t="s">
        <v>130</v>
      </c>
      <c r="K322" s="72">
        <v>4.2199999999999994E-2</v>
      </c>
      <c r="L322" s="72">
        <v>6.6599999996056133E-2</v>
      </c>
      <c r="M322" s="68">
        <v>1600.2169949999998</v>
      </c>
      <c r="N322" s="70">
        <v>91.4</v>
      </c>
      <c r="O322" s="68">
        <v>4.0062033130000003</v>
      </c>
      <c r="P322" s="69">
        <f t="shared" si="5"/>
        <v>3.0462789424159065E-3</v>
      </c>
      <c r="Q322" s="69">
        <f>O322/'סכום נכסי הקרן'!$C$41</f>
        <v>1.815973367630808E-4</v>
      </c>
    </row>
    <row r="323" spans="1:17">
      <c r="A323" s="61" t="s">
        <v>1838</v>
      </c>
      <c r="B323" s="71" t="s">
        <v>1555</v>
      </c>
      <c r="C323" s="58">
        <v>6812</v>
      </c>
      <c r="D323" s="128" t="s">
        <v>1886</v>
      </c>
      <c r="E323" s="58" t="s">
        <v>618</v>
      </c>
      <c r="F323" s="77">
        <v>43536</v>
      </c>
      <c r="G323" s="128" t="s">
        <v>1886</v>
      </c>
      <c r="H323" s="68">
        <v>2.2999999997702947</v>
      </c>
      <c r="I323" s="71" t="s">
        <v>1774</v>
      </c>
      <c r="J323" s="71" t="s">
        <v>122</v>
      </c>
      <c r="K323" s="72">
        <v>7.9560000000000006E-2</v>
      </c>
      <c r="L323" s="72">
        <v>7.6699999994487067E-2</v>
      </c>
      <c r="M323" s="68">
        <v>1416.810714</v>
      </c>
      <c r="N323" s="70">
        <v>101.66</v>
      </c>
      <c r="O323" s="68">
        <v>5.2240760640000001</v>
      </c>
      <c r="P323" s="69">
        <f t="shared" si="5"/>
        <v>3.9723378131363875E-3</v>
      </c>
      <c r="Q323" s="69">
        <f>O323/'סכום נכסי הקרן'!$C$41</f>
        <v>2.3680233531626495E-4</v>
      </c>
    </row>
    <row r="324" spans="1:17">
      <c r="A324" s="61" t="s">
        <v>1838</v>
      </c>
      <c r="B324" s="71" t="s">
        <v>1555</v>
      </c>
      <c r="C324" s="58">
        <v>6872</v>
      </c>
      <c r="D324" s="128" t="s">
        <v>1886</v>
      </c>
      <c r="E324" s="58" t="s">
        <v>618</v>
      </c>
      <c r="F324" s="77">
        <v>43570</v>
      </c>
      <c r="G324" s="128" t="s">
        <v>1886</v>
      </c>
      <c r="H324" s="68">
        <v>2.3000000003321026</v>
      </c>
      <c r="I324" s="71" t="s">
        <v>1774</v>
      </c>
      <c r="J324" s="71" t="s">
        <v>122</v>
      </c>
      <c r="K324" s="72">
        <v>7.9560000000000006E-2</v>
      </c>
      <c r="L324" s="72">
        <v>7.6700000007970462E-2</v>
      </c>
      <c r="M324" s="68">
        <v>1143.1814919999999</v>
      </c>
      <c r="N324" s="70">
        <v>101.67</v>
      </c>
      <c r="O324" s="68">
        <v>4.2155627920000001</v>
      </c>
      <c r="P324" s="69">
        <f t="shared" si="5"/>
        <v>3.2054739014444034E-3</v>
      </c>
      <c r="Q324" s="69">
        <f>O324/'סכום נכסי הקרן'!$C$41</f>
        <v>1.9108740025764565E-4</v>
      </c>
    </row>
    <row r="325" spans="1:17">
      <c r="A325" s="61" t="s">
        <v>1838</v>
      </c>
      <c r="B325" s="71" t="s">
        <v>1555</v>
      </c>
      <c r="C325" s="58">
        <v>7258</v>
      </c>
      <c r="D325" s="128" t="s">
        <v>1886</v>
      </c>
      <c r="E325" s="58" t="s">
        <v>618</v>
      </c>
      <c r="F325" s="77">
        <v>43774</v>
      </c>
      <c r="G325" s="128" t="s">
        <v>1886</v>
      </c>
      <c r="H325" s="68">
        <v>2.2999999999999998</v>
      </c>
      <c r="I325" s="71" t="s">
        <v>1774</v>
      </c>
      <c r="J325" s="71" t="s">
        <v>122</v>
      </c>
      <c r="K325" s="72">
        <v>7.9560000000000006E-2</v>
      </c>
      <c r="L325" s="72">
        <v>7.5999999999999998E-2</v>
      </c>
      <c r="M325" s="68">
        <v>1044.0211850000001</v>
      </c>
      <c r="N325" s="70">
        <v>101.67</v>
      </c>
      <c r="O325" s="68">
        <v>3.8499021299999998</v>
      </c>
      <c r="P325" s="69">
        <f t="shared" si="5"/>
        <v>2.927429007640368E-3</v>
      </c>
      <c r="Q325" s="69">
        <f>O325/'סכום נכסי הקרן'!$C$41</f>
        <v>1.7451235471196665E-4</v>
      </c>
    </row>
    <row r="326" spans="1:17">
      <c r="A326" s="61" t="s">
        <v>1839</v>
      </c>
      <c r="B326" s="71" t="s">
        <v>1555</v>
      </c>
      <c r="C326" s="58">
        <v>6861</v>
      </c>
      <c r="D326" s="128" t="s">
        <v>1886</v>
      </c>
      <c r="E326" s="58" t="s">
        <v>618</v>
      </c>
      <c r="F326" s="77">
        <v>43563</v>
      </c>
      <c r="G326" s="128" t="s">
        <v>1886</v>
      </c>
      <c r="H326" s="68">
        <v>0.94000000000751127</v>
      </c>
      <c r="I326" s="71" t="s">
        <v>1769</v>
      </c>
      <c r="J326" s="71" t="s">
        <v>122</v>
      </c>
      <c r="K326" s="72">
        <v>8.0427999999999999E-2</v>
      </c>
      <c r="L326" s="72">
        <v>8.2500000000597498E-2</v>
      </c>
      <c r="M326" s="68">
        <v>8006.371016000001</v>
      </c>
      <c r="N326" s="70">
        <v>100.86</v>
      </c>
      <c r="O326" s="68">
        <v>29.288842637000002</v>
      </c>
      <c r="P326" s="69">
        <f t="shared" si="5"/>
        <v>2.2270957712830955E-2</v>
      </c>
      <c r="Q326" s="69">
        <f>O326/'סכום נכסי הקרן'!$C$41</f>
        <v>1.3276350210417213E-3</v>
      </c>
    </row>
    <row r="327" spans="1:17">
      <c r="A327" s="61" t="s">
        <v>1840</v>
      </c>
      <c r="B327" s="71" t="s">
        <v>1555</v>
      </c>
      <c r="C327" s="58">
        <v>6932</v>
      </c>
      <c r="D327" s="128" t="s">
        <v>1886</v>
      </c>
      <c r="E327" s="58" t="s">
        <v>618</v>
      </c>
      <c r="F327" s="77">
        <v>43098</v>
      </c>
      <c r="G327" s="128" t="s">
        <v>1886</v>
      </c>
      <c r="H327" s="68">
        <v>1.3799999999500401</v>
      </c>
      <c r="I327" s="71" t="s">
        <v>1774</v>
      </c>
      <c r="J327" s="71" t="s">
        <v>122</v>
      </c>
      <c r="K327" s="72">
        <v>8.1890000000000004E-2</v>
      </c>
      <c r="L327" s="72">
        <v>6.8000000001249006E-2</v>
      </c>
      <c r="M327" s="68">
        <v>1734.3839869999999</v>
      </c>
      <c r="N327" s="70">
        <v>101.82</v>
      </c>
      <c r="O327" s="68">
        <v>6.4050999639999988</v>
      </c>
      <c r="P327" s="69">
        <f t="shared" si="5"/>
        <v>4.8703771676008485E-3</v>
      </c>
      <c r="Q327" s="69">
        <f>O327/'סכום נכסי הקרן'!$C$41</f>
        <v>2.903370109523207E-4</v>
      </c>
    </row>
    <row r="328" spans="1:17">
      <c r="A328" s="61" t="s">
        <v>1840</v>
      </c>
      <c r="B328" s="71" t="s">
        <v>1555</v>
      </c>
      <c r="C328" s="58">
        <v>9335</v>
      </c>
      <c r="D328" s="128" t="s">
        <v>1886</v>
      </c>
      <c r="E328" s="58" t="s">
        <v>618</v>
      </c>
      <c r="F328" s="77">
        <v>44064</v>
      </c>
      <c r="G328" s="128" t="s">
        <v>1886</v>
      </c>
      <c r="H328" s="68">
        <v>3.370000000045851</v>
      </c>
      <c r="I328" s="71" t="s">
        <v>1774</v>
      </c>
      <c r="J328" s="71" t="s">
        <v>122</v>
      </c>
      <c r="K328" s="72">
        <v>9.2037999999999995E-2</v>
      </c>
      <c r="L328" s="72">
        <v>0.10940000000168121</v>
      </c>
      <c r="M328" s="68">
        <v>6759.1935400000002</v>
      </c>
      <c r="N328" s="70">
        <v>96.08</v>
      </c>
      <c r="O328" s="68">
        <v>23.554583215999997</v>
      </c>
      <c r="P328" s="69">
        <f t="shared" ref="P328:P377" si="6">IFERROR(O328/$O$8,0)</f>
        <v>1.7910681321500851E-2</v>
      </c>
      <c r="Q328" s="69">
        <f>O328/'סכום נכסי הקרן'!$C$41</f>
        <v>1.0677065656427812E-3</v>
      </c>
    </row>
    <row r="329" spans="1:17">
      <c r="A329" s="61" t="s">
        <v>1840</v>
      </c>
      <c r="B329" s="71" t="s">
        <v>1555</v>
      </c>
      <c r="C329" s="58" t="s">
        <v>1745</v>
      </c>
      <c r="D329" s="128" t="s">
        <v>1886</v>
      </c>
      <c r="E329" s="58" t="s">
        <v>618</v>
      </c>
      <c r="F329" s="77">
        <v>42817</v>
      </c>
      <c r="G329" s="128" t="s">
        <v>1886</v>
      </c>
      <c r="H329" s="68">
        <v>1.4000000003207633</v>
      </c>
      <c r="I329" s="71" t="s">
        <v>1774</v>
      </c>
      <c r="J329" s="71" t="s">
        <v>122</v>
      </c>
      <c r="K329" s="72">
        <v>5.7820000000000003E-2</v>
      </c>
      <c r="L329" s="72">
        <v>7.8400000009141768E-2</v>
      </c>
      <c r="M329" s="68">
        <v>704.32709099999988</v>
      </c>
      <c r="N329" s="70">
        <v>97.63</v>
      </c>
      <c r="O329" s="68">
        <v>2.4940505580000001</v>
      </c>
      <c r="P329" s="69">
        <f t="shared" si="6"/>
        <v>1.8964523521565069E-3</v>
      </c>
      <c r="Q329" s="69">
        <f>O329/'סכום נכסי הקרן'!$C$41</f>
        <v>1.1305290912610144E-4</v>
      </c>
    </row>
    <row r="330" spans="1:17">
      <c r="A330" s="61" t="s">
        <v>1840</v>
      </c>
      <c r="B330" s="71" t="s">
        <v>1555</v>
      </c>
      <c r="C330" s="58">
        <v>7291</v>
      </c>
      <c r="D330" s="128" t="s">
        <v>1886</v>
      </c>
      <c r="E330" s="58" t="s">
        <v>618</v>
      </c>
      <c r="F330" s="77">
        <v>43798</v>
      </c>
      <c r="G330" s="128" t="s">
        <v>1886</v>
      </c>
      <c r="H330" s="68">
        <v>1.3800000004817663</v>
      </c>
      <c r="I330" s="71" t="s">
        <v>1774</v>
      </c>
      <c r="J330" s="71" t="s">
        <v>122</v>
      </c>
      <c r="K330" s="72">
        <v>8.1890000000000004E-2</v>
      </c>
      <c r="L330" s="72">
        <v>7.9099999973502866E-2</v>
      </c>
      <c r="M330" s="68">
        <v>102.02258999999999</v>
      </c>
      <c r="N330" s="70">
        <v>100.97</v>
      </c>
      <c r="O330" s="68">
        <v>0.37362528899999997</v>
      </c>
      <c r="P330" s="69">
        <f t="shared" si="6"/>
        <v>2.8410112051513778E-4</v>
      </c>
      <c r="Q330" s="69">
        <f>O330/'סכום נכסי הקרן'!$C$41</f>
        <v>1.6936074414787539E-5</v>
      </c>
    </row>
    <row r="331" spans="1:17">
      <c r="A331" s="61" t="s">
        <v>1841</v>
      </c>
      <c r="B331" s="71" t="s">
        <v>1555</v>
      </c>
      <c r="C331" s="58" t="s">
        <v>1746</v>
      </c>
      <c r="D331" s="128" t="s">
        <v>1886</v>
      </c>
      <c r="E331" s="58" t="s">
        <v>618</v>
      </c>
      <c r="F331" s="77">
        <v>43083</v>
      </c>
      <c r="G331" s="128" t="s">
        <v>1886</v>
      </c>
      <c r="H331" s="68">
        <v>0.5</v>
      </c>
      <c r="I331" s="71" t="s">
        <v>1774</v>
      </c>
      <c r="J331" s="71" t="s">
        <v>130</v>
      </c>
      <c r="K331" s="72">
        <v>7.2329999999999992E-2</v>
      </c>
      <c r="L331" s="72">
        <v>7.0799999935594493E-2</v>
      </c>
      <c r="M331" s="68">
        <v>137.944849</v>
      </c>
      <c r="N331" s="70">
        <v>101.92</v>
      </c>
      <c r="O331" s="68">
        <v>0.38506020599999996</v>
      </c>
      <c r="P331" s="69">
        <f t="shared" si="6"/>
        <v>2.927961227763407E-4</v>
      </c>
      <c r="Q331" s="69">
        <f>O331/'סכום נכסי הקרן'!$C$41</f>
        <v>1.7454408186458222E-5</v>
      </c>
    </row>
    <row r="332" spans="1:17">
      <c r="A332" s="61" t="s">
        <v>1841</v>
      </c>
      <c r="B332" s="71" t="s">
        <v>1555</v>
      </c>
      <c r="C332" s="58" t="s">
        <v>1747</v>
      </c>
      <c r="D332" s="128" t="s">
        <v>1886</v>
      </c>
      <c r="E332" s="58" t="s">
        <v>618</v>
      </c>
      <c r="F332" s="77">
        <v>43083</v>
      </c>
      <c r="G332" s="128" t="s">
        <v>1886</v>
      </c>
      <c r="H332" s="68">
        <v>4.8200000021388059</v>
      </c>
      <c r="I332" s="71" t="s">
        <v>1774</v>
      </c>
      <c r="J332" s="71" t="s">
        <v>130</v>
      </c>
      <c r="K332" s="72">
        <v>7.3249999999999996E-2</v>
      </c>
      <c r="L332" s="72">
        <v>7.2200000031413719E-2</v>
      </c>
      <c r="M332" s="68">
        <v>425.20092099999999</v>
      </c>
      <c r="N332" s="70">
        <v>102.77</v>
      </c>
      <c r="O332" s="68">
        <v>1.196929192</v>
      </c>
      <c r="P332" s="69">
        <f t="shared" si="6"/>
        <v>9.1013358740949283E-4</v>
      </c>
      <c r="Q332" s="69">
        <f>O332/'סכום נכסי הקרן'!$C$41</f>
        <v>5.4255647199896914E-5</v>
      </c>
    </row>
    <row r="333" spans="1:17">
      <c r="A333" s="61" t="s">
        <v>1841</v>
      </c>
      <c r="B333" s="71" t="s">
        <v>1555</v>
      </c>
      <c r="C333" s="58" t="s">
        <v>1748</v>
      </c>
      <c r="D333" s="128" t="s">
        <v>1886</v>
      </c>
      <c r="E333" s="58" t="s">
        <v>618</v>
      </c>
      <c r="F333" s="77">
        <v>43083</v>
      </c>
      <c r="G333" s="128" t="s">
        <v>1886</v>
      </c>
      <c r="H333" s="68">
        <v>5.1499999995766883</v>
      </c>
      <c r="I333" s="71" t="s">
        <v>1774</v>
      </c>
      <c r="J333" s="71" t="s">
        <v>130</v>
      </c>
      <c r="K333" s="72">
        <v>4.4999999999999998E-2</v>
      </c>
      <c r="L333" s="72">
        <v>6.0899999997002484E-2</v>
      </c>
      <c r="M333" s="68">
        <v>1700.8036810000003</v>
      </c>
      <c r="N333" s="70">
        <v>93.81</v>
      </c>
      <c r="O333" s="68">
        <v>4.3702995590000002</v>
      </c>
      <c r="P333" s="69">
        <f t="shared" si="6"/>
        <v>3.3231342691546575E-3</v>
      </c>
      <c r="Q333" s="69">
        <f>O333/'סכום נכסי הקרן'!$C$41</f>
        <v>1.9810146883857526E-4</v>
      </c>
    </row>
    <row r="334" spans="1:17">
      <c r="A334" s="61" t="s">
        <v>1842</v>
      </c>
      <c r="B334" s="71" t="s">
        <v>1555</v>
      </c>
      <c r="C334" s="58">
        <v>9186</v>
      </c>
      <c r="D334" s="128" t="s">
        <v>1886</v>
      </c>
      <c r="E334" s="58" t="s">
        <v>618</v>
      </c>
      <c r="F334" s="77">
        <v>44778</v>
      </c>
      <c r="G334" s="128" t="s">
        <v>1886</v>
      </c>
      <c r="H334" s="68">
        <v>3.2499999999355897</v>
      </c>
      <c r="I334" s="71" t="s">
        <v>821</v>
      </c>
      <c r="J334" s="71" t="s">
        <v>124</v>
      </c>
      <c r="K334" s="72">
        <v>7.5700000000000003E-2</v>
      </c>
      <c r="L334" s="72">
        <v>7.3899999998926491E-2</v>
      </c>
      <c r="M334" s="68">
        <v>2858.3019990000003</v>
      </c>
      <c r="N334" s="70">
        <v>101.55</v>
      </c>
      <c r="O334" s="68">
        <v>11.644093075000001</v>
      </c>
      <c r="P334" s="69">
        <f t="shared" si="6"/>
        <v>8.8540577615720678E-3</v>
      </c>
      <c r="Q334" s="69">
        <f>O334/'סכום נכסי הקרן'!$C$41</f>
        <v>5.2781552163861235E-4</v>
      </c>
    </row>
    <row r="335" spans="1:17">
      <c r="A335" s="61" t="s">
        <v>1842</v>
      </c>
      <c r="B335" s="71" t="s">
        <v>1555</v>
      </c>
      <c r="C335" s="58">
        <v>9187</v>
      </c>
      <c r="D335" s="128" t="s">
        <v>1886</v>
      </c>
      <c r="E335" s="58" t="s">
        <v>618</v>
      </c>
      <c r="F335" s="77">
        <v>44778</v>
      </c>
      <c r="G335" s="128" t="s">
        <v>1886</v>
      </c>
      <c r="H335" s="68">
        <v>3.1700000000048658</v>
      </c>
      <c r="I335" s="71" t="s">
        <v>821</v>
      </c>
      <c r="J335" s="71" t="s">
        <v>122</v>
      </c>
      <c r="K335" s="72">
        <v>9.0955999999999995E-2</v>
      </c>
      <c r="L335" s="72">
        <v>9.5100000000493554E-2</v>
      </c>
      <c r="M335" s="68">
        <v>7870.8480820000004</v>
      </c>
      <c r="N335" s="70">
        <v>100.78</v>
      </c>
      <c r="O335" s="68">
        <v>28.770236057999998</v>
      </c>
      <c r="P335" s="69">
        <f t="shared" si="6"/>
        <v>2.1876614196644543E-2</v>
      </c>
      <c r="Q335" s="69">
        <f>O335/'סכום נכסי הקרן'!$C$41</f>
        <v>1.3041270844203795E-3</v>
      </c>
    </row>
    <row r="336" spans="1:17">
      <c r="A336" s="61" t="s">
        <v>1843</v>
      </c>
      <c r="B336" s="71" t="s">
        <v>1555</v>
      </c>
      <c r="C336" s="58" t="s">
        <v>1749</v>
      </c>
      <c r="D336" s="128" t="s">
        <v>1886</v>
      </c>
      <c r="E336" s="58" t="s">
        <v>618</v>
      </c>
      <c r="F336" s="77">
        <v>45116</v>
      </c>
      <c r="G336" s="128" t="s">
        <v>1886</v>
      </c>
      <c r="H336" s="68">
        <v>0.48999999993462273</v>
      </c>
      <c r="I336" s="71" t="s">
        <v>1774</v>
      </c>
      <c r="J336" s="71" t="s">
        <v>122</v>
      </c>
      <c r="K336" s="72">
        <v>8.2027000000000003E-2</v>
      </c>
      <c r="L336" s="72">
        <v>6.9599999988045308E-2</v>
      </c>
      <c r="M336" s="68">
        <v>294.76268399999998</v>
      </c>
      <c r="N336" s="70">
        <v>100.15</v>
      </c>
      <c r="O336" s="68">
        <v>1.0707079429999999</v>
      </c>
      <c r="P336" s="69">
        <f t="shared" si="6"/>
        <v>8.1415614870426582E-4</v>
      </c>
      <c r="Q336" s="69">
        <f>O336/'סכום נכסי הקרן'!$C$41</f>
        <v>4.8534159579203685E-5</v>
      </c>
    </row>
    <row r="337" spans="1:17">
      <c r="A337" s="61" t="s">
        <v>1844</v>
      </c>
      <c r="B337" s="71" t="s">
        <v>1555</v>
      </c>
      <c r="C337" s="58">
        <v>8702</v>
      </c>
      <c r="D337" s="128" t="s">
        <v>1886</v>
      </c>
      <c r="E337" s="58" t="s">
        <v>618</v>
      </c>
      <c r="F337" s="77">
        <v>44497</v>
      </c>
      <c r="G337" s="128" t="s">
        <v>1886</v>
      </c>
      <c r="H337" s="68">
        <v>0.24999998817143265</v>
      </c>
      <c r="I337" s="71" t="s">
        <v>1769</v>
      </c>
      <c r="J337" s="71" t="s">
        <v>122</v>
      </c>
      <c r="K337" s="72">
        <v>7.276500000000001E-2</v>
      </c>
      <c r="L337" s="72">
        <v>0</v>
      </c>
      <c r="M337" s="68">
        <v>6.3389620000000004</v>
      </c>
      <c r="N337" s="70">
        <v>91.926800999999998</v>
      </c>
      <c r="O337" s="68">
        <v>2.1135273000000003E-2</v>
      </c>
      <c r="P337" s="69">
        <f t="shared" si="6"/>
        <v>1.6071060815407864E-5</v>
      </c>
      <c r="Q337" s="69">
        <f>O337/'סכום נכסי הקרן'!$C$41</f>
        <v>9.580415642176993E-7</v>
      </c>
    </row>
    <row r="338" spans="1:17">
      <c r="A338" s="61" t="s">
        <v>1844</v>
      </c>
      <c r="B338" s="71" t="s">
        <v>1555</v>
      </c>
      <c r="C338" s="58">
        <v>9118</v>
      </c>
      <c r="D338" s="128" t="s">
        <v>1886</v>
      </c>
      <c r="E338" s="58" t="s">
        <v>618</v>
      </c>
      <c r="F338" s="77">
        <v>44733</v>
      </c>
      <c r="G338" s="128" t="s">
        <v>1886</v>
      </c>
      <c r="H338" s="68">
        <v>0.25000000297039587</v>
      </c>
      <c r="I338" s="71" t="s">
        <v>1769</v>
      </c>
      <c r="J338" s="71" t="s">
        <v>122</v>
      </c>
      <c r="K338" s="72">
        <v>7.276500000000001E-2</v>
      </c>
      <c r="L338" s="72">
        <v>0</v>
      </c>
      <c r="M338" s="68">
        <v>25.242709999999999</v>
      </c>
      <c r="N338" s="70">
        <v>91.926798000000005</v>
      </c>
      <c r="O338" s="68">
        <v>8.4163866999999989E-2</v>
      </c>
      <c r="P338" s="69">
        <f t="shared" si="6"/>
        <v>6.3997404955067232E-5</v>
      </c>
      <c r="Q338" s="69">
        <f>O338/'סכום נכסי הקרן'!$C$41</f>
        <v>3.8150670110241955E-6</v>
      </c>
    </row>
    <row r="339" spans="1:17">
      <c r="A339" s="61" t="s">
        <v>1844</v>
      </c>
      <c r="B339" s="71" t="s">
        <v>1555</v>
      </c>
      <c r="C339" s="58">
        <v>9233</v>
      </c>
      <c r="D339" s="128" t="s">
        <v>1886</v>
      </c>
      <c r="E339" s="58" t="s">
        <v>618</v>
      </c>
      <c r="F339" s="77">
        <v>44819</v>
      </c>
      <c r="G339" s="128" t="s">
        <v>1886</v>
      </c>
      <c r="H339" s="68">
        <v>0.24999998486701952</v>
      </c>
      <c r="I339" s="71" t="s">
        <v>1769</v>
      </c>
      <c r="J339" s="71" t="s">
        <v>122</v>
      </c>
      <c r="K339" s="72">
        <v>7.276500000000001E-2</v>
      </c>
      <c r="L339" s="72">
        <v>0</v>
      </c>
      <c r="M339" s="68">
        <v>4.9547980000000003</v>
      </c>
      <c r="N339" s="70">
        <v>91.926794000000001</v>
      </c>
      <c r="O339" s="68">
        <v>1.6520209000000001E-2</v>
      </c>
      <c r="P339" s="69">
        <f t="shared" si="6"/>
        <v>1.2561809990448116E-5</v>
      </c>
      <c r="Q339" s="69">
        <f>O339/'סכום נכסי הקרן'!$C$41</f>
        <v>7.4884515906481607E-7</v>
      </c>
    </row>
    <row r="340" spans="1:17">
      <c r="A340" s="61" t="s">
        <v>1844</v>
      </c>
      <c r="B340" s="71" t="s">
        <v>1555</v>
      </c>
      <c r="C340" s="58">
        <v>9276</v>
      </c>
      <c r="D340" s="128" t="s">
        <v>1886</v>
      </c>
      <c r="E340" s="58" t="s">
        <v>618</v>
      </c>
      <c r="F340" s="77">
        <v>44854</v>
      </c>
      <c r="G340" s="128" t="s">
        <v>1886</v>
      </c>
      <c r="H340" s="68">
        <v>0.25000006307214317</v>
      </c>
      <c r="I340" s="71" t="s">
        <v>1769</v>
      </c>
      <c r="J340" s="71" t="s">
        <v>122</v>
      </c>
      <c r="K340" s="72">
        <v>7.276500000000001E-2</v>
      </c>
      <c r="L340" s="72">
        <v>0</v>
      </c>
      <c r="M340" s="68">
        <v>1.1888110000000001</v>
      </c>
      <c r="N340" s="70">
        <v>91.926783</v>
      </c>
      <c r="O340" s="68">
        <v>3.9637150000000005E-3</v>
      </c>
      <c r="P340" s="69">
        <f t="shared" si="6"/>
        <v>3.0139712328269609E-6</v>
      </c>
      <c r="Q340" s="69">
        <f>O340/'סכום נכסי הקרן'!$C$41</f>
        <v>1.7967138246632338E-7</v>
      </c>
    </row>
    <row r="341" spans="1:17">
      <c r="A341" s="61" t="s">
        <v>1844</v>
      </c>
      <c r="B341" s="71" t="s">
        <v>1555</v>
      </c>
      <c r="C341" s="58">
        <v>9430</v>
      </c>
      <c r="D341" s="128" t="s">
        <v>1886</v>
      </c>
      <c r="E341" s="58" t="s">
        <v>618</v>
      </c>
      <c r="F341" s="77">
        <v>44950</v>
      </c>
      <c r="G341" s="128" t="s">
        <v>1886</v>
      </c>
      <c r="H341" s="68">
        <v>0.25000002308337155</v>
      </c>
      <c r="I341" s="71" t="s">
        <v>1769</v>
      </c>
      <c r="J341" s="71" t="s">
        <v>122</v>
      </c>
      <c r="K341" s="72">
        <v>7.276500000000001E-2</v>
      </c>
      <c r="L341" s="72">
        <v>0</v>
      </c>
      <c r="M341" s="68">
        <v>6.4965250000000001</v>
      </c>
      <c r="N341" s="70">
        <v>91.926793000000004</v>
      </c>
      <c r="O341" s="68">
        <v>2.1660613999999998E-2</v>
      </c>
      <c r="P341" s="69">
        <f t="shared" si="6"/>
        <v>1.647052512134927E-5</v>
      </c>
      <c r="Q341" s="69">
        <f>O341/'סכום נכסי הקרן'!$C$41</f>
        <v>9.8185476565530005E-7</v>
      </c>
    </row>
    <row r="342" spans="1:17">
      <c r="A342" s="61" t="s">
        <v>1844</v>
      </c>
      <c r="B342" s="71" t="s">
        <v>1555</v>
      </c>
      <c r="C342" s="58">
        <v>9539</v>
      </c>
      <c r="D342" s="128" t="s">
        <v>1886</v>
      </c>
      <c r="E342" s="58" t="s">
        <v>618</v>
      </c>
      <c r="F342" s="77">
        <v>45029</v>
      </c>
      <c r="G342" s="128" t="s">
        <v>1886</v>
      </c>
      <c r="H342" s="68">
        <v>0.24999996537496355</v>
      </c>
      <c r="I342" s="71" t="s">
        <v>1769</v>
      </c>
      <c r="J342" s="71" t="s">
        <v>122</v>
      </c>
      <c r="K342" s="72">
        <v>7.276500000000001E-2</v>
      </c>
      <c r="L342" s="72">
        <v>0</v>
      </c>
      <c r="M342" s="68">
        <v>2.1655090000000001</v>
      </c>
      <c r="N342" s="70">
        <v>91.926809000000006</v>
      </c>
      <c r="O342" s="68">
        <v>7.220209E-3</v>
      </c>
      <c r="P342" s="69">
        <f t="shared" si="6"/>
        <v>5.4901783354752594E-6</v>
      </c>
      <c r="Q342" s="69">
        <f>O342/'סכום נכסי הקרן'!$C$41</f>
        <v>3.2728511831092551E-7</v>
      </c>
    </row>
    <row r="343" spans="1:17">
      <c r="A343" s="61" t="s">
        <v>1844</v>
      </c>
      <c r="B343" s="71" t="s">
        <v>1555</v>
      </c>
      <c r="C343" s="58">
        <v>8060</v>
      </c>
      <c r="D343" s="128" t="s">
        <v>1886</v>
      </c>
      <c r="E343" s="58" t="s">
        <v>618</v>
      </c>
      <c r="F343" s="77">
        <v>44150</v>
      </c>
      <c r="G343" s="128" t="s">
        <v>1886</v>
      </c>
      <c r="H343" s="68">
        <v>0.24999999999118327</v>
      </c>
      <c r="I343" s="71" t="s">
        <v>1769</v>
      </c>
      <c r="J343" s="71" t="s">
        <v>122</v>
      </c>
      <c r="K343" s="72">
        <v>7.276500000000001E-2</v>
      </c>
      <c r="L343" s="72">
        <v>0</v>
      </c>
      <c r="M343" s="68">
        <v>8504.4195259999997</v>
      </c>
      <c r="N343" s="70">
        <v>91.926795999999996</v>
      </c>
      <c r="O343" s="68">
        <v>28.355307293000003</v>
      </c>
      <c r="P343" s="69">
        <f t="shared" si="6"/>
        <v>2.1561106305339948E-2</v>
      </c>
      <c r="Q343" s="69">
        <f>O343/'סכום נכסי הקרן'!$C$41</f>
        <v>1.2853187632286204E-3</v>
      </c>
    </row>
    <row r="344" spans="1:17">
      <c r="A344" s="61" t="s">
        <v>1844</v>
      </c>
      <c r="B344" s="71" t="s">
        <v>1555</v>
      </c>
      <c r="C344" s="58">
        <v>8119</v>
      </c>
      <c r="D344" s="128" t="s">
        <v>1886</v>
      </c>
      <c r="E344" s="58" t="s">
        <v>618</v>
      </c>
      <c r="F344" s="77">
        <v>44169</v>
      </c>
      <c r="G344" s="128" t="s">
        <v>1886</v>
      </c>
      <c r="H344" s="68">
        <v>0.24999999628127381</v>
      </c>
      <c r="I344" s="71" t="s">
        <v>1769</v>
      </c>
      <c r="J344" s="71" t="s">
        <v>122</v>
      </c>
      <c r="K344" s="72">
        <v>7.276500000000001E-2</v>
      </c>
      <c r="L344" s="72">
        <v>0</v>
      </c>
      <c r="M344" s="68">
        <v>20.163045</v>
      </c>
      <c r="N344" s="70">
        <v>91.926796999999993</v>
      </c>
      <c r="O344" s="68">
        <v>6.7227321000000007E-2</v>
      </c>
      <c r="P344" s="69">
        <f t="shared" si="6"/>
        <v>5.111901626479801E-5</v>
      </c>
      <c r="Q344" s="69">
        <f>O344/'סכום נכסי הקרן'!$C$41</f>
        <v>3.0473496968317079E-6</v>
      </c>
    </row>
    <row r="345" spans="1:17">
      <c r="A345" s="61" t="s">
        <v>1844</v>
      </c>
      <c r="B345" s="71" t="s">
        <v>1555</v>
      </c>
      <c r="C345" s="58">
        <v>8418</v>
      </c>
      <c r="D345" s="128" t="s">
        <v>1886</v>
      </c>
      <c r="E345" s="58" t="s">
        <v>618</v>
      </c>
      <c r="F345" s="77">
        <v>44326</v>
      </c>
      <c r="G345" s="128" t="s">
        <v>1886</v>
      </c>
      <c r="H345" s="68">
        <v>0.25000003515013114</v>
      </c>
      <c r="I345" s="71" t="s">
        <v>1769</v>
      </c>
      <c r="J345" s="71" t="s">
        <v>122</v>
      </c>
      <c r="K345" s="72">
        <v>7.276500000000001E-2</v>
      </c>
      <c r="L345" s="72">
        <v>0</v>
      </c>
      <c r="M345" s="68">
        <v>4.2663190000000002</v>
      </c>
      <c r="N345" s="70">
        <v>91.926799000000003</v>
      </c>
      <c r="O345" s="68">
        <v>1.4224698000000001E-2</v>
      </c>
      <c r="P345" s="69">
        <f t="shared" si="6"/>
        <v>1.081632523217517E-5</v>
      </c>
      <c r="Q345" s="69">
        <f>O345/'סכום נכסי הקרן'!$C$41</f>
        <v>6.4479185683782639E-7</v>
      </c>
    </row>
    <row r="346" spans="1:17">
      <c r="A346" s="61" t="s">
        <v>1845</v>
      </c>
      <c r="B346" s="71" t="s">
        <v>1555</v>
      </c>
      <c r="C346" s="58">
        <v>8718</v>
      </c>
      <c r="D346" s="128" t="s">
        <v>1886</v>
      </c>
      <c r="E346" s="58" t="s">
        <v>618</v>
      </c>
      <c r="F346" s="77">
        <v>44508</v>
      </c>
      <c r="G346" s="128" t="s">
        <v>1886</v>
      </c>
      <c r="H346" s="68">
        <v>2.8599999999580414</v>
      </c>
      <c r="I346" s="71" t="s">
        <v>1774</v>
      </c>
      <c r="J346" s="71" t="s">
        <v>122</v>
      </c>
      <c r="K346" s="72">
        <v>8.7600999999999998E-2</v>
      </c>
      <c r="L346" s="72">
        <v>9.1299999999117296E-2</v>
      </c>
      <c r="M346" s="68">
        <v>6954.8205829999988</v>
      </c>
      <c r="N346" s="70">
        <v>100.15</v>
      </c>
      <c r="O346" s="68">
        <v>25.262971570999998</v>
      </c>
      <c r="P346" s="69">
        <f t="shared" si="6"/>
        <v>1.920972359786698E-2</v>
      </c>
      <c r="Q346" s="69">
        <f>O346/'סכום נכסי הקרן'!$C$41</f>
        <v>1.1451461639822727E-3</v>
      </c>
    </row>
    <row r="347" spans="1:17">
      <c r="A347" s="61" t="s">
        <v>1846</v>
      </c>
      <c r="B347" s="71" t="s">
        <v>1555</v>
      </c>
      <c r="C347" s="58">
        <v>8806</v>
      </c>
      <c r="D347" s="128" t="s">
        <v>1886</v>
      </c>
      <c r="E347" s="58" t="s">
        <v>618</v>
      </c>
      <c r="F347" s="77">
        <v>44137</v>
      </c>
      <c r="G347" s="128" t="s">
        <v>1886</v>
      </c>
      <c r="H347" s="68">
        <v>0.69999999999439066</v>
      </c>
      <c r="I347" s="71" t="s">
        <v>1769</v>
      </c>
      <c r="J347" s="71" t="s">
        <v>122</v>
      </c>
      <c r="K347" s="72">
        <v>7.4573E-2</v>
      </c>
      <c r="L347" s="72">
        <v>7.7000000000504845E-2</v>
      </c>
      <c r="M347" s="68">
        <v>9761.1293839999998</v>
      </c>
      <c r="N347" s="70">
        <v>100.71</v>
      </c>
      <c r="O347" s="68">
        <v>35.654956196000001</v>
      </c>
      <c r="P347" s="69">
        <f t="shared" si="6"/>
        <v>2.7111689988419802E-2</v>
      </c>
      <c r="Q347" s="69">
        <f>O347/'סכום נכסי הקרן'!$C$41</f>
        <v>1.616204815813327E-3</v>
      </c>
    </row>
    <row r="348" spans="1:17">
      <c r="A348" s="61" t="s">
        <v>1846</v>
      </c>
      <c r="B348" s="71" t="s">
        <v>1555</v>
      </c>
      <c r="C348" s="58">
        <v>9044</v>
      </c>
      <c r="D348" s="128" t="s">
        <v>1886</v>
      </c>
      <c r="E348" s="58" t="s">
        <v>618</v>
      </c>
      <c r="F348" s="77">
        <v>44679</v>
      </c>
      <c r="G348" s="128" t="s">
        <v>1886</v>
      </c>
      <c r="H348" s="68">
        <v>0.69999999967430304</v>
      </c>
      <c r="I348" s="71" t="s">
        <v>1769</v>
      </c>
      <c r="J348" s="71" t="s">
        <v>122</v>
      </c>
      <c r="K348" s="72">
        <v>7.4580999999999995E-2</v>
      </c>
      <c r="L348" s="72">
        <v>7.6999999964173338E-2</v>
      </c>
      <c r="M348" s="68">
        <v>84.05550599999998</v>
      </c>
      <c r="N348" s="70">
        <v>100.71</v>
      </c>
      <c r="O348" s="68">
        <v>0.30703388300000001</v>
      </c>
      <c r="P348" s="69">
        <f t="shared" si="6"/>
        <v>2.3346564797548734E-4</v>
      </c>
      <c r="Q348" s="69">
        <f>O348/'סכום נכסי הקרן'!$C$41</f>
        <v>1.3917550132290888E-5</v>
      </c>
    </row>
    <row r="349" spans="1:17">
      <c r="A349" s="61" t="s">
        <v>1846</v>
      </c>
      <c r="B349" s="71" t="s">
        <v>1555</v>
      </c>
      <c r="C349" s="58">
        <v>9224</v>
      </c>
      <c r="D349" s="128" t="s">
        <v>1886</v>
      </c>
      <c r="E349" s="58" t="s">
        <v>618</v>
      </c>
      <c r="F349" s="77">
        <v>44810</v>
      </c>
      <c r="G349" s="128" t="s">
        <v>1886</v>
      </c>
      <c r="H349" s="68">
        <v>0.70000000053995537</v>
      </c>
      <c r="I349" s="71" t="s">
        <v>1769</v>
      </c>
      <c r="J349" s="71" t="s">
        <v>122</v>
      </c>
      <c r="K349" s="72">
        <v>7.4580999999999995E-2</v>
      </c>
      <c r="L349" s="72">
        <v>7.700000002339806E-2</v>
      </c>
      <c r="M349" s="68">
        <v>152.10487900000001</v>
      </c>
      <c r="N349" s="70">
        <v>100.71</v>
      </c>
      <c r="O349" s="68">
        <v>0.55560134100000003</v>
      </c>
      <c r="P349" s="69">
        <f t="shared" si="6"/>
        <v>4.2247398178074929E-4</v>
      </c>
      <c r="Q349" s="69">
        <f>O349/'סכום נכסי הקרן'!$C$41</f>
        <v>2.5184873543535079E-5</v>
      </c>
    </row>
    <row r="350" spans="1:17">
      <c r="A350" s="61" t="s">
        <v>1847</v>
      </c>
      <c r="B350" s="71" t="s">
        <v>1555</v>
      </c>
      <c r="C350" s="58">
        <v>9405</v>
      </c>
      <c r="D350" s="128" t="s">
        <v>1886</v>
      </c>
      <c r="E350" s="58" t="s">
        <v>618</v>
      </c>
      <c r="F350" s="77">
        <v>43866</v>
      </c>
      <c r="G350" s="128" t="s">
        <v>1886</v>
      </c>
      <c r="H350" s="68">
        <v>0.81999999999271678</v>
      </c>
      <c r="I350" s="71" t="s">
        <v>1769</v>
      </c>
      <c r="J350" s="71" t="s">
        <v>122</v>
      </c>
      <c r="K350" s="72">
        <v>7.7218999999999996E-2</v>
      </c>
      <c r="L350" s="72">
        <v>8.5099999999268358E-2</v>
      </c>
      <c r="M350" s="68">
        <v>8314.8889429999999</v>
      </c>
      <c r="N350" s="70">
        <v>100.16</v>
      </c>
      <c r="O350" s="68">
        <v>30.206355671000001</v>
      </c>
      <c r="P350" s="69">
        <f t="shared" si="6"/>
        <v>2.2968625908001337E-2</v>
      </c>
      <c r="Q350" s="69">
        <f>O350/'סכום נכסי הקרן'!$C$41</f>
        <v>1.3692250029777712E-3</v>
      </c>
    </row>
    <row r="351" spans="1:17">
      <c r="A351" s="61" t="s">
        <v>1847</v>
      </c>
      <c r="B351" s="71" t="s">
        <v>1555</v>
      </c>
      <c r="C351" s="58">
        <v>9439</v>
      </c>
      <c r="D351" s="128" t="s">
        <v>1886</v>
      </c>
      <c r="E351" s="58" t="s">
        <v>618</v>
      </c>
      <c r="F351" s="77">
        <v>44953</v>
      </c>
      <c r="G351" s="128" t="s">
        <v>1886</v>
      </c>
      <c r="H351" s="68">
        <v>0.81999999816660707</v>
      </c>
      <c r="I351" s="71" t="s">
        <v>1769</v>
      </c>
      <c r="J351" s="71" t="s">
        <v>122</v>
      </c>
      <c r="K351" s="72">
        <v>7.7218999999999996E-2</v>
      </c>
      <c r="L351" s="72">
        <v>7.7299999628737931E-2</v>
      </c>
      <c r="M351" s="68">
        <v>23.879691000000001</v>
      </c>
      <c r="N351" s="70">
        <v>100.76</v>
      </c>
      <c r="O351" s="68">
        <v>8.726988799999999E-2</v>
      </c>
      <c r="P351" s="69">
        <f t="shared" si="6"/>
        <v>6.6359193817928564E-5</v>
      </c>
      <c r="Q351" s="69">
        <f>O351/'סכום נכסי הקרן'!$C$41</f>
        <v>3.955859950738436E-6</v>
      </c>
    </row>
    <row r="352" spans="1:17">
      <c r="A352" s="61" t="s">
        <v>1847</v>
      </c>
      <c r="B352" s="71" t="s">
        <v>1555</v>
      </c>
      <c r="C352" s="58">
        <v>9447</v>
      </c>
      <c r="D352" s="128" t="s">
        <v>1886</v>
      </c>
      <c r="E352" s="58" t="s">
        <v>618</v>
      </c>
      <c r="F352" s="77">
        <v>44959</v>
      </c>
      <c r="G352" s="128" t="s">
        <v>1886</v>
      </c>
      <c r="H352" s="68">
        <v>0.81999999633085485</v>
      </c>
      <c r="I352" s="71" t="s">
        <v>1769</v>
      </c>
      <c r="J352" s="71" t="s">
        <v>122</v>
      </c>
      <c r="K352" s="72">
        <v>7.7218999999999996E-2</v>
      </c>
      <c r="L352" s="72">
        <v>7.7300000046883519E-2</v>
      </c>
      <c r="M352" s="68">
        <v>13.423690000000001</v>
      </c>
      <c r="N352" s="70">
        <v>100.76</v>
      </c>
      <c r="O352" s="68">
        <v>4.9057748999999998E-2</v>
      </c>
      <c r="P352" s="69">
        <f t="shared" si="6"/>
        <v>3.7303046317216445E-5</v>
      </c>
      <c r="Q352" s="69">
        <f>O352/'סכום נכסי הקרן'!$C$41</f>
        <v>2.223740501906896E-6</v>
      </c>
    </row>
    <row r="353" spans="1:17">
      <c r="A353" s="61" t="s">
        <v>1847</v>
      </c>
      <c r="B353" s="71" t="s">
        <v>1555</v>
      </c>
      <c r="C353" s="58">
        <v>9467</v>
      </c>
      <c r="D353" s="128" t="s">
        <v>1886</v>
      </c>
      <c r="E353" s="58" t="s">
        <v>618</v>
      </c>
      <c r="F353" s="77">
        <v>44966</v>
      </c>
      <c r="G353" s="128" t="s">
        <v>1886</v>
      </c>
      <c r="H353" s="68">
        <v>0.82000000408376705</v>
      </c>
      <c r="I353" s="71" t="s">
        <v>1769</v>
      </c>
      <c r="J353" s="71" t="s">
        <v>122</v>
      </c>
      <c r="K353" s="72">
        <v>7.7218999999999996E-2</v>
      </c>
      <c r="L353" s="72">
        <v>7.8100000564921113E-2</v>
      </c>
      <c r="M353" s="68">
        <v>20.113296999999999</v>
      </c>
      <c r="N353" s="70">
        <v>100.7</v>
      </c>
      <c r="O353" s="68">
        <v>7.3461584999999996E-2</v>
      </c>
      <c r="P353" s="69">
        <f t="shared" si="6"/>
        <v>5.5859491388223556E-5</v>
      </c>
      <c r="Q353" s="69">
        <f>O353/'סכום נכסי הקרן'!$C$41</f>
        <v>3.3299428781124076E-6</v>
      </c>
    </row>
    <row r="354" spans="1:17">
      <c r="A354" s="61" t="s">
        <v>1847</v>
      </c>
      <c r="B354" s="71" t="s">
        <v>1555</v>
      </c>
      <c r="C354" s="58">
        <v>9491</v>
      </c>
      <c r="D354" s="128" t="s">
        <v>1886</v>
      </c>
      <c r="E354" s="58" t="s">
        <v>618</v>
      </c>
      <c r="F354" s="77">
        <v>44986</v>
      </c>
      <c r="G354" s="128" t="s">
        <v>1886</v>
      </c>
      <c r="H354" s="68">
        <v>0.82000000020996222</v>
      </c>
      <c r="I354" s="71" t="s">
        <v>1769</v>
      </c>
      <c r="J354" s="71" t="s">
        <v>122</v>
      </c>
      <c r="K354" s="72">
        <v>7.7218999999999996E-2</v>
      </c>
      <c r="L354" s="72">
        <v>7.8100000095532821E-2</v>
      </c>
      <c r="M354" s="68">
        <v>78.240752000000001</v>
      </c>
      <c r="N354" s="70">
        <v>100.7</v>
      </c>
      <c r="O354" s="68">
        <v>0.285765667</v>
      </c>
      <c r="P354" s="69">
        <f t="shared" si="6"/>
        <v>2.1729349856576687E-4</v>
      </c>
      <c r="Q354" s="69">
        <f>O354/'סכום נכסי הקרן'!$C$41</f>
        <v>1.2953482389955131E-5</v>
      </c>
    </row>
    <row r="355" spans="1:17">
      <c r="A355" s="61" t="s">
        <v>1847</v>
      </c>
      <c r="B355" s="71" t="s">
        <v>1555</v>
      </c>
      <c r="C355" s="58">
        <v>9510</v>
      </c>
      <c r="D355" s="128" t="s">
        <v>1886</v>
      </c>
      <c r="E355" s="58" t="s">
        <v>618</v>
      </c>
      <c r="F355" s="77">
        <v>44994</v>
      </c>
      <c r="G355" s="128" t="s">
        <v>1886</v>
      </c>
      <c r="H355" s="68">
        <v>0.82000000322710453</v>
      </c>
      <c r="I355" s="71" t="s">
        <v>1769</v>
      </c>
      <c r="J355" s="71" t="s">
        <v>122</v>
      </c>
      <c r="K355" s="72">
        <v>7.7218999999999996E-2</v>
      </c>
      <c r="L355" s="72">
        <v>7.8100000302989289E-2</v>
      </c>
      <c r="M355" s="68">
        <v>15.271525000000002</v>
      </c>
      <c r="N355" s="70">
        <v>100.7</v>
      </c>
      <c r="O355" s="68">
        <v>5.5777551000000002E-2</v>
      </c>
      <c r="P355" s="69">
        <f t="shared" si="6"/>
        <v>4.2412719923490634E-5</v>
      </c>
      <c r="Q355" s="69">
        <f>O355/'סכום נכסי הקרן'!$C$41</f>
        <v>2.5283426529798072E-6</v>
      </c>
    </row>
    <row r="356" spans="1:17">
      <c r="A356" s="61" t="s">
        <v>1847</v>
      </c>
      <c r="B356" s="71" t="s">
        <v>1555</v>
      </c>
      <c r="C356" s="58">
        <v>9560</v>
      </c>
      <c r="D356" s="128" t="s">
        <v>1886</v>
      </c>
      <c r="E356" s="58" t="s">
        <v>618</v>
      </c>
      <c r="F356" s="77">
        <v>45058</v>
      </c>
      <c r="G356" s="128" t="s">
        <v>1886</v>
      </c>
      <c r="H356" s="68">
        <v>0.82000000172429754</v>
      </c>
      <c r="I356" s="71" t="s">
        <v>1769</v>
      </c>
      <c r="J356" s="71" t="s">
        <v>122</v>
      </c>
      <c r="K356" s="72">
        <v>7.7218999999999996E-2</v>
      </c>
      <c r="L356" s="72">
        <v>7.8100000038465109E-2</v>
      </c>
      <c r="M356" s="68">
        <v>82.568439999999995</v>
      </c>
      <c r="N356" s="70">
        <v>100.7</v>
      </c>
      <c r="O356" s="68">
        <v>0.30157206400000003</v>
      </c>
      <c r="P356" s="69">
        <f t="shared" si="6"/>
        <v>2.2931253269224734E-4</v>
      </c>
      <c r="Q356" s="69">
        <f>O356/'סכום נכסי הקרן'!$C$41</f>
        <v>1.3669971138717731E-5</v>
      </c>
    </row>
    <row r="357" spans="1:17">
      <c r="A357" s="61" t="s">
        <v>1847</v>
      </c>
      <c r="B357" s="71" t="s">
        <v>1555</v>
      </c>
      <c r="C357" s="58">
        <v>9595</v>
      </c>
      <c r="D357" s="128" t="s">
        <v>1886</v>
      </c>
      <c r="E357" s="58" t="s">
        <v>618</v>
      </c>
      <c r="F357" s="77">
        <v>45237</v>
      </c>
      <c r="G357" s="128" t="s">
        <v>1886</v>
      </c>
      <c r="H357" s="68">
        <v>0.82000000045133514</v>
      </c>
      <c r="I357" s="71" t="s">
        <v>1769</v>
      </c>
      <c r="J357" s="71" t="s">
        <v>122</v>
      </c>
      <c r="K357" s="72">
        <v>7.7195E-2</v>
      </c>
      <c r="L357" s="72">
        <v>7.8100000006555093E-2</v>
      </c>
      <c r="M357" s="68">
        <v>254.78451000000001</v>
      </c>
      <c r="N357" s="70">
        <v>100.7</v>
      </c>
      <c r="O357" s="68">
        <v>0.93057211900000003</v>
      </c>
      <c r="P357" s="69">
        <f t="shared" si="6"/>
        <v>7.0759819935006102E-4</v>
      </c>
      <c r="Q357" s="69">
        <f>O357/'סכום נכסי הקרן'!$C$41</f>
        <v>4.2181937678502615E-5</v>
      </c>
    </row>
    <row r="358" spans="1:17">
      <c r="A358" s="61" t="s">
        <v>1848</v>
      </c>
      <c r="B358" s="71" t="s">
        <v>1555</v>
      </c>
      <c r="C358" s="58">
        <v>9606</v>
      </c>
      <c r="D358" s="128" t="s">
        <v>1886</v>
      </c>
      <c r="E358" s="58" t="s">
        <v>618</v>
      </c>
      <c r="F358" s="77">
        <v>44136</v>
      </c>
      <c r="G358" s="128" t="s">
        <v>1886</v>
      </c>
      <c r="H358" s="68">
        <v>0.2499999999861976</v>
      </c>
      <c r="I358" s="71" t="s">
        <v>1769</v>
      </c>
      <c r="J358" s="71" t="s">
        <v>122</v>
      </c>
      <c r="K358" s="72">
        <v>7.0095999999999992E-2</v>
      </c>
      <c r="L358" s="72">
        <v>0</v>
      </c>
      <c r="M358" s="68">
        <v>5674.405131999999</v>
      </c>
      <c r="N358" s="70">
        <v>88.007137999999998</v>
      </c>
      <c r="O358" s="68">
        <v>18.112808977</v>
      </c>
      <c r="P358" s="69">
        <f t="shared" si="6"/>
        <v>1.3772807884110722E-2</v>
      </c>
      <c r="Q358" s="69">
        <f>O358/'סכום נכסי הקרן'!$C$41</f>
        <v>8.2103618177543599E-4</v>
      </c>
    </row>
    <row r="359" spans="1:17">
      <c r="A359" s="61" t="s">
        <v>1849</v>
      </c>
      <c r="B359" s="71" t="s">
        <v>1555</v>
      </c>
      <c r="C359" s="58">
        <v>6588</v>
      </c>
      <c r="D359" s="128" t="s">
        <v>1886</v>
      </c>
      <c r="E359" s="58" t="s">
        <v>618</v>
      </c>
      <c r="F359" s="77">
        <v>43397</v>
      </c>
      <c r="G359" s="128" t="s">
        <v>1886</v>
      </c>
      <c r="H359" s="68">
        <v>0.509999999967088</v>
      </c>
      <c r="I359" s="71" t="s">
        <v>1769</v>
      </c>
      <c r="J359" s="71" t="s">
        <v>122</v>
      </c>
      <c r="K359" s="72">
        <v>7.7218999999999996E-2</v>
      </c>
      <c r="L359" s="72">
        <v>7.5599999998556114E-2</v>
      </c>
      <c r="M359" s="68">
        <v>5156.220534</v>
      </c>
      <c r="N359" s="70">
        <v>100.73</v>
      </c>
      <c r="O359" s="68">
        <v>18.838133962000001</v>
      </c>
      <c r="P359" s="69">
        <f t="shared" si="6"/>
        <v>1.4324338112505207E-2</v>
      </c>
      <c r="Q359" s="69">
        <f>O359/'סכום נכסי הקרן'!$C$41</f>
        <v>8.5391446459655589E-4</v>
      </c>
    </row>
    <row r="360" spans="1:17">
      <c r="A360" s="61" t="s">
        <v>1850</v>
      </c>
      <c r="B360" s="71" t="s">
        <v>1555</v>
      </c>
      <c r="C360" s="58" t="s">
        <v>1750</v>
      </c>
      <c r="D360" s="128" t="s">
        <v>1886</v>
      </c>
      <c r="E360" s="58" t="s">
        <v>618</v>
      </c>
      <c r="F360" s="77">
        <v>44144</v>
      </c>
      <c r="G360" s="128" t="s">
        <v>1886</v>
      </c>
      <c r="H360" s="68">
        <v>1</v>
      </c>
      <c r="I360" s="71" t="s">
        <v>1769</v>
      </c>
      <c r="J360" s="71" t="s">
        <v>122</v>
      </c>
      <c r="K360" s="72">
        <v>7.8763E-2</v>
      </c>
      <c r="L360" s="72">
        <v>0</v>
      </c>
      <c r="M360" s="68">
        <v>6419.7448830000012</v>
      </c>
      <c r="N360" s="70">
        <v>78.199742999999998</v>
      </c>
      <c r="O360" s="68">
        <v>18.208352388999998</v>
      </c>
      <c r="P360" s="69">
        <f t="shared" si="6"/>
        <v>1.3845458186984195E-2</v>
      </c>
      <c r="Q360" s="69">
        <f>O360/'סכום נכסי הקרן'!$C$41</f>
        <v>8.2536707259871385E-4</v>
      </c>
    </row>
    <row r="361" spans="1:17">
      <c r="A361" s="61" t="s">
        <v>1851</v>
      </c>
      <c r="B361" s="71" t="s">
        <v>1555</v>
      </c>
      <c r="C361" s="58">
        <v>6826</v>
      </c>
      <c r="D361" s="128" t="s">
        <v>1886</v>
      </c>
      <c r="E361" s="58" t="s">
        <v>618</v>
      </c>
      <c r="F361" s="77">
        <v>43550</v>
      </c>
      <c r="G361" s="128" t="s">
        <v>1886</v>
      </c>
      <c r="H361" s="68">
        <v>1.7599999999830387</v>
      </c>
      <c r="I361" s="71" t="s">
        <v>1774</v>
      </c>
      <c r="J361" s="71" t="s">
        <v>122</v>
      </c>
      <c r="K361" s="72">
        <v>8.4559999999999996E-2</v>
      </c>
      <c r="L361" s="72">
        <v>8.5599999998982323E-2</v>
      </c>
      <c r="M361" s="68">
        <v>2585.0901480000002</v>
      </c>
      <c r="N361" s="70">
        <v>100.61</v>
      </c>
      <c r="O361" s="68">
        <v>9.4333159660000003</v>
      </c>
      <c r="P361" s="69">
        <f t="shared" si="6"/>
        <v>7.173003849088865E-3</v>
      </c>
      <c r="Q361" s="69">
        <f>O361/'סכום נכסי הקרן'!$C$41</f>
        <v>4.2760312506142864E-4</v>
      </c>
    </row>
    <row r="362" spans="1:17">
      <c r="A362" s="61" t="s">
        <v>1852</v>
      </c>
      <c r="B362" s="71" t="s">
        <v>1555</v>
      </c>
      <c r="C362" s="58">
        <v>6528</v>
      </c>
      <c r="D362" s="128" t="s">
        <v>1886</v>
      </c>
      <c r="E362" s="58" t="s">
        <v>618</v>
      </c>
      <c r="F362" s="77">
        <v>43373</v>
      </c>
      <c r="G362" s="128" t="s">
        <v>1886</v>
      </c>
      <c r="H362" s="68">
        <v>4.2700000000486771</v>
      </c>
      <c r="I362" s="71" t="s">
        <v>1774</v>
      </c>
      <c r="J362" s="71" t="s">
        <v>125</v>
      </c>
      <c r="K362" s="72">
        <v>3.032E-2</v>
      </c>
      <c r="L362" s="72">
        <v>6.3000000000792436E-2</v>
      </c>
      <c r="M362" s="68">
        <v>4374.0781800000004</v>
      </c>
      <c r="N362" s="70">
        <v>87.41</v>
      </c>
      <c r="O362" s="68">
        <v>17.667464782</v>
      </c>
      <c r="P362" s="69">
        <f t="shared" si="6"/>
        <v>1.3434172388764442E-2</v>
      </c>
      <c r="Q362" s="69">
        <f>O362/'סכום נכסי הקרן'!$C$41</f>
        <v>8.0084915844277915E-4</v>
      </c>
    </row>
    <row r="363" spans="1:17">
      <c r="A363" s="61" t="s">
        <v>1853</v>
      </c>
      <c r="B363" s="71" t="s">
        <v>1555</v>
      </c>
      <c r="C363" s="58">
        <v>8860</v>
      </c>
      <c r="D363" s="128" t="s">
        <v>1886</v>
      </c>
      <c r="E363" s="58" t="s">
        <v>618</v>
      </c>
      <c r="F363" s="77">
        <v>44585</v>
      </c>
      <c r="G363" s="128" t="s">
        <v>1886</v>
      </c>
      <c r="H363" s="68">
        <v>2.1599999998912836</v>
      </c>
      <c r="I363" s="71" t="s">
        <v>1778</v>
      </c>
      <c r="J363" s="71" t="s">
        <v>124</v>
      </c>
      <c r="K363" s="72">
        <v>6.5960000000000005E-2</v>
      </c>
      <c r="L363" s="72">
        <v>7.1299999996285515E-2</v>
      </c>
      <c r="M363" s="68">
        <v>274.79181799999998</v>
      </c>
      <c r="N363" s="70">
        <v>100.13</v>
      </c>
      <c r="O363" s="68">
        <v>1.103787957</v>
      </c>
      <c r="P363" s="69">
        <f t="shared" si="6"/>
        <v>8.393098771074212E-4</v>
      </c>
      <c r="Q363" s="69">
        <f>O363/'סכום נכסי הקרן'!$C$41</f>
        <v>5.0033644745868125E-5</v>
      </c>
    </row>
    <row r="364" spans="1:17">
      <c r="A364" s="61" t="s">
        <v>1853</v>
      </c>
      <c r="B364" s="71" t="s">
        <v>1555</v>
      </c>
      <c r="C364" s="58">
        <v>8977</v>
      </c>
      <c r="D364" s="128" t="s">
        <v>1886</v>
      </c>
      <c r="E364" s="58" t="s">
        <v>618</v>
      </c>
      <c r="F364" s="77">
        <v>44553</v>
      </c>
      <c r="G364" s="128" t="s">
        <v>1886</v>
      </c>
      <c r="H364" s="68">
        <v>2.1599999970482382</v>
      </c>
      <c r="I364" s="71" t="s">
        <v>1778</v>
      </c>
      <c r="J364" s="71" t="s">
        <v>124</v>
      </c>
      <c r="K364" s="72">
        <v>6.5960000000000005E-2</v>
      </c>
      <c r="L364" s="72">
        <v>7.1499999941579712E-2</v>
      </c>
      <c r="M364" s="68">
        <v>40.495635999999998</v>
      </c>
      <c r="N364" s="70">
        <v>100.1</v>
      </c>
      <c r="O364" s="68">
        <v>0.162614753</v>
      </c>
      <c r="P364" s="69">
        <f t="shared" si="6"/>
        <v>1.2365071342799916E-4</v>
      </c>
      <c r="Q364" s="69">
        <f>O364/'סכום נכסי הקרן'!$C$41</f>
        <v>7.3711700969746069E-6</v>
      </c>
    </row>
    <row r="365" spans="1:17">
      <c r="A365" s="61" t="s">
        <v>1853</v>
      </c>
      <c r="B365" s="71" t="s">
        <v>1555</v>
      </c>
      <c r="C365" s="58">
        <v>8978</v>
      </c>
      <c r="D365" s="128" t="s">
        <v>1886</v>
      </c>
      <c r="E365" s="58" t="s">
        <v>618</v>
      </c>
      <c r="F365" s="77">
        <v>44553</v>
      </c>
      <c r="G365" s="128" t="s">
        <v>1886</v>
      </c>
      <c r="H365" s="68">
        <v>2.1600000024926111</v>
      </c>
      <c r="I365" s="71" t="s">
        <v>1778</v>
      </c>
      <c r="J365" s="71" t="s">
        <v>124</v>
      </c>
      <c r="K365" s="72">
        <v>6.5960000000000005E-2</v>
      </c>
      <c r="L365" s="72">
        <v>7.2600000058480496E-2</v>
      </c>
      <c r="M365" s="68">
        <v>52.065819000000005</v>
      </c>
      <c r="N365" s="70">
        <v>99.88</v>
      </c>
      <c r="O365" s="68">
        <v>0.20861660300000001</v>
      </c>
      <c r="P365" s="69">
        <f t="shared" si="6"/>
        <v>1.5863008317502209E-4</v>
      </c>
      <c r="Q365" s="69">
        <f>O365/'סכום נכסי הקרן'!$C$41</f>
        <v>9.4563896411417431E-6</v>
      </c>
    </row>
    <row r="366" spans="1:17">
      <c r="A366" s="61" t="s">
        <v>1853</v>
      </c>
      <c r="B366" s="71" t="s">
        <v>1555</v>
      </c>
      <c r="C366" s="58">
        <v>8979</v>
      </c>
      <c r="D366" s="128" t="s">
        <v>1886</v>
      </c>
      <c r="E366" s="58" t="s">
        <v>618</v>
      </c>
      <c r="F366" s="77">
        <v>44553</v>
      </c>
      <c r="G366" s="128" t="s">
        <v>1886</v>
      </c>
      <c r="H366" s="68">
        <v>2.1600000002869479</v>
      </c>
      <c r="I366" s="71" t="s">
        <v>1778</v>
      </c>
      <c r="J366" s="71" t="s">
        <v>124</v>
      </c>
      <c r="K366" s="72">
        <v>6.5960000000000005E-2</v>
      </c>
      <c r="L366" s="72">
        <v>7.1400000006353825E-2</v>
      </c>
      <c r="M366" s="68">
        <v>242.97381400000003</v>
      </c>
      <c r="N366" s="70">
        <v>100.11</v>
      </c>
      <c r="O366" s="68">
        <v>0.97578596700000009</v>
      </c>
      <c r="P366" s="69">
        <f t="shared" si="6"/>
        <v>7.4197837986188166E-4</v>
      </c>
      <c r="Q366" s="69">
        <f>O366/'סכום נכסי הקרן'!$C$41</f>
        <v>4.4231437851139193E-5</v>
      </c>
    </row>
    <row r="367" spans="1:17">
      <c r="A367" s="61" t="s">
        <v>1853</v>
      </c>
      <c r="B367" s="71" t="s">
        <v>1555</v>
      </c>
      <c r="C367" s="58">
        <v>8918</v>
      </c>
      <c r="D367" s="128" t="s">
        <v>1886</v>
      </c>
      <c r="E367" s="58" t="s">
        <v>618</v>
      </c>
      <c r="F367" s="77">
        <v>44553</v>
      </c>
      <c r="G367" s="128" t="s">
        <v>1886</v>
      </c>
      <c r="H367" s="68">
        <v>2.1599999974169504</v>
      </c>
      <c r="I367" s="71" t="s">
        <v>1778</v>
      </c>
      <c r="J367" s="71" t="s">
        <v>124</v>
      </c>
      <c r="K367" s="72">
        <v>6.5960000000000005E-2</v>
      </c>
      <c r="L367" s="72">
        <v>7.150000000717513E-2</v>
      </c>
      <c r="M367" s="68">
        <v>34.710545000000003</v>
      </c>
      <c r="N367" s="70">
        <v>100.09</v>
      </c>
      <c r="O367" s="68">
        <v>0.139370146</v>
      </c>
      <c r="P367" s="69">
        <f t="shared" si="6"/>
        <v>1.059757350765364E-4</v>
      </c>
      <c r="Q367" s="69">
        <f>O367/'סכום נכסי הקרן'!$C$41</f>
        <v>6.3175144545844809E-6</v>
      </c>
    </row>
    <row r="368" spans="1:17">
      <c r="A368" s="61" t="s">
        <v>1853</v>
      </c>
      <c r="B368" s="71" t="s">
        <v>1555</v>
      </c>
      <c r="C368" s="58">
        <v>9037</v>
      </c>
      <c r="D368" s="128" t="s">
        <v>1886</v>
      </c>
      <c r="E368" s="58" t="s">
        <v>618</v>
      </c>
      <c r="F368" s="77">
        <v>44671</v>
      </c>
      <c r="G368" s="128" t="s">
        <v>1886</v>
      </c>
      <c r="H368" s="68">
        <v>2.1599999908194931</v>
      </c>
      <c r="I368" s="71" t="s">
        <v>1778</v>
      </c>
      <c r="J368" s="71" t="s">
        <v>124</v>
      </c>
      <c r="K368" s="72">
        <v>6.5960000000000005E-2</v>
      </c>
      <c r="L368" s="72">
        <v>7.1299999638517533E-2</v>
      </c>
      <c r="M368" s="68">
        <v>21.694091</v>
      </c>
      <c r="N368" s="70">
        <v>100.13</v>
      </c>
      <c r="O368" s="68">
        <v>8.7141154999999998E-2</v>
      </c>
      <c r="P368" s="69">
        <f t="shared" si="6"/>
        <v>6.6261306467623246E-5</v>
      </c>
      <c r="Q368" s="69">
        <f>O368/'סכום נכסי הקרן'!$C$41</f>
        <v>3.9500246078646337E-6</v>
      </c>
    </row>
    <row r="369" spans="1:17">
      <c r="A369" s="61" t="s">
        <v>1853</v>
      </c>
      <c r="B369" s="71" t="s">
        <v>1555</v>
      </c>
      <c r="C369" s="58">
        <v>9130</v>
      </c>
      <c r="D369" s="128" t="s">
        <v>1886</v>
      </c>
      <c r="E369" s="58" t="s">
        <v>618</v>
      </c>
      <c r="F369" s="77">
        <v>44742</v>
      </c>
      <c r="G369" s="128" t="s">
        <v>1886</v>
      </c>
      <c r="H369" s="68">
        <v>2.1600000022186228</v>
      </c>
      <c r="I369" s="71" t="s">
        <v>1778</v>
      </c>
      <c r="J369" s="71" t="s">
        <v>124</v>
      </c>
      <c r="K369" s="72">
        <v>6.5960000000000005E-2</v>
      </c>
      <c r="L369" s="72">
        <v>7.1300000055083051E-2</v>
      </c>
      <c r="M369" s="68">
        <v>130.164545</v>
      </c>
      <c r="N369" s="70">
        <v>100.13</v>
      </c>
      <c r="O369" s="68">
        <v>0.52284692399999999</v>
      </c>
      <c r="P369" s="69">
        <f t="shared" si="6"/>
        <v>3.9756783424339646E-4</v>
      </c>
      <c r="Q369" s="69">
        <f>O369/'סכום נכסי הקרן'!$C$41</f>
        <v>2.3700147375213582E-5</v>
      </c>
    </row>
    <row r="370" spans="1:17">
      <c r="A370" s="61" t="s">
        <v>1853</v>
      </c>
      <c r="B370" s="71" t="s">
        <v>1555</v>
      </c>
      <c r="C370" s="58">
        <v>9313</v>
      </c>
      <c r="D370" s="128" t="s">
        <v>1886</v>
      </c>
      <c r="E370" s="58" t="s">
        <v>618</v>
      </c>
      <c r="F370" s="77">
        <v>44886</v>
      </c>
      <c r="G370" s="128" t="s">
        <v>1886</v>
      </c>
      <c r="H370" s="68">
        <v>2.160000001343489</v>
      </c>
      <c r="I370" s="71" t="s">
        <v>1778</v>
      </c>
      <c r="J370" s="71" t="s">
        <v>124</v>
      </c>
      <c r="K370" s="72">
        <v>6.5960000000000005E-2</v>
      </c>
      <c r="L370" s="72">
        <v>7.1300000000419847E-2</v>
      </c>
      <c r="M370" s="68">
        <v>59.297181999999999</v>
      </c>
      <c r="N370" s="70">
        <v>100.13</v>
      </c>
      <c r="O370" s="68">
        <v>0.23818582299999996</v>
      </c>
      <c r="P370" s="69">
        <f t="shared" si="6"/>
        <v>1.8111423717124316E-4</v>
      </c>
      <c r="Q370" s="69">
        <f>O370/'סכום נכסי הקרן'!$C$41</f>
        <v>1.0796733897943972E-5</v>
      </c>
    </row>
    <row r="371" spans="1:17">
      <c r="A371" s="61" t="s">
        <v>1853</v>
      </c>
      <c r="B371" s="71" t="s">
        <v>1555</v>
      </c>
      <c r="C371" s="58">
        <v>9496</v>
      </c>
      <c r="D371" s="128" t="s">
        <v>1886</v>
      </c>
      <c r="E371" s="58" t="s">
        <v>618</v>
      </c>
      <c r="F371" s="77">
        <v>44985</v>
      </c>
      <c r="G371" s="128" t="s">
        <v>1886</v>
      </c>
      <c r="H371" s="68">
        <v>2.1599999983862386</v>
      </c>
      <c r="I371" s="71" t="s">
        <v>1778</v>
      </c>
      <c r="J371" s="71" t="s">
        <v>124</v>
      </c>
      <c r="K371" s="72">
        <v>6.5960000000000005E-2</v>
      </c>
      <c r="L371" s="72">
        <v>7.1299999951587159E-2</v>
      </c>
      <c r="M371" s="68">
        <v>92.561454999999981</v>
      </c>
      <c r="N371" s="70">
        <v>100.13</v>
      </c>
      <c r="O371" s="68">
        <v>0.37180226000000005</v>
      </c>
      <c r="P371" s="69">
        <f t="shared" si="6"/>
        <v>2.8271490658133853E-4</v>
      </c>
      <c r="Q371" s="69">
        <f>O371/'סכום נכסי הקרן'!$C$41</f>
        <v>1.6853438266450389E-5</v>
      </c>
    </row>
    <row r="372" spans="1:17">
      <c r="A372" s="61" t="s">
        <v>1853</v>
      </c>
      <c r="B372" s="71" t="s">
        <v>1555</v>
      </c>
      <c r="C372" s="58">
        <v>9547</v>
      </c>
      <c r="D372" s="128" t="s">
        <v>1886</v>
      </c>
      <c r="E372" s="58" t="s">
        <v>618</v>
      </c>
      <c r="F372" s="77">
        <v>45036</v>
      </c>
      <c r="G372" s="128" t="s">
        <v>1886</v>
      </c>
      <c r="H372" s="68">
        <v>2.1599999889833916</v>
      </c>
      <c r="I372" s="71" t="s">
        <v>1778</v>
      </c>
      <c r="J372" s="71" t="s">
        <v>124</v>
      </c>
      <c r="K372" s="72">
        <v>6.5960000000000005E-2</v>
      </c>
      <c r="L372" s="72">
        <v>7.1299999623599203E-2</v>
      </c>
      <c r="M372" s="68">
        <v>21.694091</v>
      </c>
      <c r="N372" s="70">
        <v>100.13</v>
      </c>
      <c r="O372" s="68">
        <v>8.7141155999999997E-2</v>
      </c>
      <c r="P372" s="69">
        <f t="shared" si="6"/>
        <v>6.6261307228013735E-5</v>
      </c>
      <c r="Q372" s="69">
        <f>O372/'סכום נכסי הקרן'!$C$41</f>
        <v>3.9500246531936697E-6</v>
      </c>
    </row>
    <row r="373" spans="1:17">
      <c r="A373" s="61" t="s">
        <v>1853</v>
      </c>
      <c r="B373" s="71" t="s">
        <v>1555</v>
      </c>
      <c r="C373" s="58">
        <v>9718</v>
      </c>
      <c r="D373" s="128" t="s">
        <v>1886</v>
      </c>
      <c r="E373" s="58" t="s">
        <v>618</v>
      </c>
      <c r="F373" s="77">
        <v>45163</v>
      </c>
      <c r="G373" s="128" t="s">
        <v>1886</v>
      </c>
      <c r="H373" s="68">
        <v>2.1399999998011752</v>
      </c>
      <c r="I373" s="71" t="s">
        <v>1778</v>
      </c>
      <c r="J373" s="71" t="s">
        <v>124</v>
      </c>
      <c r="K373" s="72">
        <v>6.4320000000000002E-2</v>
      </c>
      <c r="L373" s="72">
        <v>7.5999999982602817E-2</v>
      </c>
      <c r="M373" s="68">
        <v>200.27984699999996</v>
      </c>
      <c r="N373" s="70">
        <v>100.16</v>
      </c>
      <c r="O373" s="68">
        <v>0.80472814400000003</v>
      </c>
      <c r="P373" s="69">
        <f t="shared" si="6"/>
        <v>6.1190763621053279E-4</v>
      </c>
      <c r="Q373" s="69">
        <f>O373/'סכום נכסי הקרן'!$C$41</f>
        <v>3.6477551524778785E-5</v>
      </c>
    </row>
    <row r="374" spans="1:17">
      <c r="A374" s="61" t="s">
        <v>1853</v>
      </c>
      <c r="B374" s="71" t="s">
        <v>1555</v>
      </c>
      <c r="C374" s="58">
        <v>9799</v>
      </c>
      <c r="D374" s="128" t="s">
        <v>1886</v>
      </c>
      <c r="E374" s="58" t="s">
        <v>618</v>
      </c>
      <c r="F374" s="77">
        <v>45208</v>
      </c>
      <c r="G374" s="128" t="s">
        <v>1886</v>
      </c>
      <c r="H374" s="68">
        <v>2.1500000044104692</v>
      </c>
      <c r="I374" s="71" t="s">
        <v>1778</v>
      </c>
      <c r="J374" s="71" t="s">
        <v>124</v>
      </c>
      <c r="K374" s="72">
        <v>6.6130000000000008E-2</v>
      </c>
      <c r="L374" s="72">
        <v>6.9700000233754875E-2</v>
      </c>
      <c r="M374" s="68">
        <v>22.446151</v>
      </c>
      <c r="N374" s="70">
        <v>100.72</v>
      </c>
      <c r="O374" s="68">
        <v>9.0693303999999988E-2</v>
      </c>
      <c r="P374" s="69">
        <f t="shared" si="6"/>
        <v>6.896232682370713E-5</v>
      </c>
      <c r="Q374" s="69">
        <f>O374/'סכום נכסי הקרן'!$C$41</f>
        <v>4.1110401000370944E-6</v>
      </c>
    </row>
    <row r="375" spans="1:17">
      <c r="A375" s="61" t="s">
        <v>1853</v>
      </c>
      <c r="B375" s="71" t="s">
        <v>1555</v>
      </c>
      <c r="C375" s="58">
        <v>8829</v>
      </c>
      <c r="D375" s="128" t="s">
        <v>1886</v>
      </c>
      <c r="E375" s="58" t="s">
        <v>618</v>
      </c>
      <c r="F375" s="77">
        <v>44553</v>
      </c>
      <c r="G375" s="128" t="s">
        <v>1886</v>
      </c>
      <c r="H375" s="68">
        <v>2.1599999999126251</v>
      </c>
      <c r="I375" s="71" t="s">
        <v>1778</v>
      </c>
      <c r="J375" s="71" t="s">
        <v>124</v>
      </c>
      <c r="K375" s="72">
        <v>6.6089999999999996E-2</v>
      </c>
      <c r="L375" s="72">
        <v>7.1399999996505009E-2</v>
      </c>
      <c r="M375" s="68">
        <v>2624.9850059999999</v>
      </c>
      <c r="N375" s="70">
        <v>99.99</v>
      </c>
      <c r="O375" s="68">
        <v>10.529336462</v>
      </c>
      <c r="P375" s="69">
        <f t="shared" si="6"/>
        <v>8.0064074226386117E-3</v>
      </c>
      <c r="Q375" s="69">
        <f>O375/'סכום נכסי הקרן'!$C$41</f>
        <v>4.7728467828302639E-4</v>
      </c>
    </row>
    <row r="376" spans="1:17">
      <c r="A376" s="61" t="s">
        <v>1854</v>
      </c>
      <c r="B376" s="71" t="s">
        <v>1555</v>
      </c>
      <c r="C376" s="58">
        <v>7382</v>
      </c>
      <c r="D376" s="128" t="s">
        <v>1886</v>
      </c>
      <c r="E376" s="58" t="s">
        <v>618</v>
      </c>
      <c r="F376" s="77">
        <v>43860</v>
      </c>
      <c r="G376" s="128" t="s">
        <v>1886</v>
      </c>
      <c r="H376" s="68">
        <v>2.4799999999428319</v>
      </c>
      <c r="I376" s="71" t="s">
        <v>1774</v>
      </c>
      <c r="J376" s="71" t="s">
        <v>122</v>
      </c>
      <c r="K376" s="72">
        <v>8.1890000000000004E-2</v>
      </c>
      <c r="L376" s="72">
        <v>8.5599999997167567E-2</v>
      </c>
      <c r="M376" s="68">
        <v>4229.6549420000001</v>
      </c>
      <c r="N376" s="70">
        <v>100.34</v>
      </c>
      <c r="O376" s="68">
        <v>15.393118055999999</v>
      </c>
      <c r="P376" s="69">
        <f t="shared" si="6"/>
        <v>1.1704780743391808E-2</v>
      </c>
      <c r="Q376" s="69">
        <f>O376/'סכום נכסי הקרן'!$C$41</f>
        <v>6.9775521236739872E-4</v>
      </c>
    </row>
    <row r="377" spans="1:17">
      <c r="A377" s="61" t="s">
        <v>1855</v>
      </c>
      <c r="B377" s="71" t="s">
        <v>1555</v>
      </c>
      <c r="C377" s="58">
        <v>9158</v>
      </c>
      <c r="D377" s="128" t="s">
        <v>1886</v>
      </c>
      <c r="E377" s="58" t="s">
        <v>618</v>
      </c>
      <c r="F377" s="77">
        <v>44179</v>
      </c>
      <c r="G377" s="128" t="s">
        <v>1886</v>
      </c>
      <c r="H377" s="68">
        <v>2.26000000009005</v>
      </c>
      <c r="I377" s="71" t="s">
        <v>1774</v>
      </c>
      <c r="J377" s="71" t="s">
        <v>122</v>
      </c>
      <c r="K377" s="72">
        <v>8.0809999999999993E-2</v>
      </c>
      <c r="L377" s="72">
        <v>9.2200000004802635E-2</v>
      </c>
      <c r="M377" s="68">
        <v>1863.8962270000002</v>
      </c>
      <c r="N377" s="70">
        <v>98.56</v>
      </c>
      <c r="O377" s="68">
        <v>6.6630026399999993</v>
      </c>
      <c r="P377" s="69">
        <f t="shared" si="6"/>
        <v>5.0664839124937317E-3</v>
      </c>
      <c r="Q377" s="69">
        <f>O377/'סכום נכסי הקרן'!$C$41</f>
        <v>3.0202749080233119E-4</v>
      </c>
    </row>
    <row r="378" spans="1:17">
      <c r="A378" s="129" t="s">
        <v>1886</v>
      </c>
      <c r="B378" s="129" t="s">
        <v>1886</v>
      </c>
      <c r="C378" s="129" t="s">
        <v>1886</v>
      </c>
      <c r="D378" s="129" t="s">
        <v>1886</v>
      </c>
      <c r="E378" s="130" t="s">
        <v>1886</v>
      </c>
      <c r="F378" s="130" t="s">
        <v>1886</v>
      </c>
      <c r="G378" s="130" t="s">
        <v>1886</v>
      </c>
      <c r="H378" s="130" t="s">
        <v>1886</v>
      </c>
      <c r="I378" s="130" t="s">
        <v>1886</v>
      </c>
      <c r="J378" s="130" t="s">
        <v>1886</v>
      </c>
      <c r="K378" s="130" t="s">
        <v>1886</v>
      </c>
      <c r="L378" s="130" t="s">
        <v>1886</v>
      </c>
      <c r="M378" s="130" t="s">
        <v>1886</v>
      </c>
      <c r="N378" s="130" t="s">
        <v>1886</v>
      </c>
      <c r="O378" s="130" t="s">
        <v>1886</v>
      </c>
      <c r="P378" s="130" t="s">
        <v>1886</v>
      </c>
      <c r="Q378" s="130" t="s">
        <v>1886</v>
      </c>
    </row>
    <row r="379" spans="1:17">
      <c r="A379" s="129" t="s">
        <v>1886</v>
      </c>
      <c r="B379" s="129" t="s">
        <v>1886</v>
      </c>
      <c r="C379" s="129" t="s">
        <v>1886</v>
      </c>
      <c r="D379" s="129" t="s">
        <v>1886</v>
      </c>
      <c r="E379" s="130" t="s">
        <v>1886</v>
      </c>
      <c r="F379" s="130" t="s">
        <v>1886</v>
      </c>
      <c r="G379" s="130" t="s">
        <v>1886</v>
      </c>
      <c r="H379" s="130" t="s">
        <v>1886</v>
      </c>
      <c r="I379" s="130" t="s">
        <v>1886</v>
      </c>
      <c r="J379" s="130" t="s">
        <v>1886</v>
      </c>
      <c r="K379" s="130" t="s">
        <v>1886</v>
      </c>
      <c r="L379" s="130" t="s">
        <v>1886</v>
      </c>
      <c r="M379" s="130" t="s">
        <v>1886</v>
      </c>
      <c r="N379" s="130" t="s">
        <v>1886</v>
      </c>
      <c r="O379" s="130" t="s">
        <v>1886</v>
      </c>
      <c r="P379" s="130" t="s">
        <v>1886</v>
      </c>
      <c r="Q379" s="130" t="s">
        <v>1886</v>
      </c>
    </row>
    <row r="380" spans="1:17">
      <c r="A380" s="129" t="s">
        <v>1886</v>
      </c>
      <c r="B380" s="129" t="s">
        <v>1886</v>
      </c>
      <c r="C380" s="129" t="s">
        <v>1886</v>
      </c>
      <c r="D380" s="129" t="s">
        <v>1886</v>
      </c>
      <c r="E380" s="130" t="s">
        <v>1886</v>
      </c>
      <c r="F380" s="130" t="s">
        <v>1886</v>
      </c>
      <c r="G380" s="130" t="s">
        <v>1886</v>
      </c>
      <c r="H380" s="130" t="s">
        <v>1886</v>
      </c>
      <c r="I380" s="130" t="s">
        <v>1886</v>
      </c>
      <c r="J380" s="130" t="s">
        <v>1886</v>
      </c>
      <c r="K380" s="130" t="s">
        <v>1886</v>
      </c>
      <c r="L380" s="130" t="s">
        <v>1886</v>
      </c>
      <c r="M380" s="130" t="s">
        <v>1886</v>
      </c>
      <c r="N380" s="130" t="s">
        <v>1886</v>
      </c>
      <c r="O380" s="130" t="s">
        <v>1886</v>
      </c>
      <c r="P380" s="130" t="s">
        <v>1886</v>
      </c>
      <c r="Q380" s="130" t="s">
        <v>1886</v>
      </c>
    </row>
    <row r="381" spans="1:17">
      <c r="A381" s="93" t="s">
        <v>189</v>
      </c>
      <c r="B381" s="129" t="s">
        <v>1886</v>
      </c>
      <c r="C381" s="129" t="s">
        <v>1886</v>
      </c>
      <c r="D381" s="129" t="s">
        <v>1886</v>
      </c>
      <c r="E381" s="130" t="s">
        <v>1886</v>
      </c>
      <c r="F381" s="130" t="s">
        <v>1886</v>
      </c>
      <c r="G381" s="130" t="s">
        <v>1886</v>
      </c>
      <c r="H381" s="130" t="s">
        <v>1886</v>
      </c>
      <c r="I381" s="130" t="s">
        <v>1886</v>
      </c>
      <c r="J381" s="130" t="s">
        <v>1886</v>
      </c>
      <c r="K381" s="130" t="s">
        <v>1886</v>
      </c>
      <c r="L381" s="130" t="s">
        <v>1886</v>
      </c>
      <c r="M381" s="130" t="s">
        <v>1886</v>
      </c>
      <c r="N381" s="130" t="s">
        <v>1886</v>
      </c>
      <c r="O381" s="130" t="s">
        <v>1886</v>
      </c>
      <c r="P381" s="130" t="s">
        <v>1886</v>
      </c>
      <c r="Q381" s="130" t="s">
        <v>1886</v>
      </c>
    </row>
    <row r="382" spans="1:17">
      <c r="A382" s="93" t="s">
        <v>108</v>
      </c>
      <c r="B382" s="129" t="s">
        <v>1886</v>
      </c>
      <c r="C382" s="129" t="s">
        <v>1886</v>
      </c>
      <c r="D382" s="129" t="s">
        <v>1886</v>
      </c>
      <c r="E382" s="130" t="s">
        <v>1886</v>
      </c>
      <c r="F382" s="130" t="s">
        <v>1886</v>
      </c>
      <c r="G382" s="130" t="s">
        <v>1886</v>
      </c>
      <c r="H382" s="130" t="s">
        <v>1886</v>
      </c>
      <c r="I382" s="130" t="s">
        <v>1886</v>
      </c>
      <c r="J382" s="130" t="s">
        <v>1886</v>
      </c>
      <c r="K382" s="130" t="s">
        <v>1886</v>
      </c>
      <c r="L382" s="130" t="s">
        <v>1886</v>
      </c>
      <c r="M382" s="130" t="s">
        <v>1886</v>
      </c>
      <c r="N382" s="130" t="s">
        <v>1886</v>
      </c>
      <c r="O382" s="130" t="s">
        <v>1886</v>
      </c>
      <c r="P382" s="130" t="s">
        <v>1886</v>
      </c>
      <c r="Q382" s="130" t="s">
        <v>1886</v>
      </c>
    </row>
    <row r="383" spans="1:17">
      <c r="A383" s="93" t="s">
        <v>172</v>
      </c>
      <c r="B383" s="129" t="s">
        <v>1886</v>
      </c>
      <c r="C383" s="129" t="s">
        <v>1886</v>
      </c>
      <c r="D383" s="129" t="s">
        <v>1886</v>
      </c>
      <c r="E383" s="130" t="s">
        <v>1886</v>
      </c>
      <c r="F383" s="130" t="s">
        <v>1886</v>
      </c>
      <c r="G383" s="130" t="s">
        <v>1886</v>
      </c>
      <c r="H383" s="130" t="s">
        <v>1886</v>
      </c>
      <c r="I383" s="130" t="s">
        <v>1886</v>
      </c>
      <c r="J383" s="130" t="s">
        <v>1886</v>
      </c>
      <c r="K383" s="130" t="s">
        <v>1886</v>
      </c>
      <c r="L383" s="130" t="s">
        <v>1886</v>
      </c>
      <c r="M383" s="130" t="s">
        <v>1886</v>
      </c>
      <c r="N383" s="130" t="s">
        <v>1886</v>
      </c>
      <c r="O383" s="130" t="s">
        <v>1886</v>
      </c>
      <c r="P383" s="130" t="s">
        <v>1886</v>
      </c>
      <c r="Q383" s="130" t="s">
        <v>1886</v>
      </c>
    </row>
    <row r="384" spans="1:17">
      <c r="A384" s="93" t="s">
        <v>180</v>
      </c>
      <c r="B384" s="129" t="s">
        <v>1886</v>
      </c>
      <c r="C384" s="129" t="s">
        <v>1886</v>
      </c>
      <c r="D384" s="129" t="s">
        <v>1886</v>
      </c>
      <c r="E384" s="130" t="s">
        <v>1886</v>
      </c>
      <c r="F384" s="130" t="s">
        <v>1886</v>
      </c>
      <c r="G384" s="130" t="s">
        <v>1886</v>
      </c>
      <c r="H384" s="130" t="s">
        <v>1886</v>
      </c>
      <c r="I384" s="130" t="s">
        <v>1886</v>
      </c>
      <c r="J384" s="130" t="s">
        <v>1886</v>
      </c>
      <c r="K384" s="130" t="s">
        <v>1886</v>
      </c>
      <c r="L384" s="130" t="s">
        <v>1886</v>
      </c>
      <c r="M384" s="130" t="s">
        <v>1886</v>
      </c>
      <c r="N384" s="130" t="s">
        <v>1886</v>
      </c>
      <c r="O384" s="130" t="s">
        <v>1886</v>
      </c>
      <c r="P384" s="130" t="s">
        <v>1886</v>
      </c>
      <c r="Q384" s="130" t="s">
        <v>1886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37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1:A7 A378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.8554687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136</v>
      </c>
      <c r="B1" s="36" t="s" vm="1">
        <v>195</v>
      </c>
    </row>
    <row r="2" spans="1:14">
      <c r="A2" s="36" t="s">
        <v>135</v>
      </c>
      <c r="B2" s="36" t="s">
        <v>196</v>
      </c>
    </row>
    <row r="3" spans="1:14">
      <c r="A3" s="36" t="s">
        <v>137</v>
      </c>
      <c r="B3" s="36" t="s">
        <v>197</v>
      </c>
    </row>
    <row r="4" spans="1:14">
      <c r="A4" s="36" t="s">
        <v>138</v>
      </c>
      <c r="B4" s="36">
        <v>12148</v>
      </c>
    </row>
    <row r="5" spans="1:14" s="3" customFormat="1">
      <c r="A5" s="37" t="s">
        <v>112</v>
      </c>
      <c r="B5" s="38" t="s">
        <v>44</v>
      </c>
      <c r="C5" s="38" t="s">
        <v>113</v>
      </c>
      <c r="D5" s="38" t="s">
        <v>14</v>
      </c>
      <c r="E5" s="38" t="s">
        <v>65</v>
      </c>
      <c r="F5" s="38" t="s">
        <v>17</v>
      </c>
      <c r="G5" s="38" t="s">
        <v>99</v>
      </c>
      <c r="H5" s="38" t="s">
        <v>51</v>
      </c>
      <c r="I5" s="38" t="s">
        <v>18</v>
      </c>
      <c r="J5" s="38" t="s">
        <v>174</v>
      </c>
      <c r="K5" s="38" t="s">
        <v>173</v>
      </c>
      <c r="L5" s="38" t="s">
        <v>107</v>
      </c>
      <c r="M5" s="38" t="s">
        <v>139</v>
      </c>
      <c r="N5" s="40" t="s">
        <v>141</v>
      </c>
    </row>
    <row r="6" spans="1:14" s="3" customFormat="1">
      <c r="A6" s="121" t="s">
        <v>1886</v>
      </c>
      <c r="B6" s="122" t="s">
        <v>1886</v>
      </c>
      <c r="C6" s="122" t="s">
        <v>1886</v>
      </c>
      <c r="D6" s="122" t="s">
        <v>1886</v>
      </c>
      <c r="E6" s="122" t="s">
        <v>1886</v>
      </c>
      <c r="F6" s="26" t="s">
        <v>20</v>
      </c>
      <c r="G6" s="122" t="s">
        <v>1886</v>
      </c>
      <c r="H6" s="26" t="s">
        <v>19</v>
      </c>
      <c r="I6" s="26" t="s">
        <v>19</v>
      </c>
      <c r="J6" s="26" t="s">
        <v>181</v>
      </c>
      <c r="K6" s="122" t="s">
        <v>1886</v>
      </c>
      <c r="L6" s="26" t="s">
        <v>177</v>
      </c>
      <c r="M6" s="26" t="s">
        <v>19</v>
      </c>
      <c r="N6" s="13" t="s">
        <v>19</v>
      </c>
    </row>
    <row r="7" spans="1:14" s="4" customFormat="1" ht="20.25">
      <c r="A7" s="123" t="s">
        <v>1886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94" t="s">
        <v>1757</v>
      </c>
      <c r="B8" s="128" t="s">
        <v>1886</v>
      </c>
      <c r="C8" s="128" t="s">
        <v>1886</v>
      </c>
      <c r="D8" s="128" t="s">
        <v>1886</v>
      </c>
      <c r="E8" s="128" t="s">
        <v>1886</v>
      </c>
      <c r="F8" s="128" t="s">
        <v>1886</v>
      </c>
      <c r="G8" s="128" t="s">
        <v>1886</v>
      </c>
      <c r="H8" s="128" t="s">
        <v>1886</v>
      </c>
      <c r="I8" s="128" t="s">
        <v>1886</v>
      </c>
      <c r="J8" s="128" t="s">
        <v>1886</v>
      </c>
      <c r="K8" s="128" t="s">
        <v>1886</v>
      </c>
      <c r="L8" s="95">
        <v>0</v>
      </c>
      <c r="M8" s="96">
        <v>0</v>
      </c>
      <c r="N8" s="96">
        <v>0</v>
      </c>
    </row>
    <row r="9" spans="1:14">
      <c r="A9" s="93" t="s">
        <v>189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128" t="s">
        <v>1886</v>
      </c>
      <c r="I9" s="128" t="s">
        <v>1886</v>
      </c>
      <c r="J9" s="128" t="s">
        <v>1886</v>
      </c>
      <c r="K9" s="128" t="s">
        <v>1886</v>
      </c>
      <c r="L9" s="128" t="s">
        <v>1886</v>
      </c>
      <c r="M9" s="128" t="s">
        <v>1886</v>
      </c>
      <c r="N9" s="128" t="s">
        <v>1886</v>
      </c>
    </row>
    <row r="10" spans="1:14">
      <c r="A10" s="93" t="s">
        <v>108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  <c r="L10" s="128" t="s">
        <v>1886</v>
      </c>
      <c r="M10" s="128" t="s">
        <v>1886</v>
      </c>
      <c r="N10" s="128" t="s">
        <v>1886</v>
      </c>
    </row>
    <row r="11" spans="1:14">
      <c r="A11" s="93" t="s">
        <v>172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  <c r="L11" s="128" t="s">
        <v>1886</v>
      </c>
      <c r="M11" s="128" t="s">
        <v>1886</v>
      </c>
      <c r="N11" s="128" t="s">
        <v>1886</v>
      </c>
    </row>
    <row r="12" spans="1:14">
      <c r="A12" s="93" t="s">
        <v>180</v>
      </c>
      <c r="B12" s="128" t="s">
        <v>1886</v>
      </c>
      <c r="C12" s="128" t="s">
        <v>1886</v>
      </c>
      <c r="D12" s="128" t="s">
        <v>1886</v>
      </c>
      <c r="E12" s="128" t="s">
        <v>1886</v>
      </c>
      <c r="F12" s="128" t="s">
        <v>1886</v>
      </c>
      <c r="G12" s="128" t="s">
        <v>1886</v>
      </c>
      <c r="H12" s="128" t="s">
        <v>1886</v>
      </c>
      <c r="I12" s="128" t="s">
        <v>1886</v>
      </c>
      <c r="J12" s="128" t="s">
        <v>1886</v>
      </c>
      <c r="K12" s="128" t="s">
        <v>1886</v>
      </c>
      <c r="L12" s="128" t="s">
        <v>1886</v>
      </c>
      <c r="M12" s="128" t="s">
        <v>1886</v>
      </c>
      <c r="N12" s="128" t="s">
        <v>1886</v>
      </c>
    </row>
    <row r="13" spans="1:14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4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4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4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4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4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1:14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1:14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14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14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14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14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14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2.8554687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136</v>
      </c>
      <c r="B1" s="36" t="s" vm="1">
        <v>195</v>
      </c>
    </row>
    <row r="2" spans="1:9">
      <c r="A2" s="36" t="s">
        <v>135</v>
      </c>
      <c r="B2" s="36" t="s">
        <v>196</v>
      </c>
    </row>
    <row r="3" spans="1:9">
      <c r="A3" s="36" t="s">
        <v>137</v>
      </c>
      <c r="B3" s="36" t="s">
        <v>197</v>
      </c>
    </row>
    <row r="4" spans="1:9">
      <c r="A4" s="36" t="s">
        <v>138</v>
      </c>
      <c r="B4" s="36">
        <v>12148</v>
      </c>
    </row>
    <row r="5" spans="1:9" s="3" customFormat="1">
      <c r="A5" s="37" t="s">
        <v>112</v>
      </c>
      <c r="B5" s="39" t="s">
        <v>53</v>
      </c>
      <c r="C5" s="39" t="s">
        <v>84</v>
      </c>
      <c r="D5" s="39" t="s">
        <v>54</v>
      </c>
      <c r="E5" s="39" t="s">
        <v>99</v>
      </c>
      <c r="F5" s="39" t="s">
        <v>163</v>
      </c>
      <c r="G5" s="39" t="s">
        <v>139</v>
      </c>
      <c r="H5" s="39" t="s">
        <v>140</v>
      </c>
      <c r="I5" s="51" t="s">
        <v>184</v>
      </c>
    </row>
    <row r="6" spans="1:9" s="3" customFormat="1">
      <c r="A6" s="121" t="s">
        <v>1886</v>
      </c>
      <c r="B6" s="12" t="s">
        <v>21</v>
      </c>
      <c r="C6" s="122" t="s">
        <v>1886</v>
      </c>
      <c r="D6" s="12" t="s">
        <v>19</v>
      </c>
      <c r="E6" s="122" t="s">
        <v>1886</v>
      </c>
      <c r="F6" s="12" t="s">
        <v>178</v>
      </c>
      <c r="G6" s="26" t="s">
        <v>19</v>
      </c>
      <c r="H6" s="26" t="s">
        <v>19</v>
      </c>
      <c r="I6" s="147" t="s">
        <v>1886</v>
      </c>
    </row>
    <row r="7" spans="1:9" s="4" customFormat="1" ht="20.25">
      <c r="A7" s="123" t="s">
        <v>1886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94" t="s">
        <v>1758</v>
      </c>
      <c r="B8" s="128" t="s">
        <v>1886</v>
      </c>
      <c r="C8" s="128" t="s">
        <v>1886</v>
      </c>
      <c r="D8" s="128" t="s">
        <v>1886</v>
      </c>
      <c r="E8" s="128" t="s">
        <v>1886</v>
      </c>
      <c r="F8" s="95">
        <v>0</v>
      </c>
      <c r="G8" s="96">
        <v>0</v>
      </c>
      <c r="H8" s="96">
        <v>0</v>
      </c>
      <c r="I8" s="128" t="s">
        <v>1886</v>
      </c>
    </row>
    <row r="9" spans="1:9" hidden="1">
      <c r="A9" s="92"/>
      <c r="B9" s="58"/>
      <c r="C9" s="58"/>
      <c r="D9" s="58"/>
      <c r="E9" s="58"/>
      <c r="F9" s="58"/>
      <c r="G9" s="58"/>
      <c r="H9" s="58"/>
      <c r="I9" s="58"/>
    </row>
    <row r="10" spans="1:9" hidden="1">
      <c r="A10" s="92"/>
      <c r="B10" s="58"/>
      <c r="C10" s="58"/>
      <c r="D10" s="58"/>
      <c r="E10" s="58"/>
      <c r="F10" s="58"/>
      <c r="G10" s="58"/>
      <c r="H10" s="58"/>
      <c r="I10" s="58"/>
    </row>
    <row r="11" spans="1:9" hidden="1">
      <c r="A11" s="58"/>
      <c r="B11" s="58"/>
      <c r="C11" s="58"/>
      <c r="D11" s="58"/>
      <c r="E11" s="58"/>
      <c r="F11" s="58"/>
      <c r="G11" s="58"/>
      <c r="H11" s="58"/>
      <c r="I11" s="58"/>
    </row>
    <row r="12" spans="1:9" hidden="1">
      <c r="A12" s="58"/>
      <c r="B12" s="58"/>
      <c r="C12" s="58"/>
      <c r="D12" s="58"/>
      <c r="E12" s="58"/>
      <c r="F12" s="58"/>
      <c r="G12" s="58"/>
      <c r="H12" s="58"/>
      <c r="I12" s="58"/>
    </row>
    <row r="13" spans="1:9" hidden="1">
      <c r="A13" s="58"/>
      <c r="B13" s="58"/>
      <c r="C13" s="58"/>
      <c r="D13" s="58"/>
      <c r="E13" s="58"/>
      <c r="F13" s="58"/>
      <c r="G13" s="58"/>
      <c r="H13" s="58"/>
      <c r="I13" s="58"/>
    </row>
    <row r="14" spans="1:9" hidden="1">
      <c r="A14" s="58"/>
      <c r="B14" s="58"/>
      <c r="C14" s="58"/>
      <c r="D14" s="58"/>
      <c r="E14" s="58"/>
      <c r="F14" s="58"/>
      <c r="G14" s="58"/>
      <c r="H14" s="58"/>
      <c r="I14" s="58"/>
    </row>
    <row r="15" spans="1:9" hidden="1">
      <c r="A15" s="58"/>
      <c r="B15" s="58"/>
      <c r="C15" s="58"/>
      <c r="D15" s="58"/>
      <c r="E15" s="58"/>
      <c r="F15" s="58"/>
      <c r="G15" s="58"/>
      <c r="H15" s="58"/>
      <c r="I15" s="58"/>
    </row>
    <row r="16" spans="1:9" hidden="1">
      <c r="A16" s="58"/>
      <c r="B16" s="58"/>
      <c r="C16" s="58"/>
      <c r="D16" s="58"/>
      <c r="E16" s="58"/>
      <c r="F16" s="58"/>
      <c r="G16" s="58"/>
      <c r="H16" s="58"/>
      <c r="I16" s="58"/>
    </row>
    <row r="17" spans="1:9" hidden="1">
      <c r="A17" s="58"/>
      <c r="B17" s="58"/>
      <c r="C17" s="58"/>
      <c r="D17" s="58"/>
      <c r="E17" s="58"/>
      <c r="F17" s="58"/>
      <c r="G17" s="58"/>
      <c r="H17" s="58"/>
      <c r="I17" s="58"/>
    </row>
    <row r="18" spans="1:9" hidden="1">
      <c r="A18" s="58"/>
      <c r="B18" s="58"/>
      <c r="C18" s="58"/>
      <c r="D18" s="58"/>
      <c r="E18" s="58"/>
      <c r="F18" s="58"/>
      <c r="G18" s="58"/>
      <c r="H18" s="58"/>
      <c r="I18" s="58"/>
    </row>
    <row r="19" spans="1:9" hidden="1">
      <c r="A19" s="58"/>
      <c r="B19" s="58"/>
      <c r="C19" s="58"/>
      <c r="D19" s="58"/>
      <c r="E19" s="58"/>
      <c r="F19" s="58"/>
      <c r="G19" s="58"/>
      <c r="H19" s="58"/>
      <c r="I19" s="58"/>
    </row>
    <row r="20" spans="1:9" hidden="1">
      <c r="A20" s="58"/>
      <c r="B20" s="58"/>
      <c r="C20" s="58"/>
      <c r="D20" s="58"/>
      <c r="E20" s="58"/>
      <c r="F20" s="58"/>
      <c r="G20" s="58"/>
      <c r="H20" s="58"/>
      <c r="I20" s="58"/>
    </row>
    <row r="21" spans="1:9" hidden="1">
      <c r="A21" s="58"/>
      <c r="B21" s="58"/>
      <c r="C21" s="58"/>
      <c r="D21" s="58"/>
      <c r="E21" s="58"/>
      <c r="F21" s="58"/>
      <c r="G21" s="58"/>
      <c r="H21" s="58"/>
      <c r="I21" s="58"/>
    </row>
    <row r="22" spans="1:9" hidden="1">
      <c r="A22" s="58"/>
      <c r="B22" s="58"/>
      <c r="C22" s="58"/>
      <c r="D22" s="58"/>
      <c r="E22" s="58"/>
      <c r="F22" s="58"/>
      <c r="G22" s="58"/>
      <c r="H22" s="58"/>
      <c r="I22" s="58"/>
    </row>
    <row r="23" spans="1:9" hidden="1">
      <c r="A23" s="58"/>
      <c r="B23" s="58"/>
      <c r="C23" s="58"/>
      <c r="D23" s="58"/>
      <c r="E23" s="58"/>
      <c r="F23" s="58"/>
      <c r="G23" s="58"/>
      <c r="H23" s="58"/>
      <c r="I23" s="58"/>
    </row>
    <row r="24" spans="1:9" hidden="1">
      <c r="A24" s="58"/>
      <c r="B24" s="58"/>
      <c r="C24" s="58"/>
      <c r="D24" s="58"/>
      <c r="E24" s="58"/>
      <c r="F24" s="58"/>
      <c r="G24" s="58"/>
      <c r="H24" s="58"/>
      <c r="I24" s="58"/>
    </row>
    <row r="25" spans="1:9" hidden="1">
      <c r="A25" s="58"/>
      <c r="B25" s="58"/>
      <c r="C25" s="58"/>
      <c r="D25" s="58"/>
      <c r="E25" s="58"/>
      <c r="F25" s="58"/>
      <c r="G25" s="58"/>
      <c r="H25" s="58"/>
      <c r="I25" s="58"/>
    </row>
    <row r="26" spans="1:9" hidden="1">
      <c r="A26" s="58"/>
      <c r="B26" s="58"/>
      <c r="C26" s="58"/>
      <c r="D26" s="58"/>
      <c r="E26" s="58"/>
      <c r="F26" s="58"/>
      <c r="G26" s="58"/>
      <c r="H26" s="58"/>
      <c r="I26" s="58"/>
    </row>
    <row r="27" spans="1:9" hidden="1">
      <c r="A27" s="58"/>
      <c r="B27" s="58"/>
      <c r="C27" s="58"/>
      <c r="D27" s="58"/>
      <c r="E27" s="58"/>
      <c r="F27" s="58"/>
      <c r="G27" s="58"/>
      <c r="H27" s="58"/>
      <c r="I27" s="58"/>
    </row>
    <row r="28" spans="1:9" hidden="1">
      <c r="A28" s="58"/>
      <c r="B28" s="58"/>
      <c r="C28" s="58"/>
      <c r="D28" s="58"/>
      <c r="E28" s="58"/>
      <c r="F28" s="58"/>
      <c r="G28" s="58"/>
      <c r="H28" s="58"/>
      <c r="I28" s="58"/>
    </row>
    <row r="29" spans="1:9" hidden="1">
      <c r="A29" s="58"/>
      <c r="B29" s="58"/>
      <c r="C29" s="58"/>
      <c r="D29" s="58"/>
      <c r="E29" s="58"/>
      <c r="F29" s="58"/>
      <c r="G29" s="58"/>
      <c r="H29" s="58"/>
      <c r="I29" s="58"/>
    </row>
    <row r="30" spans="1:9" hidden="1">
      <c r="A30" s="58"/>
      <c r="B30" s="58"/>
      <c r="C30" s="58"/>
      <c r="D30" s="58"/>
      <c r="E30" s="58"/>
      <c r="F30" s="58"/>
      <c r="G30" s="58"/>
      <c r="H30" s="58"/>
      <c r="I30" s="58"/>
    </row>
    <row r="31" spans="1:9" hidden="1">
      <c r="A31" s="58"/>
      <c r="B31" s="58"/>
      <c r="C31" s="58"/>
      <c r="D31" s="58"/>
      <c r="E31" s="58"/>
      <c r="F31" s="58"/>
      <c r="G31" s="58"/>
      <c r="H31" s="58"/>
      <c r="I31" s="58"/>
    </row>
    <row r="32" spans="1:9" hidden="1">
      <c r="A32" s="58"/>
      <c r="B32" s="58"/>
      <c r="C32" s="58"/>
      <c r="D32" s="58"/>
      <c r="E32" s="58"/>
      <c r="F32" s="58"/>
      <c r="G32" s="58"/>
      <c r="H32" s="58"/>
      <c r="I32" s="58"/>
    </row>
    <row r="33" spans="1:9" hidden="1">
      <c r="A33" s="58"/>
      <c r="B33" s="58"/>
      <c r="C33" s="58"/>
      <c r="D33" s="58"/>
      <c r="E33" s="58"/>
      <c r="F33" s="58"/>
      <c r="G33" s="58"/>
      <c r="H33" s="58"/>
      <c r="I33" s="58"/>
    </row>
    <row r="34" spans="1:9" hidden="1">
      <c r="A34" s="58"/>
      <c r="B34" s="58"/>
      <c r="C34" s="58"/>
      <c r="D34" s="58"/>
      <c r="E34" s="58"/>
      <c r="F34" s="58"/>
      <c r="G34" s="58"/>
      <c r="H34" s="58"/>
      <c r="I34" s="58"/>
    </row>
    <row r="35" spans="1:9" hidden="1">
      <c r="A35" s="58"/>
      <c r="B35" s="58"/>
      <c r="C35" s="58"/>
      <c r="D35" s="58"/>
      <c r="E35" s="58"/>
      <c r="F35" s="58"/>
      <c r="G35" s="58"/>
      <c r="H35" s="58"/>
      <c r="I35" s="58"/>
    </row>
    <row r="36" spans="1:9" hidden="1">
      <c r="A36" s="58"/>
      <c r="B36" s="58"/>
      <c r="C36" s="58"/>
      <c r="D36" s="58"/>
      <c r="E36" s="58"/>
      <c r="F36" s="58"/>
      <c r="G36" s="58"/>
      <c r="H36" s="58"/>
      <c r="I36" s="58"/>
    </row>
    <row r="37" spans="1:9" hidden="1">
      <c r="A37" s="58"/>
      <c r="B37" s="58"/>
      <c r="C37" s="58"/>
      <c r="D37" s="58"/>
      <c r="E37" s="58"/>
      <c r="F37" s="58"/>
      <c r="G37" s="58"/>
      <c r="H37" s="58"/>
      <c r="I37" s="58"/>
    </row>
    <row r="38" spans="1:9" hidden="1">
      <c r="A38" s="58"/>
      <c r="B38" s="58"/>
      <c r="C38" s="58"/>
      <c r="D38" s="58"/>
      <c r="E38" s="58"/>
      <c r="F38" s="58"/>
      <c r="G38" s="58"/>
      <c r="H38" s="58"/>
      <c r="I38" s="58"/>
    </row>
    <row r="39" spans="1:9" hidden="1">
      <c r="A39" s="58"/>
      <c r="B39" s="58"/>
      <c r="C39" s="58"/>
      <c r="D39" s="58"/>
      <c r="E39" s="58"/>
      <c r="F39" s="58"/>
      <c r="G39" s="58"/>
      <c r="H39" s="58"/>
      <c r="I39" s="58"/>
    </row>
    <row r="40" spans="1:9" hidden="1">
      <c r="A40" s="58"/>
      <c r="B40" s="58"/>
      <c r="C40" s="58"/>
      <c r="D40" s="58"/>
      <c r="E40" s="58"/>
      <c r="F40" s="58"/>
      <c r="G40" s="58"/>
      <c r="H40" s="58"/>
      <c r="I40" s="58"/>
    </row>
    <row r="41" spans="1:9" hidden="1">
      <c r="A41" s="58"/>
      <c r="B41" s="58"/>
      <c r="C41" s="58"/>
      <c r="D41" s="58"/>
      <c r="E41" s="58"/>
      <c r="F41" s="58"/>
      <c r="G41" s="58"/>
      <c r="H41" s="58"/>
      <c r="I41" s="58"/>
    </row>
    <row r="42" spans="1:9" hidden="1">
      <c r="A42" s="58"/>
      <c r="B42" s="58"/>
      <c r="C42" s="58"/>
      <c r="D42" s="58"/>
      <c r="E42" s="58"/>
      <c r="F42" s="58"/>
      <c r="G42" s="58"/>
      <c r="H42" s="58"/>
      <c r="I42" s="58"/>
    </row>
    <row r="43" spans="1:9" hidden="1">
      <c r="A43" s="58"/>
      <c r="B43" s="58"/>
      <c r="C43" s="58"/>
      <c r="D43" s="58"/>
      <c r="E43" s="58"/>
      <c r="F43" s="58"/>
      <c r="G43" s="58"/>
      <c r="H43" s="58"/>
      <c r="I43" s="58"/>
    </row>
    <row r="44" spans="1:9" hidden="1">
      <c r="A44" s="58"/>
      <c r="B44" s="58"/>
      <c r="C44" s="58"/>
      <c r="D44" s="58"/>
      <c r="E44" s="58"/>
      <c r="F44" s="58"/>
      <c r="G44" s="58"/>
      <c r="H44" s="58"/>
      <c r="I44" s="58"/>
    </row>
    <row r="45" spans="1:9" hidden="1">
      <c r="A45" s="58"/>
      <c r="B45" s="58"/>
      <c r="C45" s="58"/>
      <c r="D45" s="58"/>
      <c r="E45" s="58"/>
      <c r="F45" s="58"/>
      <c r="G45" s="58"/>
      <c r="H45" s="58"/>
      <c r="I45" s="58"/>
    </row>
    <row r="46" spans="1:9" hidden="1">
      <c r="A46" s="58"/>
      <c r="B46" s="58"/>
      <c r="C46" s="58"/>
      <c r="D46" s="58"/>
      <c r="E46" s="58"/>
      <c r="F46" s="58"/>
      <c r="G46" s="58"/>
      <c r="H46" s="58"/>
      <c r="I46" s="58"/>
    </row>
    <row r="47" spans="1:9" hidden="1">
      <c r="A47" s="58"/>
      <c r="B47" s="58"/>
      <c r="C47" s="58"/>
      <c r="D47" s="58"/>
      <c r="E47" s="58"/>
      <c r="F47" s="58"/>
      <c r="G47" s="58"/>
      <c r="H47" s="58"/>
      <c r="I47" s="58"/>
    </row>
    <row r="48" spans="1:9" hidden="1">
      <c r="A48" s="58"/>
      <c r="B48" s="58"/>
      <c r="C48" s="58"/>
      <c r="D48" s="58"/>
      <c r="E48" s="58"/>
      <c r="F48" s="58"/>
      <c r="G48" s="58"/>
      <c r="H48" s="58"/>
      <c r="I48" s="58"/>
    </row>
    <row r="49" spans="1:9" hidden="1">
      <c r="A49" s="58"/>
      <c r="B49" s="58"/>
      <c r="C49" s="58"/>
      <c r="D49" s="58"/>
      <c r="E49" s="58"/>
      <c r="F49" s="58"/>
      <c r="G49" s="58"/>
      <c r="H49" s="58"/>
      <c r="I49" s="58"/>
    </row>
    <row r="50" spans="1:9" hidden="1">
      <c r="A50" s="58"/>
      <c r="B50" s="58"/>
      <c r="C50" s="58"/>
      <c r="D50" s="58"/>
      <c r="E50" s="58"/>
      <c r="F50" s="58"/>
      <c r="G50" s="58"/>
      <c r="H50" s="58"/>
      <c r="I50" s="58"/>
    </row>
    <row r="51" spans="1:9" hidden="1">
      <c r="A51" s="58"/>
      <c r="B51" s="58"/>
      <c r="C51" s="58"/>
      <c r="D51" s="58"/>
      <c r="E51" s="58"/>
      <c r="F51" s="58"/>
      <c r="G51" s="58"/>
      <c r="H51" s="58"/>
      <c r="I51" s="58"/>
    </row>
    <row r="52" spans="1:9" hidden="1">
      <c r="A52" s="58"/>
      <c r="B52" s="58"/>
      <c r="C52" s="58"/>
      <c r="D52" s="58"/>
      <c r="E52" s="58"/>
      <c r="F52" s="58"/>
      <c r="G52" s="58"/>
      <c r="H52" s="58"/>
      <c r="I52" s="58"/>
    </row>
    <row r="53" spans="1:9" hidden="1">
      <c r="A53" s="58"/>
      <c r="B53" s="58"/>
      <c r="C53" s="58"/>
      <c r="D53" s="58"/>
      <c r="E53" s="58"/>
      <c r="F53" s="58"/>
      <c r="G53" s="58"/>
      <c r="H53" s="58"/>
      <c r="I53" s="58"/>
    </row>
    <row r="54" spans="1:9" hidden="1">
      <c r="A54" s="58"/>
      <c r="B54" s="58"/>
      <c r="C54" s="58"/>
      <c r="D54" s="58"/>
      <c r="E54" s="58"/>
      <c r="F54" s="58"/>
      <c r="G54" s="58"/>
      <c r="H54" s="58"/>
      <c r="I54" s="58"/>
    </row>
    <row r="55" spans="1:9" hidden="1">
      <c r="A55" s="58"/>
      <c r="B55" s="58"/>
      <c r="C55" s="58"/>
      <c r="D55" s="58"/>
      <c r="E55" s="58"/>
      <c r="F55" s="58"/>
      <c r="G55" s="58"/>
      <c r="H55" s="58"/>
      <c r="I55" s="58"/>
    </row>
    <row r="56" spans="1:9" hidden="1">
      <c r="A56" s="58"/>
      <c r="B56" s="58"/>
      <c r="C56" s="58"/>
      <c r="D56" s="58"/>
      <c r="E56" s="58"/>
      <c r="F56" s="58"/>
      <c r="G56" s="58"/>
      <c r="H56" s="58"/>
      <c r="I56" s="58"/>
    </row>
    <row r="57" spans="1:9" hidden="1">
      <c r="A57" s="58"/>
      <c r="B57" s="58"/>
      <c r="C57" s="58"/>
      <c r="D57" s="58"/>
      <c r="E57" s="58"/>
      <c r="F57" s="58"/>
      <c r="G57" s="58"/>
      <c r="H57" s="58"/>
      <c r="I57" s="58"/>
    </row>
    <row r="58" spans="1:9" hidden="1">
      <c r="A58" s="58"/>
      <c r="B58" s="58"/>
      <c r="C58" s="58"/>
      <c r="D58" s="58"/>
      <c r="E58" s="58"/>
      <c r="F58" s="58"/>
      <c r="G58" s="58"/>
      <c r="H58" s="58"/>
      <c r="I58" s="58"/>
    </row>
    <row r="59" spans="1:9" hidden="1">
      <c r="A59" s="58"/>
      <c r="B59" s="58"/>
      <c r="C59" s="58"/>
      <c r="D59" s="58"/>
      <c r="E59" s="58"/>
      <c r="F59" s="58"/>
      <c r="G59" s="58"/>
      <c r="H59" s="58"/>
      <c r="I59" s="58"/>
    </row>
    <row r="60" spans="1:9" hidden="1">
      <c r="A60" s="58"/>
      <c r="B60" s="58"/>
      <c r="C60" s="58"/>
      <c r="D60" s="58"/>
      <c r="E60" s="58"/>
      <c r="F60" s="58"/>
      <c r="G60" s="58"/>
      <c r="H60" s="58"/>
      <c r="I60" s="58"/>
    </row>
    <row r="61" spans="1:9" hidden="1">
      <c r="A61" s="58"/>
      <c r="B61" s="58"/>
      <c r="C61" s="58"/>
      <c r="D61" s="58"/>
      <c r="E61" s="58"/>
      <c r="F61" s="58"/>
      <c r="G61" s="58"/>
      <c r="H61" s="58"/>
      <c r="I61" s="58"/>
    </row>
    <row r="62" spans="1:9" hidden="1">
      <c r="A62" s="58"/>
      <c r="B62" s="58"/>
      <c r="C62" s="58"/>
      <c r="D62" s="58"/>
      <c r="E62" s="58"/>
      <c r="F62" s="58"/>
      <c r="G62" s="58"/>
      <c r="H62" s="58"/>
      <c r="I62" s="58"/>
    </row>
    <row r="63" spans="1:9" hidden="1">
      <c r="A63" s="58"/>
      <c r="B63" s="58"/>
      <c r="C63" s="58"/>
      <c r="D63" s="58"/>
      <c r="E63" s="58"/>
      <c r="F63" s="58"/>
      <c r="G63" s="58"/>
      <c r="H63" s="58"/>
      <c r="I63" s="58"/>
    </row>
    <row r="64" spans="1:9" hidden="1">
      <c r="A64" s="58"/>
      <c r="B64" s="58"/>
      <c r="C64" s="58"/>
      <c r="D64" s="58"/>
      <c r="E64" s="58"/>
      <c r="F64" s="58"/>
      <c r="G64" s="58"/>
      <c r="H64" s="58"/>
      <c r="I64" s="58"/>
    </row>
    <row r="65" spans="1:9" hidden="1">
      <c r="A65" s="58"/>
      <c r="B65" s="58"/>
      <c r="C65" s="58"/>
      <c r="D65" s="58"/>
      <c r="E65" s="58"/>
      <c r="F65" s="58"/>
      <c r="G65" s="58"/>
      <c r="H65" s="58"/>
      <c r="I65" s="58"/>
    </row>
    <row r="66" spans="1:9" hidden="1">
      <c r="A66" s="58"/>
      <c r="B66" s="58"/>
      <c r="C66" s="58"/>
      <c r="D66" s="58"/>
      <c r="E66" s="58"/>
      <c r="F66" s="58"/>
      <c r="G66" s="58"/>
      <c r="H66" s="58"/>
      <c r="I66" s="58"/>
    </row>
    <row r="67" spans="1:9" hidden="1">
      <c r="A67" s="58"/>
      <c r="B67" s="58"/>
      <c r="C67" s="58"/>
      <c r="D67" s="58"/>
      <c r="E67" s="58"/>
      <c r="F67" s="58"/>
      <c r="G67" s="58"/>
      <c r="H67" s="58"/>
      <c r="I67" s="58"/>
    </row>
    <row r="68" spans="1:9" hidden="1">
      <c r="A68" s="58"/>
      <c r="B68" s="58"/>
      <c r="C68" s="58"/>
      <c r="D68" s="58"/>
      <c r="E68" s="58"/>
      <c r="F68" s="58"/>
      <c r="G68" s="58"/>
      <c r="H68" s="58"/>
      <c r="I68" s="58"/>
    </row>
    <row r="69" spans="1:9" hidden="1">
      <c r="A69" s="58"/>
      <c r="B69" s="58"/>
      <c r="C69" s="58"/>
      <c r="D69" s="58"/>
      <c r="E69" s="58"/>
      <c r="F69" s="58"/>
      <c r="G69" s="58"/>
      <c r="H69" s="58"/>
      <c r="I69" s="58"/>
    </row>
    <row r="70" spans="1:9" hidden="1">
      <c r="A70" s="58"/>
      <c r="B70" s="58"/>
      <c r="C70" s="58"/>
      <c r="D70" s="58"/>
      <c r="E70" s="58"/>
      <c r="F70" s="58"/>
      <c r="G70" s="58"/>
      <c r="H70" s="58"/>
      <c r="I70" s="58"/>
    </row>
    <row r="71" spans="1:9" hidden="1">
      <c r="A71" s="58"/>
      <c r="B71" s="58"/>
      <c r="C71" s="58"/>
      <c r="D71" s="58"/>
      <c r="E71" s="58"/>
      <c r="F71" s="58"/>
      <c r="G71" s="58"/>
      <c r="H71" s="58"/>
      <c r="I71" s="58"/>
    </row>
    <row r="72" spans="1:9" hidden="1">
      <c r="A72" s="58"/>
      <c r="B72" s="58"/>
      <c r="C72" s="58"/>
      <c r="D72" s="58"/>
      <c r="E72" s="58"/>
      <c r="F72" s="58"/>
      <c r="G72" s="58"/>
      <c r="H72" s="58"/>
      <c r="I72" s="58"/>
    </row>
    <row r="73" spans="1:9" hidden="1">
      <c r="A73" s="58"/>
      <c r="B73" s="58"/>
      <c r="C73" s="58"/>
      <c r="D73" s="58"/>
      <c r="E73" s="58"/>
      <c r="F73" s="58"/>
      <c r="G73" s="58"/>
      <c r="H73" s="58"/>
      <c r="I73" s="58"/>
    </row>
    <row r="74" spans="1:9" hidden="1">
      <c r="A74" s="58"/>
      <c r="B74" s="58"/>
      <c r="C74" s="58"/>
      <c r="D74" s="58"/>
      <c r="E74" s="58"/>
      <c r="F74" s="58"/>
      <c r="G74" s="58"/>
      <c r="H74" s="58"/>
      <c r="I74" s="58"/>
    </row>
    <row r="75" spans="1:9" hidden="1">
      <c r="A75" s="58"/>
      <c r="B75" s="58"/>
      <c r="C75" s="58"/>
      <c r="D75" s="58"/>
      <c r="E75" s="58"/>
      <c r="F75" s="58"/>
      <c r="G75" s="58"/>
      <c r="H75" s="58"/>
      <c r="I75" s="58"/>
    </row>
    <row r="76" spans="1:9" hidden="1">
      <c r="A76" s="58"/>
      <c r="B76" s="58"/>
      <c r="C76" s="58"/>
      <c r="D76" s="58"/>
      <c r="E76" s="58"/>
      <c r="F76" s="58"/>
      <c r="G76" s="58"/>
      <c r="H76" s="58"/>
      <c r="I76" s="58"/>
    </row>
    <row r="77" spans="1:9" hidden="1">
      <c r="A77" s="58"/>
      <c r="B77" s="58"/>
      <c r="C77" s="58"/>
      <c r="D77" s="58"/>
      <c r="E77" s="58"/>
      <c r="F77" s="58"/>
      <c r="G77" s="58"/>
      <c r="H77" s="58"/>
      <c r="I77" s="58"/>
    </row>
    <row r="78" spans="1:9" hidden="1">
      <c r="A78" s="58"/>
      <c r="B78" s="58"/>
      <c r="C78" s="58"/>
      <c r="D78" s="58"/>
      <c r="E78" s="58"/>
      <c r="F78" s="58"/>
      <c r="G78" s="58"/>
      <c r="H78" s="58"/>
      <c r="I78" s="58"/>
    </row>
    <row r="79" spans="1:9" hidden="1">
      <c r="A79" s="58"/>
      <c r="B79" s="58"/>
      <c r="C79" s="58"/>
      <c r="D79" s="58"/>
      <c r="E79" s="58"/>
      <c r="F79" s="58"/>
      <c r="G79" s="58"/>
      <c r="H79" s="58"/>
      <c r="I79" s="58"/>
    </row>
    <row r="80" spans="1:9" hidden="1">
      <c r="A80" s="58"/>
      <c r="B80" s="58"/>
      <c r="C80" s="58"/>
      <c r="D80" s="58"/>
      <c r="E80" s="58"/>
      <c r="F80" s="58"/>
      <c r="G80" s="58"/>
      <c r="H80" s="58"/>
      <c r="I80" s="58"/>
    </row>
    <row r="81" spans="1:9" hidden="1">
      <c r="A81" s="58"/>
      <c r="B81" s="58"/>
      <c r="C81" s="58"/>
      <c r="D81" s="58"/>
      <c r="E81" s="58"/>
      <c r="F81" s="58"/>
      <c r="G81" s="58"/>
      <c r="H81" s="58"/>
      <c r="I81" s="58"/>
    </row>
    <row r="82" spans="1:9" hidden="1">
      <c r="A82" s="58"/>
      <c r="B82" s="58"/>
      <c r="C82" s="58"/>
      <c r="D82" s="58"/>
      <c r="E82" s="58"/>
      <c r="F82" s="58"/>
      <c r="G82" s="58"/>
      <c r="H82" s="58"/>
      <c r="I82" s="58"/>
    </row>
    <row r="83" spans="1:9" hidden="1">
      <c r="A83" s="58"/>
      <c r="B83" s="58"/>
      <c r="C83" s="58"/>
      <c r="D83" s="58"/>
      <c r="E83" s="58"/>
      <c r="F83" s="58"/>
      <c r="G83" s="58"/>
      <c r="H83" s="58"/>
      <c r="I83" s="58"/>
    </row>
    <row r="84" spans="1:9" hidden="1">
      <c r="A84" s="58"/>
      <c r="B84" s="58"/>
      <c r="C84" s="58"/>
      <c r="D84" s="58"/>
      <c r="E84" s="58"/>
      <c r="F84" s="58"/>
      <c r="G84" s="58"/>
      <c r="H84" s="58"/>
      <c r="I84" s="58"/>
    </row>
    <row r="85" spans="1:9" hidden="1">
      <c r="A85" s="58"/>
      <c r="B85" s="58"/>
      <c r="C85" s="58"/>
      <c r="D85" s="58"/>
      <c r="E85" s="58"/>
      <c r="F85" s="58"/>
      <c r="G85" s="58"/>
      <c r="H85" s="58"/>
      <c r="I85" s="58"/>
    </row>
    <row r="86" spans="1:9" hidden="1">
      <c r="A86" s="58"/>
      <c r="B86" s="58"/>
      <c r="C86" s="58"/>
      <c r="D86" s="58"/>
      <c r="E86" s="58"/>
      <c r="F86" s="58"/>
      <c r="G86" s="58"/>
      <c r="H86" s="58"/>
      <c r="I86" s="58"/>
    </row>
    <row r="87" spans="1:9" hidden="1">
      <c r="A87" s="58"/>
      <c r="B87" s="58"/>
      <c r="C87" s="58"/>
      <c r="D87" s="58"/>
      <c r="E87" s="58"/>
      <c r="F87" s="58"/>
      <c r="G87" s="58"/>
      <c r="H87" s="58"/>
      <c r="I87" s="58"/>
    </row>
    <row r="88" spans="1:9" hidden="1">
      <c r="A88" s="58"/>
      <c r="B88" s="58"/>
      <c r="C88" s="58"/>
      <c r="D88" s="58"/>
      <c r="E88" s="58"/>
      <c r="F88" s="58"/>
      <c r="G88" s="58"/>
      <c r="H88" s="58"/>
      <c r="I88" s="58"/>
    </row>
    <row r="89" spans="1:9" hidden="1">
      <c r="A89" s="58"/>
      <c r="B89" s="58"/>
      <c r="C89" s="58"/>
      <c r="D89" s="58"/>
      <c r="E89" s="58"/>
      <c r="F89" s="58"/>
      <c r="G89" s="58"/>
      <c r="H89" s="58"/>
      <c r="I89" s="58"/>
    </row>
    <row r="90" spans="1:9" hidden="1">
      <c r="A90" s="58"/>
      <c r="B90" s="58"/>
      <c r="C90" s="58"/>
      <c r="D90" s="58"/>
      <c r="E90" s="58"/>
      <c r="F90" s="58"/>
      <c r="G90" s="58"/>
      <c r="H90" s="58"/>
      <c r="I90" s="58"/>
    </row>
    <row r="91" spans="1:9" hidden="1">
      <c r="A91" s="58"/>
      <c r="B91" s="58"/>
      <c r="C91" s="58"/>
      <c r="D91" s="58"/>
      <c r="E91" s="58"/>
      <c r="F91" s="58"/>
      <c r="G91" s="58"/>
      <c r="H91" s="58"/>
      <c r="I91" s="58"/>
    </row>
    <row r="92" spans="1:9" hidden="1">
      <c r="A92" s="58"/>
      <c r="B92" s="58"/>
      <c r="C92" s="58"/>
      <c r="D92" s="58"/>
      <c r="E92" s="58"/>
      <c r="F92" s="58"/>
      <c r="G92" s="58"/>
      <c r="H92" s="58"/>
      <c r="I92" s="58"/>
    </row>
    <row r="93" spans="1:9" hidden="1">
      <c r="A93" s="58"/>
      <c r="B93" s="58"/>
      <c r="C93" s="58"/>
      <c r="D93" s="58"/>
      <c r="E93" s="58"/>
      <c r="F93" s="58"/>
      <c r="G93" s="58"/>
      <c r="H93" s="58"/>
      <c r="I93" s="58"/>
    </row>
    <row r="94" spans="1:9" hidden="1">
      <c r="A94" s="58"/>
      <c r="B94" s="58"/>
      <c r="C94" s="58"/>
      <c r="D94" s="58"/>
      <c r="E94" s="58"/>
      <c r="F94" s="58"/>
      <c r="G94" s="58"/>
      <c r="H94" s="58"/>
      <c r="I94" s="58"/>
    </row>
    <row r="95" spans="1:9" hidden="1">
      <c r="A95" s="58"/>
      <c r="B95" s="58"/>
      <c r="C95" s="58"/>
      <c r="D95" s="58"/>
      <c r="E95" s="58"/>
      <c r="F95" s="58"/>
      <c r="G95" s="58"/>
      <c r="H95" s="58"/>
      <c r="I95" s="58"/>
    </row>
    <row r="96" spans="1:9" hidden="1">
      <c r="A96" s="58"/>
      <c r="B96" s="58"/>
      <c r="C96" s="58"/>
      <c r="D96" s="58"/>
      <c r="E96" s="58"/>
      <c r="F96" s="58"/>
      <c r="G96" s="58"/>
      <c r="H96" s="58"/>
      <c r="I96" s="58"/>
    </row>
    <row r="97" spans="1:9" hidden="1">
      <c r="A97" s="58"/>
      <c r="B97" s="58"/>
      <c r="C97" s="58"/>
      <c r="D97" s="58"/>
      <c r="E97" s="58"/>
      <c r="F97" s="58"/>
      <c r="G97" s="58"/>
      <c r="H97" s="58"/>
      <c r="I97" s="58"/>
    </row>
    <row r="98" spans="1:9" hidden="1">
      <c r="A98" s="58"/>
      <c r="B98" s="58"/>
      <c r="C98" s="58"/>
      <c r="D98" s="58"/>
      <c r="E98" s="58"/>
      <c r="F98" s="58"/>
      <c r="G98" s="58"/>
      <c r="H98" s="58"/>
      <c r="I98" s="58"/>
    </row>
    <row r="99" spans="1:9" hidden="1">
      <c r="A99" s="58"/>
      <c r="B99" s="58"/>
      <c r="C99" s="58"/>
      <c r="D99" s="58"/>
      <c r="E99" s="58"/>
      <c r="F99" s="58"/>
      <c r="G99" s="58"/>
      <c r="H99" s="58"/>
      <c r="I99" s="58"/>
    </row>
    <row r="100" spans="1:9" hidden="1">
      <c r="A100" s="58"/>
      <c r="B100" s="58"/>
      <c r="C100" s="58"/>
      <c r="D100" s="58"/>
      <c r="E100" s="58"/>
      <c r="F100" s="58"/>
      <c r="G100" s="58"/>
      <c r="H100" s="58"/>
      <c r="I100" s="58"/>
    </row>
    <row r="101" spans="1:9" hidden="1">
      <c r="A101" s="58"/>
      <c r="B101" s="58"/>
      <c r="C101" s="58"/>
      <c r="D101" s="58"/>
      <c r="E101" s="58"/>
      <c r="F101" s="58"/>
      <c r="G101" s="58"/>
      <c r="H101" s="58"/>
      <c r="I101" s="58"/>
    </row>
    <row r="102" spans="1:9" hidden="1">
      <c r="A102" s="58"/>
      <c r="B102" s="58"/>
      <c r="C102" s="58"/>
      <c r="D102" s="58"/>
      <c r="E102" s="58"/>
      <c r="F102" s="58"/>
      <c r="G102" s="58"/>
      <c r="H102" s="58"/>
      <c r="I102" s="58"/>
    </row>
    <row r="103" spans="1:9" hidden="1">
      <c r="A103" s="58"/>
      <c r="B103" s="58"/>
      <c r="C103" s="58"/>
      <c r="D103" s="58"/>
      <c r="E103" s="58"/>
      <c r="F103" s="58"/>
      <c r="G103" s="58"/>
      <c r="H103" s="58"/>
      <c r="I103" s="58"/>
    </row>
    <row r="104" spans="1:9" hidden="1">
      <c r="A104" s="58"/>
      <c r="B104" s="58"/>
      <c r="C104" s="58"/>
      <c r="D104" s="58"/>
      <c r="E104" s="58"/>
      <c r="F104" s="58"/>
      <c r="G104" s="58"/>
      <c r="H104" s="58"/>
      <c r="I104" s="58"/>
    </row>
    <row r="105" spans="1:9" hidden="1">
      <c r="A105" s="58"/>
      <c r="B105" s="58"/>
      <c r="C105" s="58"/>
      <c r="D105" s="58"/>
      <c r="E105" s="58"/>
      <c r="F105" s="58"/>
      <c r="G105" s="58"/>
      <c r="H105" s="58"/>
      <c r="I105" s="58"/>
    </row>
    <row r="106" spans="1:9" hidden="1">
      <c r="A106" s="58"/>
      <c r="B106" s="58"/>
      <c r="C106" s="58"/>
      <c r="D106" s="58"/>
      <c r="E106" s="58"/>
      <c r="F106" s="58"/>
      <c r="G106" s="58"/>
      <c r="H106" s="58"/>
      <c r="I106" s="58"/>
    </row>
    <row r="107" spans="1:9" hidden="1">
      <c r="A107" s="58"/>
      <c r="B107" s="58"/>
      <c r="C107" s="58"/>
      <c r="D107" s="58"/>
      <c r="E107" s="58"/>
      <c r="F107" s="58"/>
      <c r="G107" s="58"/>
      <c r="H107" s="58"/>
      <c r="I107" s="58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2.8554687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136</v>
      </c>
      <c r="B1" s="36" t="s" vm="1">
        <v>195</v>
      </c>
    </row>
    <row r="2" spans="1:10">
      <c r="A2" s="36" t="s">
        <v>135</v>
      </c>
      <c r="B2" s="36" t="s">
        <v>196</v>
      </c>
    </row>
    <row r="3" spans="1:10">
      <c r="A3" s="36" t="s">
        <v>137</v>
      </c>
      <c r="B3" s="36" t="s">
        <v>197</v>
      </c>
    </row>
    <row r="4" spans="1:10">
      <c r="A4" s="36" t="s">
        <v>138</v>
      </c>
      <c r="B4" s="36">
        <v>12148</v>
      </c>
    </row>
    <row r="5" spans="1:10" s="3" customFormat="1">
      <c r="A5" s="37" t="s">
        <v>112</v>
      </c>
      <c r="B5" s="39" t="s">
        <v>113</v>
      </c>
      <c r="C5" s="39" t="s">
        <v>14</v>
      </c>
      <c r="D5" s="39" t="s">
        <v>15</v>
      </c>
      <c r="E5" s="39" t="s">
        <v>56</v>
      </c>
      <c r="F5" s="39" t="s">
        <v>99</v>
      </c>
      <c r="G5" s="39" t="s">
        <v>52</v>
      </c>
      <c r="H5" s="39" t="s">
        <v>107</v>
      </c>
      <c r="I5" s="39" t="s">
        <v>139</v>
      </c>
      <c r="J5" s="51" t="s">
        <v>140</v>
      </c>
    </row>
    <row r="6" spans="1:10" s="3" customFormat="1">
      <c r="A6" s="121" t="s">
        <v>1886</v>
      </c>
      <c r="B6" s="146" t="s">
        <v>1886</v>
      </c>
      <c r="C6" s="122" t="s">
        <v>1886</v>
      </c>
      <c r="D6" s="122" t="s">
        <v>1886</v>
      </c>
      <c r="E6" s="12" t="s">
        <v>19</v>
      </c>
      <c r="F6" s="122" t="s">
        <v>1886</v>
      </c>
      <c r="G6" s="12" t="s">
        <v>19</v>
      </c>
      <c r="H6" s="12" t="s">
        <v>177</v>
      </c>
      <c r="I6" s="26" t="s">
        <v>19</v>
      </c>
      <c r="J6" s="13" t="s">
        <v>19</v>
      </c>
    </row>
    <row r="7" spans="1:10" s="4" customFormat="1" ht="20.25">
      <c r="A7" s="123" t="s">
        <v>1886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94" t="s">
        <v>1759</v>
      </c>
      <c r="B8" s="128" t="s">
        <v>1886</v>
      </c>
      <c r="C8" s="128" t="s">
        <v>1886</v>
      </c>
      <c r="D8" s="128" t="s">
        <v>1886</v>
      </c>
      <c r="E8" s="128" t="s">
        <v>1886</v>
      </c>
      <c r="F8" s="128" t="s">
        <v>1886</v>
      </c>
      <c r="G8" s="128" t="s">
        <v>1886</v>
      </c>
      <c r="H8" s="95">
        <v>0</v>
      </c>
      <c r="I8" s="96">
        <v>0</v>
      </c>
      <c r="J8" s="96">
        <v>0</v>
      </c>
    </row>
    <row r="9" spans="1:10" hidden="1">
      <c r="A9" s="92"/>
      <c r="B9" s="58"/>
      <c r="C9" s="58"/>
      <c r="D9" s="58"/>
      <c r="E9" s="58"/>
      <c r="F9" s="58"/>
      <c r="G9" s="58"/>
      <c r="H9" s="58"/>
      <c r="I9" s="58"/>
      <c r="J9" s="58"/>
    </row>
    <row r="10" spans="1:10" hidden="1">
      <c r="A10" s="92"/>
      <c r="B10" s="58"/>
      <c r="C10" s="58"/>
      <c r="D10" s="58"/>
      <c r="E10" s="58"/>
      <c r="F10" s="58"/>
      <c r="G10" s="58"/>
      <c r="H10" s="58"/>
      <c r="I10" s="58"/>
      <c r="J10" s="58"/>
    </row>
    <row r="11" spans="1:10" hidden="1">
      <c r="A11" s="58"/>
      <c r="B11" s="58"/>
      <c r="C11" s="58"/>
      <c r="D11" s="58"/>
      <c r="E11" s="58"/>
      <c r="F11" s="58"/>
      <c r="G11" s="58"/>
      <c r="H11" s="58"/>
      <c r="I11" s="58"/>
      <c r="J11" s="58"/>
    </row>
    <row r="12" spans="1:10" hidden="1">
      <c r="A12" s="58"/>
      <c r="B12" s="58"/>
      <c r="C12" s="58"/>
      <c r="D12" s="58"/>
      <c r="E12" s="58"/>
      <c r="F12" s="58"/>
      <c r="G12" s="58"/>
      <c r="H12" s="58"/>
      <c r="I12" s="58"/>
      <c r="J12" s="58"/>
    </row>
    <row r="13" spans="1:10" hidden="1">
      <c r="A13" s="58"/>
      <c r="B13" s="58"/>
      <c r="C13" s="58"/>
      <c r="D13" s="58"/>
      <c r="E13" s="58"/>
      <c r="F13" s="58"/>
      <c r="G13" s="58"/>
      <c r="H13" s="58"/>
      <c r="I13" s="58"/>
      <c r="J13" s="58"/>
    </row>
    <row r="14" spans="1:10" hidden="1">
      <c r="A14" s="58"/>
      <c r="B14" s="58"/>
      <c r="C14" s="58"/>
      <c r="D14" s="58"/>
      <c r="E14" s="58"/>
      <c r="F14" s="58"/>
      <c r="G14" s="58"/>
      <c r="H14" s="58"/>
      <c r="I14" s="58"/>
      <c r="J14" s="58"/>
    </row>
    <row r="15" spans="1:10" hidden="1">
      <c r="A15" s="58"/>
      <c r="B15" s="58"/>
      <c r="C15" s="58"/>
      <c r="D15" s="58"/>
      <c r="E15" s="58"/>
      <c r="F15" s="58"/>
      <c r="G15" s="58"/>
      <c r="H15" s="58"/>
      <c r="I15" s="58"/>
      <c r="J15" s="58"/>
    </row>
    <row r="16" spans="1:10" hidden="1">
      <c r="A16" s="58"/>
      <c r="B16" s="58"/>
      <c r="C16" s="58"/>
      <c r="D16" s="58"/>
      <c r="E16" s="58"/>
      <c r="F16" s="58"/>
      <c r="G16" s="58"/>
      <c r="H16" s="58"/>
      <c r="I16" s="58"/>
      <c r="J16" s="58"/>
    </row>
    <row r="17" spans="1:10" hidden="1">
      <c r="A17" s="58"/>
      <c r="B17" s="58"/>
      <c r="C17" s="58"/>
      <c r="D17" s="58"/>
      <c r="E17" s="58"/>
      <c r="F17" s="58"/>
      <c r="G17" s="58"/>
      <c r="H17" s="58"/>
      <c r="I17" s="58"/>
      <c r="J17" s="58"/>
    </row>
    <row r="18" spans="1:10" hidden="1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0" hidden="1">
      <c r="A19" s="58"/>
      <c r="B19" s="58"/>
      <c r="C19" s="58"/>
      <c r="D19" s="58"/>
      <c r="E19" s="58"/>
      <c r="F19" s="58"/>
      <c r="G19" s="58"/>
      <c r="H19" s="58"/>
      <c r="I19" s="58"/>
      <c r="J19" s="58"/>
    </row>
    <row r="20" spans="1:10" hidden="1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 hidden="1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 hidden="1">
      <c r="A22" s="58"/>
      <c r="B22" s="58"/>
      <c r="C22" s="58"/>
      <c r="D22" s="58"/>
      <c r="E22" s="58"/>
      <c r="F22" s="58"/>
      <c r="G22" s="58"/>
      <c r="H22" s="58"/>
      <c r="I22" s="58"/>
      <c r="J22" s="58"/>
    </row>
    <row r="23" spans="1:10" hidden="1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idden="1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idden="1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idden="1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idden="1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idden="1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idden="1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idden="1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idden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idden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idden="1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idden="1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idden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 hidden="1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hidden="1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idden="1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 hidden="1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 hidden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idden="1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idden="1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idden="1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idden="1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idden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idden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idden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idden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idden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idden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idden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idden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idden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hidden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hidden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hidden="1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hidden="1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idden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hidden="1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hidden="1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idden="1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hidden="1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hidden="1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idden="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idden="1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hidden="1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hidden="1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hidden="1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hidden="1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hidden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idden="1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hidden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 hidden="1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 hidden="1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idden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hidden="1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hidden="1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hidden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idden="1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hidden="1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hidden="1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hidden="1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hidden="1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idden="1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idden="1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hidden="1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hidden="1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hidden="1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idden="1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hidden="1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hidden="1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idden="1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>
      <selection activeCell="H8" sqref="H8"/>
    </sheetView>
  </sheetViews>
  <sheetFormatPr defaultColWidth="0" defaultRowHeight="18" zeroHeight="1"/>
  <cols>
    <col min="1" max="1" width="41.28515625" style="2" bestFit="1" customWidth="1"/>
    <col min="2" max="2" width="62.8554687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5.42578125" style="1" bestFit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136</v>
      </c>
      <c r="B1" s="36" t="s" vm="1">
        <v>195</v>
      </c>
    </row>
    <row r="2" spans="1:14">
      <c r="A2" s="36" t="s">
        <v>135</v>
      </c>
      <c r="B2" s="36" t="s">
        <v>196</v>
      </c>
    </row>
    <row r="3" spans="1:14">
      <c r="A3" s="36" t="s">
        <v>137</v>
      </c>
      <c r="B3" s="36" t="s">
        <v>197</v>
      </c>
    </row>
    <row r="4" spans="1:14">
      <c r="A4" s="36" t="s">
        <v>138</v>
      </c>
      <c r="B4" s="36">
        <v>12148</v>
      </c>
    </row>
    <row r="5" spans="1:14" s="3" customFormat="1">
      <c r="A5" s="37" t="s">
        <v>112</v>
      </c>
      <c r="B5" s="39" t="s">
        <v>44</v>
      </c>
      <c r="C5" s="39" t="s">
        <v>14</v>
      </c>
      <c r="D5" s="39" t="s">
        <v>15</v>
      </c>
      <c r="E5" s="39" t="s">
        <v>56</v>
      </c>
      <c r="F5" s="39" t="s">
        <v>99</v>
      </c>
      <c r="G5" s="39" t="s">
        <v>52</v>
      </c>
      <c r="H5" s="39" t="s">
        <v>107</v>
      </c>
      <c r="I5" s="39" t="s">
        <v>139</v>
      </c>
      <c r="J5" s="41" t="s">
        <v>140</v>
      </c>
    </row>
    <row r="6" spans="1:14" s="3" customFormat="1">
      <c r="A6" s="121" t="s">
        <v>1886</v>
      </c>
      <c r="B6" s="122" t="s">
        <v>1886</v>
      </c>
      <c r="C6" s="122" t="s">
        <v>1886</v>
      </c>
      <c r="D6" s="122" t="s">
        <v>1886</v>
      </c>
      <c r="E6" s="12" t="s">
        <v>19</v>
      </c>
      <c r="F6" s="122" t="s">
        <v>1886</v>
      </c>
      <c r="G6" s="12" t="s">
        <v>19</v>
      </c>
      <c r="H6" s="12" t="s">
        <v>177</v>
      </c>
      <c r="I6" s="26" t="s">
        <v>19</v>
      </c>
      <c r="J6" s="13" t="s">
        <v>19</v>
      </c>
    </row>
    <row r="7" spans="1:14" s="4" customFormat="1" ht="20.25">
      <c r="A7" s="123" t="s">
        <v>1886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8" t="s">
        <v>55</v>
      </c>
      <c r="B8" s="128" t="s">
        <v>1886</v>
      </c>
      <c r="C8" s="128" t="s">
        <v>1886</v>
      </c>
      <c r="D8" s="128" t="s">
        <v>1886</v>
      </c>
      <c r="E8" s="128" t="s">
        <v>1886</v>
      </c>
      <c r="F8" s="128" t="s">
        <v>1886</v>
      </c>
      <c r="G8" s="128" t="s">
        <v>1886</v>
      </c>
      <c r="H8" s="68">
        <f>H9</f>
        <v>-2.1571080303760102</v>
      </c>
      <c r="I8" s="69">
        <f>IFERROR(H8/$H$8,0)</f>
        <v>1</v>
      </c>
      <c r="J8" s="128" t="s">
        <v>1886</v>
      </c>
      <c r="N8" s="1"/>
    </row>
    <row r="9" spans="1:14">
      <c r="A9" s="73" t="s">
        <v>169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68">
        <f>H10+H11</f>
        <v>-2.1571080303760102</v>
      </c>
      <c r="I9" s="69">
        <f t="shared" ref="I9:I10" si="0">IFERROR(H9/$H$8,0)</f>
        <v>1</v>
      </c>
      <c r="J9" s="128" t="s">
        <v>1886</v>
      </c>
    </row>
    <row r="10" spans="1:14">
      <c r="A10" s="57" t="s">
        <v>1751</v>
      </c>
      <c r="B10" s="58" t="s">
        <v>1752</v>
      </c>
      <c r="C10" s="58" t="s">
        <v>618</v>
      </c>
      <c r="D10" s="128" t="s">
        <v>1886</v>
      </c>
      <c r="E10" s="72">
        <v>0</v>
      </c>
      <c r="F10" s="71" t="s">
        <v>123</v>
      </c>
      <c r="G10" s="72">
        <v>0</v>
      </c>
      <c r="H10" s="68">
        <v>-1.5952548090000001</v>
      </c>
      <c r="I10" s="69">
        <f t="shared" si="0"/>
        <v>0.7395340365600177</v>
      </c>
      <c r="J10" s="128" t="s">
        <v>1886</v>
      </c>
    </row>
    <row r="11" spans="1:14">
      <c r="A11" s="57" t="s">
        <v>1856</v>
      </c>
      <c r="B11" s="58">
        <v>7562</v>
      </c>
      <c r="C11" s="58" t="s">
        <v>618</v>
      </c>
      <c r="D11" s="128" t="s">
        <v>1886</v>
      </c>
      <c r="E11" s="72">
        <v>0</v>
      </c>
      <c r="F11" s="71" t="s">
        <v>123</v>
      </c>
      <c r="G11" s="72">
        <v>0</v>
      </c>
      <c r="H11" s="68">
        <v>-0.5618532213760099</v>
      </c>
      <c r="I11" s="69">
        <f t="shared" ref="I11" si="1">IFERROR(H11/$H$8,0)</f>
        <v>0.26046596343998218</v>
      </c>
      <c r="J11" s="128" t="s">
        <v>1886</v>
      </c>
    </row>
    <row r="12" spans="1:14">
      <c r="A12" s="102" t="s">
        <v>168</v>
      </c>
      <c r="B12" s="148" t="s">
        <v>1886</v>
      </c>
      <c r="C12" s="149" t="s">
        <v>1886</v>
      </c>
      <c r="D12" s="148" t="s">
        <v>1886</v>
      </c>
      <c r="E12" s="148" t="s">
        <v>1886</v>
      </c>
      <c r="F12" s="148" t="s">
        <v>1886</v>
      </c>
      <c r="G12" s="148" t="s">
        <v>1886</v>
      </c>
      <c r="H12" s="128" t="s">
        <v>1886</v>
      </c>
      <c r="I12" s="69">
        <f t="shared" ref="I12:I13" si="2">IFERROR(H12/$H$8,0)</f>
        <v>0</v>
      </c>
      <c r="J12" s="128" t="s">
        <v>1886</v>
      </c>
    </row>
    <row r="13" spans="1:14">
      <c r="A13" s="57" t="s">
        <v>1857</v>
      </c>
      <c r="B13" s="58">
        <v>7890</v>
      </c>
      <c r="C13" s="58" t="s">
        <v>618</v>
      </c>
      <c r="D13" s="128" t="s">
        <v>1886</v>
      </c>
      <c r="E13" s="72">
        <v>0</v>
      </c>
      <c r="F13" s="71" t="s">
        <v>122</v>
      </c>
      <c r="G13" s="72">
        <v>0</v>
      </c>
      <c r="H13" s="68">
        <v>4.0888953991579997E-2</v>
      </c>
      <c r="I13" s="69">
        <f t="shared" si="2"/>
        <v>-1.8955450267575405E-2</v>
      </c>
      <c r="J13" s="128" t="s">
        <v>1886</v>
      </c>
    </row>
    <row r="14" spans="1:14">
      <c r="A14" s="57" t="s">
        <v>1857</v>
      </c>
      <c r="B14" s="58">
        <v>7760</v>
      </c>
      <c r="C14" s="58" t="s">
        <v>618</v>
      </c>
      <c r="D14" s="128" t="s">
        <v>1886</v>
      </c>
      <c r="E14" s="72">
        <v>0</v>
      </c>
      <c r="F14" s="71" t="s">
        <v>122</v>
      </c>
      <c r="G14" s="72">
        <v>0</v>
      </c>
      <c r="H14" s="128" t="s">
        <v>1886</v>
      </c>
      <c r="I14" s="69">
        <f t="shared" ref="I14:I15" si="3">IFERROR(H14/$H$8,0)</f>
        <v>0</v>
      </c>
      <c r="J14" s="128" t="s">
        <v>1886</v>
      </c>
    </row>
    <row r="15" spans="1:14">
      <c r="A15" s="57" t="s">
        <v>1858</v>
      </c>
      <c r="B15" s="58">
        <v>8295</v>
      </c>
      <c r="C15" s="58" t="s">
        <v>618</v>
      </c>
      <c r="D15" s="128" t="s">
        <v>1886</v>
      </c>
      <c r="E15" s="72">
        <v>0</v>
      </c>
      <c r="F15" s="71" t="s">
        <v>125</v>
      </c>
      <c r="G15" s="72">
        <v>0</v>
      </c>
      <c r="H15" s="68">
        <v>-2.7012683050020001E-2</v>
      </c>
      <c r="I15" s="69">
        <f t="shared" si="3"/>
        <v>1.2522638027225443E-2</v>
      </c>
      <c r="J15" s="128" t="s">
        <v>1886</v>
      </c>
    </row>
    <row r="16" spans="1:14">
      <c r="A16" s="57" t="s">
        <v>1859</v>
      </c>
      <c r="B16" s="58">
        <v>8770</v>
      </c>
      <c r="C16" s="58" t="s">
        <v>618</v>
      </c>
      <c r="D16" s="128" t="s">
        <v>1886</v>
      </c>
      <c r="E16" s="72">
        <v>0</v>
      </c>
      <c r="F16" s="71" t="s">
        <v>1538</v>
      </c>
      <c r="G16" s="72">
        <v>0</v>
      </c>
      <c r="H16" s="68">
        <v>-3.8215115808479999E-2</v>
      </c>
      <c r="I16" s="69">
        <f>IFERROR(H16/$H$8,0)</f>
        <v>1.7715902620703997E-2</v>
      </c>
      <c r="J16" s="128" t="s">
        <v>1886</v>
      </c>
    </row>
    <row r="17" spans="1:10">
      <c r="A17" s="57" t="s">
        <v>1860</v>
      </c>
      <c r="B17" s="58">
        <v>8919</v>
      </c>
      <c r="C17" s="58" t="s">
        <v>618</v>
      </c>
      <c r="D17" s="128" t="s">
        <v>1886</v>
      </c>
      <c r="E17" s="72">
        <v>0</v>
      </c>
      <c r="F17" s="71" t="s">
        <v>124</v>
      </c>
      <c r="G17" s="72">
        <v>0</v>
      </c>
      <c r="H17" s="68">
        <v>1.3205054814839998E-2</v>
      </c>
      <c r="I17" s="69">
        <f>IFERROR(H17/$H$8,0)</f>
        <v>-6.1216474227942103E-3</v>
      </c>
      <c r="J17" s="128" t="s">
        <v>1886</v>
      </c>
    </row>
    <row r="18" spans="1:10" hidden="1">
      <c r="A18" s="58"/>
      <c r="B18" s="58"/>
      <c r="C18" s="58"/>
      <c r="D18" s="58"/>
      <c r="E18" s="58"/>
      <c r="F18" s="58"/>
      <c r="G18" s="58"/>
      <c r="H18" s="105"/>
      <c r="I18" s="58"/>
      <c r="J18" s="58"/>
    </row>
    <row r="19" spans="1:10" hidden="1">
      <c r="A19" s="58"/>
      <c r="B19" s="58"/>
      <c r="C19" s="58"/>
      <c r="D19" s="58"/>
      <c r="E19" s="58"/>
      <c r="F19" s="58"/>
      <c r="G19" s="58"/>
      <c r="H19" s="106"/>
      <c r="I19" s="58"/>
      <c r="J19" s="58"/>
    </row>
    <row r="20" spans="1:10" hidden="1">
      <c r="A20" s="57"/>
      <c r="B20" s="58"/>
      <c r="C20" s="58"/>
      <c r="D20" s="58"/>
      <c r="E20" s="72"/>
      <c r="F20" s="71"/>
      <c r="G20" s="72"/>
      <c r="H20" s="68"/>
      <c r="I20" s="58"/>
      <c r="J20" s="58"/>
    </row>
    <row r="21" spans="1:10" hidden="1">
      <c r="A21" s="102"/>
      <c r="B21"/>
      <c r="C21" s="103"/>
      <c r="D21"/>
      <c r="E21"/>
      <c r="F21"/>
      <c r="G21"/>
      <c r="H21" s="107"/>
      <c r="I21" s="58"/>
      <c r="J21" s="58"/>
    </row>
    <row r="22" spans="1:10" hidden="1">
      <c r="A22" s="57"/>
      <c r="B22" s="58"/>
      <c r="C22" s="58"/>
      <c r="D22" s="58"/>
      <c r="E22" s="72"/>
      <c r="F22" s="71"/>
      <c r="G22" s="72"/>
      <c r="H22" s="108"/>
      <c r="I22" s="58"/>
      <c r="J22" s="58"/>
    </row>
    <row r="23" spans="1:10" hidden="1">
      <c r="A23" s="1"/>
      <c r="I23" s="58"/>
      <c r="J23" s="58"/>
    </row>
    <row r="24" spans="1:10" hidden="1">
      <c r="A24" s="57"/>
      <c r="B24" s="58"/>
      <c r="C24" s="58"/>
      <c r="D24" s="58"/>
      <c r="E24" s="72"/>
      <c r="F24" s="71"/>
      <c r="G24" s="72"/>
      <c r="H24" s="108"/>
      <c r="I24" s="58"/>
      <c r="J24" s="58"/>
    </row>
    <row r="25" spans="1:10" hidden="1">
      <c r="A25" s="57"/>
      <c r="B25" s="58"/>
      <c r="C25" s="58"/>
      <c r="D25" s="58"/>
      <c r="E25" s="72"/>
      <c r="F25" s="71"/>
      <c r="G25" s="72"/>
      <c r="H25" s="108"/>
      <c r="I25" s="58"/>
      <c r="J25" s="58"/>
    </row>
    <row r="26" spans="1:10" hidden="1">
      <c r="A26" s="57"/>
      <c r="B26" s="58"/>
      <c r="C26" s="58"/>
      <c r="D26" s="58"/>
      <c r="E26" s="72"/>
      <c r="F26" s="71"/>
      <c r="G26" s="72"/>
      <c r="H26" s="108"/>
      <c r="I26" s="58"/>
      <c r="J26" s="58"/>
    </row>
    <row r="27" spans="1:10" hidden="1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idden="1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idden="1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idden="1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idden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idden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idden="1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idden="1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idden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 hidden="1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hidden="1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idden="1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 hidden="1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 hidden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idden="1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idden="1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idden="1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idden="1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idden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idden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idden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idden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idden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idden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idden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idden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idden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hidden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hidden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hidden="1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hidden="1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idden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hidden="1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hidden="1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idden="1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hidden="1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hidden="1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idden="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idden="1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hidden="1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hidden="1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hidden="1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hidden="1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hidden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idden="1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hidden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 hidden="1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 hidden="1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idden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hidden="1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hidden="1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hidden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idden="1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hidden="1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hidden="1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hidden="1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hidden="1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idden="1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idden="1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hidden="1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hidden="1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hidden="1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idden="1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hidden="1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hidden="1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idden="1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hidden="1">
      <c r="C105" s="3"/>
      <c r="D105" s="3"/>
      <c r="E105" s="3"/>
      <c r="F105" s="3"/>
      <c r="G105" s="3"/>
    </row>
    <row r="106" spans="1:10" hidden="1">
      <c r="C106" s="3"/>
      <c r="D106" s="3"/>
      <c r="E106" s="3"/>
      <c r="F106" s="3"/>
      <c r="G106" s="3"/>
    </row>
    <row r="107" spans="1:10" hidden="1">
      <c r="C107" s="3"/>
      <c r="D107" s="3"/>
      <c r="E107" s="3"/>
      <c r="F107" s="3"/>
      <c r="G107" s="3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D600" s="16"/>
      <c r="F600" s="16"/>
    </row>
    <row r="601" spans="3:7" hidden="1">
      <c r="D601" s="16"/>
      <c r="F601" s="16"/>
    </row>
    <row r="602" spans="3:7" hidden="1">
      <c r="D602" s="16"/>
      <c r="F602" s="16"/>
    </row>
    <row r="603" spans="3:7" hidden="1">
      <c r="D603" s="16"/>
      <c r="F603" s="16"/>
    </row>
    <row r="604" spans="3:7" hidden="1">
      <c r="D604" s="16"/>
      <c r="F604" s="16"/>
    </row>
    <row r="605" spans="3:7" hidden="1">
      <c r="D605" s="16"/>
      <c r="F605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I23:XFD23 K14:XFD17 A14:J14 C18:XFD22 C15:J17 C1:XFD4 A1:A4 A15:B22 A5:XFD13 A24:AY1048576 BA24:XFD1048576 AZ24:AZ9999 AZ10001:AZ1048576" xr:uid="{00000000-0002-0000-19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140625" style="2" bestFit="1" customWidth="1"/>
    <col min="2" max="2" width="62.8554687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136</v>
      </c>
      <c r="B1" s="36" t="s" vm="1">
        <v>195</v>
      </c>
    </row>
    <row r="2" spans="1:5">
      <c r="A2" s="36" t="s">
        <v>135</v>
      </c>
      <c r="B2" s="36" t="s">
        <v>196</v>
      </c>
    </row>
    <row r="3" spans="1:5">
      <c r="A3" s="36" t="s">
        <v>137</v>
      </c>
      <c r="B3" s="36" t="s">
        <v>197</v>
      </c>
    </row>
    <row r="4" spans="1:5">
      <c r="A4" s="36" t="s">
        <v>138</v>
      </c>
      <c r="B4" s="36">
        <v>12148</v>
      </c>
    </row>
    <row r="5" spans="1:5" s="3" customFormat="1">
      <c r="A5" s="37" t="s">
        <v>112</v>
      </c>
      <c r="B5" s="42" t="s">
        <v>104</v>
      </c>
      <c r="C5" s="43" t="s">
        <v>103</v>
      </c>
    </row>
    <row r="6" spans="1:5" s="3" customFormat="1">
      <c r="A6" s="121" t="s">
        <v>1886</v>
      </c>
      <c r="B6" s="26" t="s">
        <v>177</v>
      </c>
      <c r="C6" s="13" t="s">
        <v>21</v>
      </c>
    </row>
    <row r="7" spans="1:5" s="4" customFormat="1" ht="20.25">
      <c r="A7" s="123" t="s">
        <v>1886</v>
      </c>
      <c r="B7" s="14" t="s">
        <v>0</v>
      </c>
      <c r="C7" s="15" t="s">
        <v>1</v>
      </c>
    </row>
    <row r="8" spans="1:5" s="4" customFormat="1" ht="20.25">
      <c r="A8" s="56" t="s">
        <v>1760</v>
      </c>
      <c r="B8" s="65">
        <v>249.41034413298158</v>
      </c>
      <c r="C8" s="125" t="s">
        <v>1886</v>
      </c>
    </row>
    <row r="9" spans="1:5">
      <c r="A9" s="55" t="s">
        <v>1764</v>
      </c>
      <c r="B9" s="65">
        <v>236.96647626828411</v>
      </c>
      <c r="C9" s="125" t="s">
        <v>1886</v>
      </c>
    </row>
    <row r="10" spans="1:5">
      <c r="A10" s="61" t="s">
        <v>1861</v>
      </c>
      <c r="B10" s="68">
        <v>9.2679950974098606</v>
      </c>
      <c r="C10" s="77">
        <v>46338</v>
      </c>
      <c r="D10" s="3"/>
      <c r="E10" s="3"/>
    </row>
    <row r="11" spans="1:5">
      <c r="A11" s="61" t="s">
        <v>1862</v>
      </c>
      <c r="B11" s="68">
        <v>24.723270091755428</v>
      </c>
      <c r="C11" s="77">
        <v>46022</v>
      </c>
      <c r="D11" s="3"/>
      <c r="E11" s="3"/>
    </row>
    <row r="12" spans="1:5">
      <c r="A12" s="61" t="s">
        <v>1863</v>
      </c>
      <c r="B12" s="68">
        <v>0.87153566796106996</v>
      </c>
      <c r="C12" s="77">
        <v>45383</v>
      </c>
    </row>
    <row r="13" spans="1:5">
      <c r="A13" s="61" t="s">
        <v>1864</v>
      </c>
      <c r="B13" s="68">
        <v>22.372061443663888</v>
      </c>
      <c r="C13" s="77">
        <v>46871</v>
      </c>
      <c r="D13" s="3"/>
      <c r="E13" s="3"/>
    </row>
    <row r="14" spans="1:5">
      <c r="A14" s="61" t="s">
        <v>1865</v>
      </c>
      <c r="B14" s="68">
        <v>0.79108355304286004</v>
      </c>
      <c r="C14" s="77">
        <v>48482</v>
      </c>
      <c r="D14" s="3"/>
      <c r="E14" s="3"/>
    </row>
    <row r="15" spans="1:5">
      <c r="A15" s="61" t="s">
        <v>1866</v>
      </c>
      <c r="B15" s="68">
        <v>14.03605003569167</v>
      </c>
      <c r="C15" s="77">
        <v>47525</v>
      </c>
    </row>
    <row r="16" spans="1:5">
      <c r="A16" s="61" t="s">
        <v>1867</v>
      </c>
      <c r="B16" s="68">
        <v>6.8706638588484399</v>
      </c>
      <c r="C16" s="77">
        <v>45473</v>
      </c>
    </row>
    <row r="17" spans="1:3">
      <c r="A17" s="61" t="s">
        <v>1868</v>
      </c>
      <c r="B17" s="68">
        <v>25.511250820587218</v>
      </c>
      <c r="C17" s="77">
        <v>46022</v>
      </c>
    </row>
    <row r="18" spans="1:3">
      <c r="A18" s="61" t="s">
        <v>1869</v>
      </c>
      <c r="B18" s="68">
        <v>6.0629383684800003E-2</v>
      </c>
      <c r="C18" s="77">
        <v>48844</v>
      </c>
    </row>
    <row r="19" spans="1:3">
      <c r="A19" s="61" t="s">
        <v>1870</v>
      </c>
      <c r="B19" s="68">
        <v>5.8719005094399992E-2</v>
      </c>
      <c r="C19" s="77">
        <v>48844</v>
      </c>
    </row>
    <row r="20" spans="1:3">
      <c r="A20" s="61" t="s">
        <v>1871</v>
      </c>
      <c r="B20" s="68">
        <v>7.3386188087800008E-2</v>
      </c>
      <c r="C20" s="77">
        <v>48844</v>
      </c>
    </row>
    <row r="21" spans="1:3">
      <c r="A21" s="61" t="s">
        <v>1872</v>
      </c>
      <c r="B21" s="68">
        <v>5.0260552519799995E-2</v>
      </c>
      <c r="C21" s="77">
        <v>48844</v>
      </c>
    </row>
    <row r="22" spans="1:3">
      <c r="A22" s="61" t="s">
        <v>1873</v>
      </c>
      <c r="B22" s="68">
        <v>5.1668199902199993E-2</v>
      </c>
      <c r="C22" s="77">
        <v>48844</v>
      </c>
    </row>
    <row r="23" spans="1:3">
      <c r="A23" s="61" t="s">
        <v>1874</v>
      </c>
      <c r="B23" s="68">
        <v>0.56200205724341001</v>
      </c>
      <c r="C23" s="77">
        <v>45340</v>
      </c>
    </row>
    <row r="24" spans="1:3">
      <c r="A24" s="61" t="s">
        <v>1875</v>
      </c>
      <c r="B24" s="68">
        <v>12.713299843857001</v>
      </c>
      <c r="C24" s="77">
        <v>45838</v>
      </c>
    </row>
    <row r="25" spans="1:3">
      <c r="A25" s="61" t="s">
        <v>1876</v>
      </c>
      <c r="B25" s="68">
        <v>18.130714079555002</v>
      </c>
      <c r="C25" s="77">
        <v>47191</v>
      </c>
    </row>
    <row r="26" spans="1:3">
      <c r="A26" s="61" t="s">
        <v>1877</v>
      </c>
      <c r="B26" s="68">
        <v>31.100908979295347</v>
      </c>
      <c r="C26" s="77">
        <v>45935</v>
      </c>
    </row>
    <row r="27" spans="1:3">
      <c r="A27" s="61" t="s">
        <v>1878</v>
      </c>
      <c r="B27" s="68">
        <v>65.51228861820799</v>
      </c>
      <c r="C27" s="77">
        <v>47391</v>
      </c>
    </row>
    <row r="28" spans="1:3">
      <c r="A28" s="61" t="s">
        <v>1879</v>
      </c>
      <c r="B28" s="68">
        <v>1.2009637918759599</v>
      </c>
      <c r="C28" s="77">
        <v>52047</v>
      </c>
    </row>
    <row r="29" spans="1:3">
      <c r="A29" s="61" t="s">
        <v>1880</v>
      </c>
      <c r="B29" s="68">
        <v>3.0077249999999998</v>
      </c>
      <c r="C29" s="77">
        <v>45363</v>
      </c>
    </row>
    <row r="30" spans="1:3">
      <c r="A30" s="55" t="s">
        <v>1765</v>
      </c>
      <c r="B30" s="65">
        <v>12.443867864697461</v>
      </c>
      <c r="C30" s="125" t="s">
        <v>1886</v>
      </c>
    </row>
    <row r="31" spans="1:3">
      <c r="A31" s="61" t="s">
        <v>1881</v>
      </c>
      <c r="B31" s="68">
        <v>1.2292503836265001</v>
      </c>
      <c r="C31" s="77">
        <v>45515</v>
      </c>
    </row>
    <row r="32" spans="1:3">
      <c r="A32" s="61" t="s">
        <v>1882</v>
      </c>
      <c r="B32" s="68">
        <v>0.77656000000000003</v>
      </c>
      <c r="C32" s="77">
        <v>45615</v>
      </c>
    </row>
    <row r="33" spans="1:3">
      <c r="A33" s="61" t="s">
        <v>1883</v>
      </c>
      <c r="B33" s="68">
        <v>5.0953494995962201</v>
      </c>
      <c r="C33" s="77">
        <v>46418</v>
      </c>
    </row>
    <row r="34" spans="1:3">
      <c r="A34" s="61" t="s">
        <v>1884</v>
      </c>
      <c r="B34" s="68">
        <v>2.6506428462010798</v>
      </c>
      <c r="C34" s="77">
        <v>45553</v>
      </c>
    </row>
    <row r="35" spans="1:3">
      <c r="A35" s="61" t="s">
        <v>1885</v>
      </c>
      <c r="B35" s="68">
        <v>2.6920651352736598</v>
      </c>
      <c r="C35" s="77">
        <v>45602</v>
      </c>
    </row>
    <row r="36" spans="1:3" hidden="1">
      <c r="A36" s="58"/>
      <c r="B36" s="58"/>
      <c r="C36" s="58"/>
    </row>
    <row r="37" spans="1:3" hidden="1">
      <c r="A37" s="58"/>
      <c r="B37" s="58"/>
      <c r="C37" s="58"/>
    </row>
    <row r="38" spans="1:3" hidden="1">
      <c r="A38" s="58"/>
      <c r="B38" s="58"/>
      <c r="C38" s="58"/>
    </row>
    <row r="39" spans="1:3" hidden="1">
      <c r="A39" s="58"/>
      <c r="B39" s="58"/>
      <c r="C39" s="58"/>
    </row>
    <row r="40" spans="1:3" hidden="1">
      <c r="A40" s="58"/>
      <c r="B40" s="58"/>
      <c r="C40" s="58"/>
    </row>
    <row r="41" spans="1:3" hidden="1">
      <c r="A41" s="58"/>
      <c r="B41" s="58"/>
      <c r="C41" s="58"/>
    </row>
    <row r="42" spans="1:3" hidden="1">
      <c r="A42" s="58"/>
      <c r="B42" s="58"/>
      <c r="C42" s="58"/>
    </row>
    <row r="43" spans="1:3" hidden="1">
      <c r="A43" s="58"/>
      <c r="B43" s="58"/>
      <c r="C43" s="58"/>
    </row>
    <row r="44" spans="1:3" hidden="1">
      <c r="A44" s="58"/>
      <c r="B44" s="58"/>
      <c r="C44" s="58"/>
    </row>
    <row r="45" spans="1:3" hidden="1">
      <c r="A45" s="58"/>
      <c r="B45" s="58"/>
      <c r="C45" s="58"/>
    </row>
    <row r="46" spans="1:3" hidden="1">
      <c r="A46" s="58"/>
      <c r="B46" s="58"/>
      <c r="C46" s="58"/>
    </row>
    <row r="47" spans="1:3" hidden="1">
      <c r="A47" s="58"/>
      <c r="B47" s="58"/>
      <c r="C47" s="58"/>
    </row>
    <row r="48" spans="1:3" hidden="1">
      <c r="A48" s="58"/>
      <c r="B48" s="58"/>
      <c r="C48" s="58"/>
    </row>
    <row r="49" spans="1:3" hidden="1">
      <c r="A49" s="58"/>
      <c r="B49" s="58"/>
      <c r="C49" s="58"/>
    </row>
    <row r="50" spans="1:3" hidden="1">
      <c r="A50" s="58"/>
      <c r="B50" s="58"/>
      <c r="C50" s="58"/>
    </row>
    <row r="51" spans="1:3" hidden="1">
      <c r="A51" s="58"/>
      <c r="B51" s="58"/>
      <c r="C51" s="58"/>
    </row>
    <row r="52" spans="1:3" hidden="1">
      <c r="A52" s="58"/>
      <c r="B52" s="58"/>
      <c r="C52" s="58"/>
    </row>
    <row r="53" spans="1:3" hidden="1">
      <c r="A53" s="58"/>
      <c r="B53" s="58"/>
      <c r="C53" s="58"/>
    </row>
    <row r="54" spans="1:3" hidden="1">
      <c r="A54" s="58"/>
      <c r="B54" s="58"/>
      <c r="C54" s="58"/>
    </row>
    <row r="55" spans="1:3" hidden="1">
      <c r="A55" s="58"/>
      <c r="B55" s="58"/>
      <c r="C55" s="58"/>
    </row>
    <row r="56" spans="1:3" hidden="1">
      <c r="A56" s="58"/>
      <c r="B56" s="58"/>
      <c r="C56" s="58"/>
    </row>
    <row r="57" spans="1:3" hidden="1">
      <c r="A57" s="58"/>
      <c r="B57" s="58"/>
      <c r="C57" s="58"/>
    </row>
    <row r="58" spans="1:3" hidden="1">
      <c r="A58" s="58"/>
      <c r="B58" s="58"/>
      <c r="C58" s="58"/>
    </row>
    <row r="59" spans="1:3" hidden="1">
      <c r="A59" s="58"/>
      <c r="B59" s="58"/>
      <c r="C59" s="58"/>
    </row>
    <row r="60" spans="1:3" hidden="1">
      <c r="A60" s="58"/>
      <c r="B60" s="58"/>
      <c r="C60" s="58"/>
    </row>
    <row r="61" spans="1:3" hidden="1">
      <c r="A61" s="58"/>
      <c r="B61" s="58"/>
      <c r="C61" s="58"/>
    </row>
    <row r="62" spans="1:3" hidden="1">
      <c r="A62" s="58"/>
      <c r="B62" s="58"/>
      <c r="C62" s="58"/>
    </row>
    <row r="63" spans="1:3" hidden="1">
      <c r="A63" s="58"/>
      <c r="B63" s="58"/>
      <c r="C63" s="58"/>
    </row>
    <row r="64" spans="1:3" hidden="1">
      <c r="A64" s="58"/>
      <c r="B64" s="58"/>
      <c r="C64" s="58"/>
    </row>
    <row r="65" spans="1:3" hidden="1">
      <c r="A65" s="58"/>
      <c r="B65" s="58"/>
      <c r="C65" s="58"/>
    </row>
    <row r="66" spans="1:3" hidden="1">
      <c r="A66" s="58"/>
      <c r="B66" s="58"/>
      <c r="C66" s="58"/>
    </row>
    <row r="67" spans="1:3" hidden="1">
      <c r="A67" s="58"/>
      <c r="B67" s="58"/>
      <c r="C67" s="58"/>
    </row>
    <row r="68" spans="1:3" hidden="1">
      <c r="A68" s="58"/>
      <c r="B68" s="58"/>
      <c r="C68" s="58"/>
    </row>
    <row r="69" spans="1:3" hidden="1">
      <c r="A69" s="58"/>
      <c r="B69" s="58"/>
      <c r="C69" s="58"/>
    </row>
    <row r="70" spans="1:3" hidden="1">
      <c r="A70" s="58"/>
      <c r="B70" s="58"/>
      <c r="C70" s="58"/>
    </row>
    <row r="71" spans="1:3" hidden="1">
      <c r="A71" s="58"/>
      <c r="B71" s="58"/>
      <c r="C71" s="58"/>
    </row>
    <row r="72" spans="1:3" hidden="1">
      <c r="A72" s="58"/>
      <c r="B72" s="58"/>
      <c r="C72" s="58"/>
    </row>
    <row r="73" spans="1:3" hidden="1">
      <c r="A73" s="58"/>
      <c r="B73" s="58"/>
      <c r="C73" s="58"/>
    </row>
    <row r="74" spans="1:3" hidden="1">
      <c r="A74" s="58"/>
      <c r="B74" s="58"/>
      <c r="C74" s="58"/>
    </row>
    <row r="75" spans="1:3" hidden="1">
      <c r="A75" s="58"/>
      <c r="B75" s="58"/>
      <c r="C75" s="58"/>
    </row>
    <row r="76" spans="1:3" hidden="1">
      <c r="A76" s="58"/>
      <c r="B76" s="58"/>
      <c r="C76" s="58"/>
    </row>
    <row r="77" spans="1:3" hidden="1">
      <c r="A77" s="58"/>
      <c r="B77" s="58"/>
      <c r="C77" s="58"/>
    </row>
    <row r="78" spans="1:3" hidden="1">
      <c r="A78" s="58"/>
      <c r="B78" s="58"/>
      <c r="C78" s="58"/>
    </row>
    <row r="79" spans="1:3" hidden="1">
      <c r="A79" s="58"/>
      <c r="B79" s="58"/>
      <c r="C79" s="58"/>
    </row>
    <row r="80" spans="1:3" hidden="1">
      <c r="A80" s="58"/>
      <c r="B80" s="58"/>
      <c r="C80" s="58"/>
    </row>
    <row r="81" spans="1:3" hidden="1">
      <c r="A81" s="58"/>
      <c r="B81" s="58"/>
      <c r="C81" s="58"/>
    </row>
    <row r="82" spans="1:3" hidden="1">
      <c r="A82" s="58"/>
      <c r="B82" s="58"/>
      <c r="C82" s="58"/>
    </row>
    <row r="83" spans="1:3" hidden="1">
      <c r="A83" s="58"/>
      <c r="B83" s="58"/>
      <c r="C83" s="58"/>
    </row>
    <row r="84" spans="1:3" hidden="1">
      <c r="A84" s="58"/>
      <c r="B84" s="58"/>
      <c r="C84" s="58"/>
    </row>
    <row r="85" spans="1:3" hidden="1">
      <c r="A85" s="58"/>
      <c r="B85" s="58"/>
      <c r="C85" s="58"/>
    </row>
    <row r="86" spans="1:3" hidden="1">
      <c r="A86" s="58"/>
      <c r="B86" s="58"/>
      <c r="C86" s="58"/>
    </row>
    <row r="87" spans="1:3" hidden="1">
      <c r="A87" s="58"/>
      <c r="B87" s="58"/>
      <c r="C87" s="58"/>
    </row>
    <row r="88" spans="1:3" hidden="1">
      <c r="A88" s="58"/>
      <c r="B88" s="58"/>
      <c r="C88" s="58"/>
    </row>
    <row r="89" spans="1:3" hidden="1">
      <c r="A89" s="58"/>
      <c r="B89" s="58"/>
      <c r="C89" s="58"/>
    </row>
    <row r="90" spans="1:3" hidden="1">
      <c r="A90" s="58"/>
      <c r="B90" s="58"/>
      <c r="C90" s="58"/>
    </row>
    <row r="91" spans="1:3" hidden="1">
      <c r="A91" s="58"/>
      <c r="B91" s="58"/>
      <c r="C91" s="58"/>
    </row>
    <row r="92" spans="1:3" hidden="1">
      <c r="A92" s="58"/>
      <c r="B92" s="58"/>
      <c r="C92" s="58"/>
    </row>
    <row r="93" spans="1:3" hidden="1">
      <c r="A93" s="58"/>
      <c r="B93" s="58"/>
      <c r="C93" s="58"/>
    </row>
    <row r="94" spans="1:3" hidden="1">
      <c r="A94" s="58"/>
      <c r="B94" s="58"/>
      <c r="C94" s="58"/>
    </row>
    <row r="95" spans="1:3" hidden="1">
      <c r="A95" s="58"/>
      <c r="B95" s="58"/>
      <c r="C95" s="58"/>
    </row>
    <row r="96" spans="1:3" hidden="1">
      <c r="A96" s="58"/>
      <c r="B96" s="58"/>
      <c r="C96" s="58"/>
    </row>
    <row r="97" spans="1:3" hidden="1">
      <c r="A97" s="58"/>
      <c r="B97" s="58"/>
      <c r="C97" s="58"/>
    </row>
    <row r="98" spans="1:3" hidden="1">
      <c r="A98" s="58"/>
      <c r="B98" s="58"/>
      <c r="C98" s="58"/>
    </row>
    <row r="99" spans="1:3" hidden="1">
      <c r="A99" s="58"/>
      <c r="B99" s="58"/>
      <c r="C99" s="58"/>
    </row>
    <row r="100" spans="1:3" hidden="1">
      <c r="A100" s="58"/>
      <c r="B100" s="58"/>
      <c r="C100" s="58"/>
    </row>
    <row r="101" spans="1:3" hidden="1">
      <c r="A101" s="58"/>
      <c r="B101" s="58"/>
      <c r="C101" s="58"/>
    </row>
    <row r="102" spans="1:3" hidden="1">
      <c r="A102" s="58"/>
      <c r="B102" s="58"/>
      <c r="C102" s="58"/>
    </row>
    <row r="103" spans="1:3" hidden="1">
      <c r="A103" s="58"/>
      <c r="B103" s="58"/>
      <c r="C103" s="58"/>
    </row>
    <row r="104" spans="1:3" hidden="1">
      <c r="A104" s="58"/>
      <c r="B104" s="58"/>
      <c r="C104" s="58"/>
    </row>
    <row r="105" spans="1:3" hidden="1">
      <c r="A105" s="58"/>
      <c r="B105" s="58"/>
      <c r="C105" s="58"/>
    </row>
    <row r="106" spans="1:3" hidden="1">
      <c r="A106" s="58"/>
      <c r="B106" s="58"/>
      <c r="C106" s="58"/>
    </row>
    <row r="107" spans="1:3" hidden="1">
      <c r="A107" s="58"/>
      <c r="B107" s="58"/>
      <c r="C107" s="58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.855468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136</v>
      </c>
      <c r="B1" s="36" t="s" vm="1">
        <v>195</v>
      </c>
    </row>
    <row r="2" spans="1:15">
      <c r="A2" s="36" t="s">
        <v>135</v>
      </c>
      <c r="B2" s="36" t="s">
        <v>196</v>
      </c>
    </row>
    <row r="3" spans="1:15">
      <c r="A3" s="36" t="s">
        <v>137</v>
      </c>
      <c r="B3" s="36" t="s">
        <v>197</v>
      </c>
    </row>
    <row r="4" spans="1:15">
      <c r="A4" s="36" t="s">
        <v>138</v>
      </c>
      <c r="B4" s="36">
        <v>12148</v>
      </c>
    </row>
    <row r="5" spans="1:15" s="3" customFormat="1">
      <c r="A5" s="37" t="s">
        <v>112</v>
      </c>
      <c r="B5" s="38" t="s">
        <v>44</v>
      </c>
      <c r="C5" s="38" t="s">
        <v>64</v>
      </c>
      <c r="D5" s="38" t="s">
        <v>14</v>
      </c>
      <c r="E5" s="38" t="s">
        <v>65</v>
      </c>
      <c r="F5" s="38" t="s">
        <v>100</v>
      </c>
      <c r="G5" s="38" t="s">
        <v>17</v>
      </c>
      <c r="H5" s="38" t="s">
        <v>99</v>
      </c>
      <c r="I5" s="38" t="s">
        <v>16</v>
      </c>
      <c r="J5" s="38" t="s">
        <v>159</v>
      </c>
      <c r="K5" s="38" t="s">
        <v>179</v>
      </c>
      <c r="L5" s="38" t="s">
        <v>160</v>
      </c>
      <c r="M5" s="38" t="s">
        <v>57</v>
      </c>
      <c r="N5" s="38" t="s">
        <v>139</v>
      </c>
      <c r="O5" s="40" t="s">
        <v>141</v>
      </c>
    </row>
    <row r="6" spans="1:15" s="3" customFormat="1">
      <c r="A6" s="121" t="s">
        <v>1886</v>
      </c>
      <c r="B6" s="122" t="s">
        <v>1886</v>
      </c>
      <c r="C6" s="122" t="s">
        <v>1886</v>
      </c>
      <c r="D6" s="122" t="s">
        <v>1886</v>
      </c>
      <c r="E6" s="122" t="s">
        <v>1886</v>
      </c>
      <c r="F6" s="26" t="s">
        <v>21</v>
      </c>
      <c r="G6" s="26" t="s">
        <v>20</v>
      </c>
      <c r="H6" s="122" t="s">
        <v>1886</v>
      </c>
      <c r="I6" s="26" t="s">
        <v>19</v>
      </c>
      <c r="J6" s="26" t="s">
        <v>19</v>
      </c>
      <c r="K6" s="26" t="s">
        <v>181</v>
      </c>
      <c r="L6" s="26" t="s">
        <v>177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3" t="s">
        <v>1886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4" t="s">
        <v>1761</v>
      </c>
      <c r="B8" s="128" t="s">
        <v>1886</v>
      </c>
      <c r="C8" s="128" t="s">
        <v>1886</v>
      </c>
      <c r="D8" s="128" t="s">
        <v>1886</v>
      </c>
      <c r="E8" s="128" t="s">
        <v>1886</v>
      </c>
      <c r="F8" s="128" t="s">
        <v>1886</v>
      </c>
      <c r="G8" s="128" t="s">
        <v>1886</v>
      </c>
      <c r="H8" s="128" t="s">
        <v>1886</v>
      </c>
      <c r="I8" s="128" t="s">
        <v>1886</v>
      </c>
      <c r="J8" s="128" t="s">
        <v>1886</v>
      </c>
      <c r="K8" s="128" t="s">
        <v>1886</v>
      </c>
      <c r="L8" s="95">
        <v>0</v>
      </c>
      <c r="M8" s="128" t="s">
        <v>1886</v>
      </c>
      <c r="N8" s="96">
        <v>0</v>
      </c>
      <c r="O8" s="96">
        <v>0</v>
      </c>
    </row>
    <row r="9" spans="1:15">
      <c r="A9" s="93" t="s">
        <v>189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128" t="s">
        <v>1886</v>
      </c>
      <c r="I9" s="128" t="s">
        <v>1886</v>
      </c>
      <c r="J9" s="128" t="s">
        <v>1886</v>
      </c>
      <c r="K9" s="128" t="s">
        <v>1886</v>
      </c>
      <c r="L9" s="128" t="s">
        <v>1886</v>
      </c>
      <c r="M9" s="128" t="s">
        <v>1886</v>
      </c>
      <c r="N9" s="128" t="s">
        <v>1886</v>
      </c>
      <c r="O9" s="128" t="s">
        <v>1886</v>
      </c>
    </row>
    <row r="10" spans="1:15">
      <c r="A10" s="93" t="s">
        <v>108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  <c r="L10" s="128" t="s">
        <v>1886</v>
      </c>
      <c r="M10" s="128" t="s">
        <v>1886</v>
      </c>
      <c r="N10" s="128" t="s">
        <v>1886</v>
      </c>
      <c r="O10" s="128" t="s">
        <v>1886</v>
      </c>
    </row>
    <row r="11" spans="1:15">
      <c r="A11" s="93" t="s">
        <v>180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  <c r="L11" s="128" t="s">
        <v>1886</v>
      </c>
      <c r="M11" s="128" t="s">
        <v>1886</v>
      </c>
      <c r="N11" s="128" t="s">
        <v>1886</v>
      </c>
      <c r="O11" s="128" t="s">
        <v>1886</v>
      </c>
    </row>
    <row r="12" spans="1:15" hidden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</row>
    <row r="85" spans="1:15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</row>
    <row r="87" spans="1:15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8" spans="1:15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</row>
    <row r="90" spans="1:15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1:15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1:15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1:15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1:15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1:15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  <row r="96" spans="1:15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1:15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</row>
    <row r="98" spans="1:15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.855468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136</v>
      </c>
      <c r="B1" s="36" t="s" vm="1">
        <v>195</v>
      </c>
    </row>
    <row r="2" spans="1:15">
      <c r="A2" s="36" t="s">
        <v>135</v>
      </c>
      <c r="B2" s="36" t="s">
        <v>196</v>
      </c>
    </row>
    <row r="3" spans="1:15">
      <c r="A3" s="36" t="s">
        <v>137</v>
      </c>
      <c r="B3" s="36" t="s">
        <v>197</v>
      </c>
    </row>
    <row r="4" spans="1:15">
      <c r="A4" s="36" t="s">
        <v>138</v>
      </c>
      <c r="B4" s="36">
        <v>12148</v>
      </c>
    </row>
    <row r="5" spans="1:15" s="3" customFormat="1">
      <c r="A5" s="37" t="s">
        <v>112</v>
      </c>
      <c r="B5" s="38" t="s">
        <v>44</v>
      </c>
      <c r="C5" s="38" t="s">
        <v>64</v>
      </c>
      <c r="D5" s="38" t="s">
        <v>14</v>
      </c>
      <c r="E5" s="38" t="s">
        <v>65</v>
      </c>
      <c r="F5" s="38" t="s">
        <v>100</v>
      </c>
      <c r="G5" s="38" t="s">
        <v>17</v>
      </c>
      <c r="H5" s="38" t="s">
        <v>99</v>
      </c>
      <c r="I5" s="38" t="s">
        <v>16</v>
      </c>
      <c r="J5" s="38" t="s">
        <v>159</v>
      </c>
      <c r="K5" s="38" t="s">
        <v>174</v>
      </c>
      <c r="L5" s="38" t="s">
        <v>160</v>
      </c>
      <c r="M5" s="38" t="s">
        <v>57</v>
      </c>
      <c r="N5" s="38" t="s">
        <v>139</v>
      </c>
      <c r="O5" s="40" t="s">
        <v>141</v>
      </c>
    </row>
    <row r="6" spans="1:15" s="3" customFormat="1">
      <c r="A6" s="121" t="s">
        <v>1886</v>
      </c>
      <c r="B6" s="122" t="s">
        <v>1886</v>
      </c>
      <c r="C6" s="122" t="s">
        <v>1886</v>
      </c>
      <c r="D6" s="122" t="s">
        <v>1886</v>
      </c>
      <c r="E6" s="122" t="s">
        <v>1886</v>
      </c>
      <c r="F6" s="26" t="s">
        <v>21</v>
      </c>
      <c r="G6" s="26" t="s">
        <v>20</v>
      </c>
      <c r="H6" s="122" t="s">
        <v>1886</v>
      </c>
      <c r="I6" s="26" t="s">
        <v>19</v>
      </c>
      <c r="J6" s="26" t="s">
        <v>19</v>
      </c>
      <c r="K6" s="26" t="s">
        <v>181</v>
      </c>
      <c r="L6" s="26" t="s">
        <v>177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3" t="s">
        <v>1886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4" t="s">
        <v>1762</v>
      </c>
      <c r="B8" s="128" t="s">
        <v>1886</v>
      </c>
      <c r="C8" s="128" t="s">
        <v>1886</v>
      </c>
      <c r="D8" s="128" t="s">
        <v>1886</v>
      </c>
      <c r="E8" s="128" t="s">
        <v>1886</v>
      </c>
      <c r="F8" s="128" t="s">
        <v>1886</v>
      </c>
      <c r="G8" s="128" t="s">
        <v>1886</v>
      </c>
      <c r="H8" s="128" t="s">
        <v>1886</v>
      </c>
      <c r="I8" s="128" t="s">
        <v>1886</v>
      </c>
      <c r="J8" s="128" t="s">
        <v>1886</v>
      </c>
      <c r="K8" s="128" t="s">
        <v>1886</v>
      </c>
      <c r="L8" s="95">
        <v>0</v>
      </c>
      <c r="M8" s="128" t="s">
        <v>1886</v>
      </c>
      <c r="N8" s="96">
        <v>0</v>
      </c>
      <c r="O8" s="96">
        <v>0</v>
      </c>
    </row>
    <row r="9" spans="1:15">
      <c r="A9" s="93" t="s">
        <v>189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128" t="s">
        <v>1886</v>
      </c>
      <c r="I9" s="128" t="s">
        <v>1886</v>
      </c>
      <c r="J9" s="128" t="s">
        <v>1886</v>
      </c>
      <c r="K9" s="128" t="s">
        <v>1886</v>
      </c>
      <c r="L9" s="128" t="s">
        <v>1886</v>
      </c>
      <c r="M9" s="128" t="s">
        <v>1886</v>
      </c>
      <c r="N9" s="128" t="s">
        <v>1886</v>
      </c>
      <c r="O9" s="128" t="s">
        <v>1886</v>
      </c>
    </row>
    <row r="10" spans="1:15">
      <c r="A10" s="93" t="s">
        <v>108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  <c r="L10" s="128" t="s">
        <v>1886</v>
      </c>
      <c r="M10" s="128" t="s">
        <v>1886</v>
      </c>
      <c r="N10" s="128" t="s">
        <v>1886</v>
      </c>
      <c r="O10" s="128" t="s">
        <v>1886</v>
      </c>
    </row>
    <row r="11" spans="1:15">
      <c r="A11" s="93" t="s">
        <v>180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  <c r="L11" s="128" t="s">
        <v>1886</v>
      </c>
      <c r="M11" s="128" t="s">
        <v>1886</v>
      </c>
      <c r="N11" s="128" t="s">
        <v>1886</v>
      </c>
      <c r="O11" s="128" t="s">
        <v>1886</v>
      </c>
    </row>
    <row r="12" spans="1:15" hidden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</row>
    <row r="85" spans="1:15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</row>
    <row r="87" spans="1:15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8" spans="1:15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</row>
    <row r="90" spans="1:15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1:15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1:15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1:15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1:15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1:15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  <row r="96" spans="1:15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1:15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</row>
    <row r="98" spans="1:15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2.855468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136</v>
      </c>
      <c r="B1" s="36" t="s" vm="1">
        <v>195</v>
      </c>
    </row>
    <row r="2" spans="1:15">
      <c r="A2" s="36" t="s">
        <v>135</v>
      </c>
      <c r="B2" s="36" t="s">
        <v>196</v>
      </c>
    </row>
    <row r="3" spans="1:15">
      <c r="A3" s="36" t="s">
        <v>137</v>
      </c>
      <c r="B3" s="36" t="s">
        <v>197</v>
      </c>
    </row>
    <row r="4" spans="1:15">
      <c r="A4" s="36" t="s">
        <v>138</v>
      </c>
      <c r="B4" s="36">
        <v>12148</v>
      </c>
    </row>
    <row r="5" spans="1:15" s="3" customFormat="1">
      <c r="A5" s="37" t="s">
        <v>112</v>
      </c>
      <c r="B5" s="38" t="s">
        <v>44</v>
      </c>
      <c r="C5" s="38" t="s">
        <v>64</v>
      </c>
      <c r="D5" s="38" t="s">
        <v>14</v>
      </c>
      <c r="E5" s="38" t="s">
        <v>65</v>
      </c>
      <c r="F5" s="38" t="s">
        <v>100</v>
      </c>
      <c r="G5" s="38" t="s">
        <v>17</v>
      </c>
      <c r="H5" s="38" t="s">
        <v>99</v>
      </c>
      <c r="I5" s="38" t="s">
        <v>16</v>
      </c>
      <c r="J5" s="38" t="s">
        <v>159</v>
      </c>
      <c r="K5" s="38" t="s">
        <v>174</v>
      </c>
      <c r="L5" s="38" t="s">
        <v>160</v>
      </c>
      <c r="M5" s="38" t="s">
        <v>57</v>
      </c>
      <c r="N5" s="38" t="s">
        <v>139</v>
      </c>
      <c r="O5" s="40" t="s">
        <v>141</v>
      </c>
    </row>
    <row r="6" spans="1:15" s="3" customFormat="1">
      <c r="A6" s="121" t="s">
        <v>1886</v>
      </c>
      <c r="B6" s="122" t="s">
        <v>1886</v>
      </c>
      <c r="C6" s="122" t="s">
        <v>1886</v>
      </c>
      <c r="D6" s="122" t="s">
        <v>1886</v>
      </c>
      <c r="E6" s="122" t="s">
        <v>1886</v>
      </c>
      <c r="F6" s="26" t="s">
        <v>21</v>
      </c>
      <c r="G6" s="26" t="s">
        <v>20</v>
      </c>
      <c r="H6" s="122" t="s">
        <v>1886</v>
      </c>
      <c r="I6" s="26" t="s">
        <v>19</v>
      </c>
      <c r="J6" s="26" t="s">
        <v>19</v>
      </c>
      <c r="K6" s="26" t="s">
        <v>181</v>
      </c>
      <c r="L6" s="26" t="s">
        <v>177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3" t="s">
        <v>1886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4" t="s">
        <v>1763</v>
      </c>
      <c r="B8" s="128" t="s">
        <v>1886</v>
      </c>
      <c r="C8" s="128" t="s">
        <v>1886</v>
      </c>
      <c r="D8" s="128" t="s">
        <v>1886</v>
      </c>
      <c r="E8" s="128" t="s">
        <v>1886</v>
      </c>
      <c r="F8" s="128" t="s">
        <v>1886</v>
      </c>
      <c r="G8" s="128" t="s">
        <v>1886</v>
      </c>
      <c r="H8" s="128" t="s">
        <v>1886</v>
      </c>
      <c r="I8" s="128" t="s">
        <v>1886</v>
      </c>
      <c r="J8" s="128" t="s">
        <v>1886</v>
      </c>
      <c r="K8" s="128" t="s">
        <v>1886</v>
      </c>
      <c r="L8" s="95">
        <v>0</v>
      </c>
      <c r="M8" s="128" t="s">
        <v>1886</v>
      </c>
      <c r="N8" s="96">
        <v>0</v>
      </c>
      <c r="O8" s="96">
        <v>0</v>
      </c>
    </row>
    <row r="9" spans="1:15">
      <c r="A9" s="93" t="s">
        <v>189</v>
      </c>
      <c r="B9" s="128" t="s">
        <v>1886</v>
      </c>
      <c r="C9" s="128" t="s">
        <v>1886</v>
      </c>
      <c r="D9" s="128" t="s">
        <v>1886</v>
      </c>
      <c r="E9" s="128" t="s">
        <v>1886</v>
      </c>
      <c r="F9" s="128" t="s">
        <v>1886</v>
      </c>
      <c r="G9" s="128" t="s">
        <v>1886</v>
      </c>
      <c r="H9" s="128" t="s">
        <v>1886</v>
      </c>
      <c r="I9" s="128" t="s">
        <v>1886</v>
      </c>
      <c r="J9" s="128" t="s">
        <v>1886</v>
      </c>
      <c r="K9" s="128" t="s">
        <v>1886</v>
      </c>
      <c r="L9" s="128" t="s">
        <v>1886</v>
      </c>
      <c r="M9" s="128" t="s">
        <v>1886</v>
      </c>
      <c r="N9" s="128" t="s">
        <v>1886</v>
      </c>
      <c r="O9" s="128" t="s">
        <v>1886</v>
      </c>
    </row>
    <row r="10" spans="1:15">
      <c r="A10" s="93" t="s">
        <v>108</v>
      </c>
      <c r="B10" s="128" t="s">
        <v>1886</v>
      </c>
      <c r="C10" s="128" t="s">
        <v>1886</v>
      </c>
      <c r="D10" s="128" t="s">
        <v>1886</v>
      </c>
      <c r="E10" s="128" t="s">
        <v>1886</v>
      </c>
      <c r="F10" s="128" t="s">
        <v>1886</v>
      </c>
      <c r="G10" s="128" t="s">
        <v>1886</v>
      </c>
      <c r="H10" s="128" t="s">
        <v>1886</v>
      </c>
      <c r="I10" s="128" t="s">
        <v>1886</v>
      </c>
      <c r="J10" s="128" t="s">
        <v>1886</v>
      </c>
      <c r="K10" s="128" t="s">
        <v>1886</v>
      </c>
      <c r="L10" s="128" t="s">
        <v>1886</v>
      </c>
      <c r="M10" s="128" t="s">
        <v>1886</v>
      </c>
      <c r="N10" s="128" t="s">
        <v>1886</v>
      </c>
      <c r="O10" s="128" t="s">
        <v>1886</v>
      </c>
    </row>
    <row r="11" spans="1:15">
      <c r="A11" s="93" t="s">
        <v>180</v>
      </c>
      <c r="B11" s="128" t="s">
        <v>1886</v>
      </c>
      <c r="C11" s="128" t="s">
        <v>1886</v>
      </c>
      <c r="D11" s="128" t="s">
        <v>1886</v>
      </c>
      <c r="E11" s="128" t="s">
        <v>1886</v>
      </c>
      <c r="F11" s="128" t="s">
        <v>1886</v>
      </c>
      <c r="G11" s="128" t="s">
        <v>1886</v>
      </c>
      <c r="H11" s="128" t="s">
        <v>1886</v>
      </c>
      <c r="I11" s="128" t="s">
        <v>1886</v>
      </c>
      <c r="J11" s="128" t="s">
        <v>1886</v>
      </c>
      <c r="K11" s="128" t="s">
        <v>1886</v>
      </c>
      <c r="L11" s="128" t="s">
        <v>1886</v>
      </c>
      <c r="M11" s="128" t="s">
        <v>1886</v>
      </c>
      <c r="N11" s="128" t="s">
        <v>1886</v>
      </c>
      <c r="O11" s="128" t="s">
        <v>1886</v>
      </c>
    </row>
    <row r="12" spans="1:15" hidden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</row>
    <row r="85" spans="1:15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</row>
    <row r="87" spans="1:15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8" spans="1:15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</row>
    <row r="90" spans="1:15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1:15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1:15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1:15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1:15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1:15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  <row r="96" spans="1:15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1:15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</row>
    <row r="98" spans="1:15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