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994D6F62-E8F7-40C1-AEE7-4CA7BA91A9CA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קונצרני'!$A$6:$T$14</definedName>
    <definedName name="_xlnm._FilterDatabase" localSheetId="9" hidden="1">אופציות!$A$6:$K$13</definedName>
    <definedName name="_xlnm._FilterDatabase" localSheetId="21" hidden="1">הלוואות!$A$5:$Q$12</definedName>
    <definedName name="_xlnm._FilterDatabase" localSheetId="25" hidden="1">'השקעות אחרות '!$A$5:$J$611</definedName>
    <definedName name="_xlnm._FilterDatabase" localSheetId="23" hidden="1">'זכויות מקרקעין'!$A$5:$H$860</definedName>
    <definedName name="_xlnm._FilterDatabase" localSheetId="10" hidden="1">'חוזים עתידיים'!$A$6:$J$13</definedName>
    <definedName name="_xlnm._FilterDatabase" localSheetId="8" hidden="1">'כתבי אופציה'!$A$6:$K$13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קונצרני'!$A$6:$R$13</definedName>
    <definedName name="_xlnm._FilterDatabase" localSheetId="18" hidden="1">'לא סחיר - אופציות'!$A$6:$K$13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אופציה'!$A$6:$K$572</definedName>
    <definedName name="_xlnm._FilterDatabase" localSheetId="15" hidden="1">'לא סחיר - מניות'!$A$6:$L$13</definedName>
    <definedName name="_xlnm._FilterDatabase" localSheetId="16" hidden="1">'לא סחיר - קרנות השקעה'!$A$6:$J$12</definedName>
    <definedName name="_xlnm._FilterDatabase" localSheetId="1" hidden="1">מזומנים!$A$5:$K$198</definedName>
    <definedName name="_xlnm._FilterDatabase" localSheetId="5" hidden="1">מניות!$A$6:$N$14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נאמנות'!$A$6:$N$13</definedName>
    <definedName name="_xlnm._FilterDatabase" localSheetId="6" hidden="1">'קרנות סל'!$A$6:$M$197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מניות'!$A$5:$L$20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קונצרני'!$A$1:$AZ$14</definedName>
    <definedName name="_xlnm.Print_Area" localSheetId="9">אופציות!$A$1:$AZ$13</definedName>
    <definedName name="_xlnm.Print_Area" localSheetId="21">הלוואות!$A$1:$AZ$12</definedName>
    <definedName name="_xlnm.Print_Area" localSheetId="24">'השקעה בחברות מוחזקות'!$A$1:$AZ$8</definedName>
    <definedName name="_xlnm.Print_Area" localSheetId="25">'השקעות אחרות '!$A$1:$AZ$8</definedName>
    <definedName name="_xlnm.Print_Area" localSheetId="23">'זכויות מקרקעין'!$A$1:$AZ$8</definedName>
    <definedName name="_xlnm.Print_Area" localSheetId="10">'חוזים עתידיים'!$A$1:$AZ$13</definedName>
    <definedName name="_xlnm.Print_Area" localSheetId="26">'יתרת התחייבות להשקעה'!$A$1:$AZ$8</definedName>
    <definedName name="_xlnm.Print_Area" localSheetId="8">'כתבי אופציה'!$A$1:$AZ$13</definedName>
    <definedName name="_xlnm.Print_Area" localSheetId="12">'לא סחיר- תעודות התחייבות ממשלתי'!$A$1:$AZ$163</definedName>
    <definedName name="_xlnm.Print_Area" localSheetId="14">'לא סחיר - אג"ח קונצרני'!$A$1:$AZ$13</definedName>
    <definedName name="_xlnm.Print_Area" localSheetId="18">'לא סחיר - אופציות'!$A$1:$AZ$13</definedName>
    <definedName name="_xlnm.Print_Area" localSheetId="19">'לא סחיר - חוזים עתידיים'!$A$1:$AZ$34</definedName>
    <definedName name="_xlnm.Print_Area" localSheetId="17">'לא סחיר - כתבי אופציה'!$A$1:$AZ$9</definedName>
    <definedName name="_xlnm.Print_Area" localSheetId="20">'לא סחיר - מוצרים מובנים'!$A$1:$AZ$13</definedName>
    <definedName name="_xlnm.Print_Area" localSheetId="15">'לא סחיר - מניות'!$A$1:$AZ$13</definedName>
    <definedName name="_xlnm.Print_Area" localSheetId="16">'לא סחיר - קרנות השקעה'!$A$1:$AZ$12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מזומנים!$A$1:$AZ$24</definedName>
    <definedName name="_xlnm.Print_Area" localSheetId="5">מניות!$A$1:$AZ$14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נאמנות'!$A$1:$AZ$13</definedName>
    <definedName name="_xlnm.Print_Area" localSheetId="6">'קרנות סל'!$A$1:$AZ$53</definedName>
    <definedName name="_xlnm.Print_Area" localSheetId="2">'תעודות התחייבות ממשלתיות'!$A$1:$AZ$43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69" l="1"/>
  <c r="K19" i="69"/>
  <c r="K18" i="69"/>
  <c r="K17" i="69"/>
  <c r="K16" i="69"/>
  <c r="K15" i="69"/>
  <c r="K14" i="69"/>
  <c r="K13" i="69"/>
  <c r="K12" i="69"/>
  <c r="L11" i="69"/>
  <c r="N11" i="69" s="1"/>
  <c r="I14" i="58" l="1"/>
  <c r="I10" i="58"/>
  <c r="I9" i="58" s="1"/>
  <c r="I8" i="58" s="1"/>
  <c r="C22" i="88" l="1"/>
  <c r="C10" i="88"/>
  <c r="C11" i="88"/>
  <c r="C9" i="88" l="1"/>
  <c r="C41" i="88" l="1"/>
  <c r="J15" i="76" s="1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3" i="76"/>
  <c r="I12" i="76"/>
  <c r="J11" i="76"/>
  <c r="I11" i="76"/>
  <c r="I10" i="76"/>
  <c r="I9" i="76"/>
  <c r="N157" i="69"/>
  <c r="N156" i="69"/>
  <c r="N155" i="69"/>
  <c r="N154" i="69"/>
  <c r="N153" i="69"/>
  <c r="N152" i="69"/>
  <c r="N151" i="69"/>
  <c r="N150" i="69"/>
  <c r="N149" i="69"/>
  <c r="N148" i="69"/>
  <c r="N147" i="69"/>
  <c r="N146" i="69"/>
  <c r="N145" i="69"/>
  <c r="N144" i="69"/>
  <c r="O143" i="69"/>
  <c r="N143" i="69"/>
  <c r="N142" i="69"/>
  <c r="N141" i="69"/>
  <c r="N140" i="69"/>
  <c r="N139" i="69"/>
  <c r="N138" i="69"/>
  <c r="N137" i="69"/>
  <c r="O136" i="69"/>
  <c r="N136" i="69"/>
  <c r="N135" i="69"/>
  <c r="N134" i="69"/>
  <c r="N133" i="69"/>
  <c r="N132" i="69"/>
  <c r="N131" i="69"/>
  <c r="N130" i="69"/>
  <c r="N129" i="69"/>
  <c r="N128" i="69"/>
  <c r="N127" i="69"/>
  <c r="N126" i="69"/>
  <c r="N125" i="69"/>
  <c r="N124" i="69"/>
  <c r="N123" i="69"/>
  <c r="N122" i="69"/>
  <c r="N121" i="69"/>
  <c r="N120" i="69"/>
  <c r="O119" i="69"/>
  <c r="N119" i="69"/>
  <c r="N118" i="69"/>
  <c r="N117" i="69"/>
  <c r="N116" i="69"/>
  <c r="N115" i="69"/>
  <c r="N114" i="69"/>
  <c r="N113" i="69"/>
  <c r="O112" i="69"/>
  <c r="N112" i="69"/>
  <c r="N111" i="69"/>
  <c r="N110" i="69"/>
  <c r="N109" i="69"/>
  <c r="N108" i="69"/>
  <c r="N107" i="69"/>
  <c r="N106" i="69"/>
  <c r="N105" i="69"/>
  <c r="N104" i="69"/>
  <c r="N103" i="69"/>
  <c r="N102" i="69"/>
  <c r="N101" i="69"/>
  <c r="N100" i="69"/>
  <c r="N99" i="69"/>
  <c r="N98" i="69"/>
  <c r="N97" i="69"/>
  <c r="N96" i="69"/>
  <c r="O95" i="69"/>
  <c r="N95" i="69"/>
  <c r="N94" i="69"/>
  <c r="N93" i="69"/>
  <c r="N92" i="69"/>
  <c r="N91" i="69"/>
  <c r="N90" i="69"/>
  <c r="N89" i="69"/>
  <c r="O88" i="69"/>
  <c r="N88" i="69"/>
  <c r="N87" i="69"/>
  <c r="N86" i="69"/>
  <c r="N85" i="69"/>
  <c r="N84" i="69"/>
  <c r="N83" i="69"/>
  <c r="N82" i="69"/>
  <c r="N81" i="69"/>
  <c r="N80" i="69"/>
  <c r="N79" i="69"/>
  <c r="N78" i="69"/>
  <c r="N77" i="69"/>
  <c r="N76" i="69"/>
  <c r="N75" i="69"/>
  <c r="N74" i="69"/>
  <c r="N73" i="69"/>
  <c r="N72" i="69"/>
  <c r="O71" i="69"/>
  <c r="N71" i="69"/>
  <c r="N70" i="69"/>
  <c r="N69" i="69"/>
  <c r="N68" i="69"/>
  <c r="N67" i="69"/>
  <c r="N66" i="69"/>
  <c r="N65" i="69"/>
  <c r="O64" i="69"/>
  <c r="N64" i="69"/>
  <c r="N63" i="69"/>
  <c r="N62" i="69"/>
  <c r="N61" i="69"/>
  <c r="N60" i="69"/>
  <c r="N59" i="69"/>
  <c r="N58" i="69"/>
  <c r="N57" i="69"/>
  <c r="N56" i="69"/>
  <c r="N55" i="69"/>
  <c r="N54" i="69"/>
  <c r="N53" i="69"/>
  <c r="O52" i="69"/>
  <c r="N52" i="69"/>
  <c r="N51" i="69"/>
  <c r="N50" i="69"/>
  <c r="O49" i="69"/>
  <c r="N49" i="69"/>
  <c r="N48" i="69"/>
  <c r="N47" i="69"/>
  <c r="N46" i="69"/>
  <c r="N45" i="69"/>
  <c r="N44" i="69"/>
  <c r="N43" i="69"/>
  <c r="N42" i="69"/>
  <c r="N41" i="69"/>
  <c r="O40" i="69"/>
  <c r="N40" i="69"/>
  <c r="N39" i="69"/>
  <c r="N38" i="69"/>
  <c r="O37" i="69"/>
  <c r="N37" i="69"/>
  <c r="N36" i="69"/>
  <c r="N35" i="69"/>
  <c r="N34" i="69"/>
  <c r="N33" i="69"/>
  <c r="N32" i="69"/>
  <c r="N31" i="69"/>
  <c r="N30" i="69"/>
  <c r="N29" i="69"/>
  <c r="O28" i="69"/>
  <c r="N28" i="69"/>
  <c r="N27" i="69"/>
  <c r="N26" i="69"/>
  <c r="O25" i="69"/>
  <c r="N25" i="69"/>
  <c r="N24" i="69"/>
  <c r="O23" i="69"/>
  <c r="N23" i="69"/>
  <c r="O22" i="69"/>
  <c r="N22" i="69"/>
  <c r="N19" i="69"/>
  <c r="O18" i="69"/>
  <c r="N18" i="69"/>
  <c r="N17" i="69"/>
  <c r="N16" i="69"/>
  <c r="O15" i="69"/>
  <c r="N15" i="69"/>
  <c r="O14" i="69"/>
  <c r="N14" i="69"/>
  <c r="N13" i="69"/>
  <c r="N12" i="69"/>
  <c r="O21" i="69"/>
  <c r="N21" i="69"/>
  <c r="N10" i="69"/>
  <c r="O9" i="69"/>
  <c r="N9" i="69"/>
  <c r="M45" i="63"/>
  <c r="L45" i="63"/>
  <c r="L44" i="63"/>
  <c r="M43" i="63"/>
  <c r="L43" i="63"/>
  <c r="L42" i="63"/>
  <c r="L41" i="63"/>
  <c r="M40" i="63"/>
  <c r="L40" i="63"/>
  <c r="M39" i="63"/>
  <c r="L39" i="63"/>
  <c r="L38" i="63"/>
  <c r="L37" i="63"/>
  <c r="M36" i="63"/>
  <c r="L36" i="63"/>
  <c r="L34" i="63"/>
  <c r="M33" i="63"/>
  <c r="L33" i="63"/>
  <c r="M32" i="63"/>
  <c r="L32" i="63"/>
  <c r="L31" i="63"/>
  <c r="M30" i="63"/>
  <c r="L30" i="63"/>
  <c r="L29" i="63"/>
  <c r="L28" i="63"/>
  <c r="M27" i="63"/>
  <c r="L27" i="63"/>
  <c r="M26" i="63"/>
  <c r="L26" i="63"/>
  <c r="L25" i="63"/>
  <c r="M23" i="63"/>
  <c r="L23" i="63"/>
  <c r="M22" i="63"/>
  <c r="L22" i="63"/>
  <c r="L21" i="63"/>
  <c r="M20" i="63"/>
  <c r="L20" i="63"/>
  <c r="M19" i="63"/>
  <c r="L19" i="63"/>
  <c r="L18" i="63"/>
  <c r="M16" i="63"/>
  <c r="L16" i="63"/>
  <c r="M15" i="63"/>
  <c r="L15" i="63"/>
  <c r="L14" i="63"/>
  <c r="M13" i="63"/>
  <c r="L13" i="63"/>
  <c r="M12" i="63"/>
  <c r="L12" i="63"/>
  <c r="L11" i="63"/>
  <c r="M10" i="63"/>
  <c r="L10" i="63"/>
  <c r="M9" i="63"/>
  <c r="L9" i="63"/>
  <c r="P37" i="59"/>
  <c r="Q36" i="59"/>
  <c r="P36" i="59"/>
  <c r="Q35" i="59"/>
  <c r="P35" i="59"/>
  <c r="Q34" i="59"/>
  <c r="P34" i="59"/>
  <c r="Q32" i="59"/>
  <c r="P32" i="59"/>
  <c r="P31" i="59"/>
  <c r="Q30" i="59"/>
  <c r="P30" i="59"/>
  <c r="Q29" i="59"/>
  <c r="P29" i="59"/>
  <c r="P28" i="59"/>
  <c r="Q27" i="59"/>
  <c r="P27" i="59"/>
  <c r="Q26" i="59"/>
  <c r="P26" i="59"/>
  <c r="P25" i="59"/>
  <c r="Q24" i="59"/>
  <c r="P24" i="59"/>
  <c r="Q23" i="59"/>
  <c r="P23" i="59"/>
  <c r="P22" i="59"/>
  <c r="Q20" i="59"/>
  <c r="P20" i="59"/>
  <c r="Q19" i="59"/>
  <c r="P19" i="59"/>
  <c r="P18" i="59"/>
  <c r="Q17" i="59"/>
  <c r="P17" i="59"/>
  <c r="Q16" i="59"/>
  <c r="P16" i="59"/>
  <c r="P15" i="59"/>
  <c r="Q14" i="59"/>
  <c r="P14" i="59"/>
  <c r="Q13" i="59"/>
  <c r="P13" i="59"/>
  <c r="P12" i="59"/>
  <c r="Q11" i="59"/>
  <c r="P11" i="59"/>
  <c r="Q10" i="59"/>
  <c r="P10" i="59"/>
  <c r="P9" i="59"/>
  <c r="K20" i="58"/>
  <c r="J20" i="58"/>
  <c r="K19" i="58"/>
  <c r="J19" i="58"/>
  <c r="J18" i="58"/>
  <c r="K17" i="58"/>
  <c r="J17" i="58"/>
  <c r="K16" i="58"/>
  <c r="J16" i="58"/>
  <c r="J15" i="58"/>
  <c r="K14" i="58"/>
  <c r="J14" i="58"/>
  <c r="K12" i="58"/>
  <c r="J12" i="58"/>
  <c r="J11" i="58"/>
  <c r="K10" i="58"/>
  <c r="J10" i="58"/>
  <c r="K9" i="58"/>
  <c r="J9" i="58"/>
  <c r="J8" i="58"/>
  <c r="O59" i="69" l="1"/>
  <c r="O76" i="69"/>
  <c r="O83" i="69"/>
  <c r="O100" i="69"/>
  <c r="O107" i="69"/>
  <c r="O124" i="69"/>
  <c r="O131" i="69"/>
  <c r="O148" i="69"/>
  <c r="O155" i="69"/>
  <c r="J25" i="76"/>
  <c r="M29" i="63"/>
  <c r="M37" i="63"/>
  <c r="M42" i="63"/>
  <c r="O12" i="69"/>
  <c r="O17" i="69"/>
  <c r="O29" i="69"/>
  <c r="O32" i="69"/>
  <c r="O35" i="69"/>
  <c r="O44" i="69"/>
  <c r="O47" i="69"/>
  <c r="O26" i="69"/>
  <c r="O31" i="69"/>
  <c r="O38" i="69"/>
  <c r="O43" i="69"/>
  <c r="O50" i="69"/>
  <c r="O55" i="69"/>
  <c r="O62" i="69"/>
  <c r="O67" i="69"/>
  <c r="O74" i="69"/>
  <c r="O79" i="69"/>
  <c r="O86" i="69"/>
  <c r="O91" i="69"/>
  <c r="O98" i="69"/>
  <c r="O103" i="69"/>
  <c r="O110" i="69"/>
  <c r="O115" i="69"/>
  <c r="O122" i="69"/>
  <c r="O127" i="69"/>
  <c r="O134" i="69"/>
  <c r="O139" i="69"/>
  <c r="O146" i="69"/>
  <c r="O151" i="69"/>
  <c r="J9" i="76"/>
  <c r="J18" i="76"/>
  <c r="O34" i="69"/>
  <c r="O41" i="69"/>
  <c r="O46" i="69"/>
  <c r="O53" i="69"/>
  <c r="O58" i="69"/>
  <c r="O65" i="69"/>
  <c r="O70" i="69"/>
  <c r="O77" i="69"/>
  <c r="O82" i="69"/>
  <c r="O89" i="69"/>
  <c r="O94" i="69"/>
  <c r="O101" i="69"/>
  <c r="O106" i="69"/>
  <c r="O113" i="69"/>
  <c r="O118" i="69"/>
  <c r="O125" i="69"/>
  <c r="O130" i="69"/>
  <c r="O137" i="69"/>
  <c r="O142" i="69"/>
  <c r="O149" i="69"/>
  <c r="O154" i="69"/>
  <c r="J12" i="76"/>
  <c r="J16" i="76"/>
  <c r="J21" i="76"/>
  <c r="J24" i="76"/>
  <c r="O56" i="69"/>
  <c r="O61" i="69"/>
  <c r="O68" i="69"/>
  <c r="O73" i="69"/>
  <c r="O80" i="69"/>
  <c r="O85" i="69"/>
  <c r="O92" i="69"/>
  <c r="O97" i="69"/>
  <c r="O104" i="69"/>
  <c r="O109" i="69"/>
  <c r="O116" i="69"/>
  <c r="O121" i="69"/>
  <c r="O128" i="69"/>
  <c r="O133" i="69"/>
  <c r="O140" i="69"/>
  <c r="O145" i="69"/>
  <c r="O152" i="69"/>
  <c r="O157" i="69"/>
  <c r="J19" i="76"/>
  <c r="J27" i="76"/>
  <c r="J22" i="76"/>
  <c r="O11" i="69"/>
  <c r="D14" i="88"/>
  <c r="D20" i="88"/>
  <c r="D26" i="88"/>
  <c r="D32" i="88"/>
  <c r="D38" i="88"/>
  <c r="D15" i="88"/>
  <c r="D21" i="88"/>
  <c r="D27" i="88"/>
  <c r="D33" i="88"/>
  <c r="D39" i="88"/>
  <c r="D24" i="88"/>
  <c r="D36" i="88"/>
  <c r="D19" i="88"/>
  <c r="D25" i="88"/>
  <c r="D37" i="88"/>
  <c r="D16" i="88"/>
  <c r="D22" i="88"/>
  <c r="D28" i="88"/>
  <c r="D34" i="88"/>
  <c r="D40" i="88"/>
  <c r="D11" i="88"/>
  <c r="D17" i="88"/>
  <c r="D23" i="88"/>
  <c r="D29" i="88"/>
  <c r="D35" i="88"/>
  <c r="D41" i="88"/>
  <c r="D12" i="88"/>
  <c r="D18" i="88"/>
  <c r="D30" i="88"/>
  <c r="D13" i="88"/>
  <c r="D31" i="88"/>
  <c r="D10" i="88"/>
  <c r="K15" i="58"/>
  <c r="Q9" i="59"/>
  <c r="Q15" i="59"/>
  <c r="Q22" i="59"/>
  <c r="Q28" i="59"/>
  <c r="Q37" i="59"/>
  <c r="M14" i="63"/>
  <c r="M25" i="63"/>
  <c r="M31" i="63"/>
  <c r="M41" i="63"/>
  <c r="O10" i="69"/>
  <c r="O16" i="69"/>
  <c r="O24" i="69"/>
  <c r="O33" i="69"/>
  <c r="O39" i="69"/>
  <c r="O45" i="69"/>
  <c r="O51" i="69"/>
  <c r="O60" i="69"/>
  <c r="O66" i="69"/>
  <c r="O72" i="69"/>
  <c r="O75" i="69"/>
  <c r="O81" i="69"/>
  <c r="O93" i="69"/>
  <c r="O99" i="69"/>
  <c r="O105" i="69"/>
  <c r="O111" i="69"/>
  <c r="O120" i="69"/>
  <c r="O126" i="69"/>
  <c r="O129" i="69"/>
  <c r="O135" i="69"/>
  <c r="O138" i="69"/>
  <c r="O141" i="69"/>
  <c r="O144" i="69"/>
  <c r="O147" i="69"/>
  <c r="O150" i="69"/>
  <c r="O156" i="69"/>
  <c r="J10" i="76"/>
  <c r="J13" i="76"/>
  <c r="J17" i="76"/>
  <c r="J20" i="76"/>
  <c r="J23" i="76"/>
  <c r="J26" i="76"/>
  <c r="D9" i="88"/>
  <c r="K8" i="58"/>
  <c r="K11" i="58"/>
  <c r="K18" i="58"/>
  <c r="Q12" i="59"/>
  <c r="Q18" i="59"/>
  <c r="Q25" i="59"/>
  <c r="Q31" i="59"/>
  <c r="M11" i="63"/>
  <c r="M18" i="63"/>
  <c r="M21" i="63"/>
  <c r="M28" i="63"/>
  <c r="M34" i="63"/>
  <c r="M38" i="63"/>
  <c r="M44" i="63"/>
  <c r="O13" i="69"/>
  <c r="O19" i="69"/>
  <c r="O27" i="69"/>
  <c r="O30" i="69"/>
  <c r="O36" i="69"/>
  <c r="O42" i="69"/>
  <c r="O48" i="69"/>
  <c r="O54" i="69"/>
  <c r="O57" i="69"/>
  <c r="O63" i="69"/>
  <c r="O69" i="69"/>
  <c r="O78" i="69"/>
  <c r="O84" i="69"/>
  <c r="O87" i="69"/>
  <c r="O90" i="69"/>
  <c r="O96" i="69"/>
  <c r="O102" i="69"/>
  <c r="O108" i="69"/>
  <c r="O114" i="69"/>
  <c r="O117" i="69"/>
  <c r="O123" i="69"/>
  <c r="O132" i="69"/>
  <c r="O153" i="69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Migdal Hashkaot Neches Boded"/>
    <s v="{[Time].[Hie Time].[Yom].&amp;[20231231]}"/>
    <s v="{[Medida].[Medida].&amp;[2]}"/>
    <s v="{[Keren].[Keren].[All]}"/>
    <s v="{[Cheshbon KM].[Hie Peilut].[Chevra].&amp;[367]&amp;[Kod_Peilut_L7_1044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3" si="14">
        <n x="1" s="1"/>
        <n x="12"/>
        <n x="13"/>
      </t>
    </mdx>
    <mdx n="0" f="v">
      <t c="3" si="14">
        <n x="1" s="1"/>
        <n x="15"/>
        <n x="13"/>
      </t>
    </mdx>
    <mdx n="0" f="v">
      <t c="3" si="14">
        <n x="1" s="1"/>
        <n x="16"/>
        <n x="13"/>
      </t>
    </mdx>
    <mdx n="0" f="v">
      <t c="3" si="14">
        <n x="1" s="1"/>
        <n x="17"/>
        <n x="13"/>
      </t>
    </mdx>
    <mdx n="0" f="v">
      <t c="3" si="14">
        <n x="1" s="1"/>
        <n x="18"/>
        <n x="13"/>
      </t>
    </mdx>
    <mdx n="0" f="v">
      <t c="3" si="14">
        <n x="1" s="1"/>
        <n x="19"/>
        <n x="13"/>
      </t>
    </mdx>
    <mdx n="0" f="v">
      <t c="3" si="14">
        <n x="1" s="1"/>
        <n x="20"/>
        <n x="13"/>
      </t>
    </mdx>
    <mdx n="0" f="v">
      <t c="3" si="14">
        <n x="1" s="1"/>
        <n x="21"/>
        <n x="13"/>
      </t>
    </mdx>
    <mdx n="0" f="v">
      <t c="3" si="14">
        <n x="1" s="1"/>
        <n x="22"/>
        <n x="13"/>
      </t>
    </mdx>
    <mdx n="0" f="v">
      <t c="3" si="14">
        <n x="1" s="1"/>
        <n x="23"/>
        <n x="13"/>
      </t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<sst xmlns="http://schemas.openxmlformats.org/spreadsheetml/2006/main" count="4947" uniqueCount="615">
  <si>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</si>
  <si>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</si>
  <si>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</si>
  <si>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</si>
  <si>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</si>
  <si>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</si>
  <si>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</si>
  <si>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</si>
  <si>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</si>
  <si>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</si>
  <si>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</si>
  <si>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</si>
  <si>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</si>
  <si>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</si>
  <si>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</si>
  <si>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</si>
  <si>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</si>
  <si>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</si>
  <si>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</si>
  <si>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</si>
  <si>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</si>
  <si>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</si>
  <si>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</si>
  <si>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</si>
  <si>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</si>
  <si>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</si>
  <si>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</si>
  <si>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</si>
  <si>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</si>
  <si>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</si>
  <si>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</si>
  <si>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</si>
  <si>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</si>
  <si>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</si>
  <si>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</si>
  <si>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</si>
  <si>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</si>
  <si>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</si>
  <si>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</si>
  <si>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</si>
  <si>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</si>
  <si>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</si>
  <si>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</si>
  <si>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שהנפיקו ממשלות זרות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</si>
  <si>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</si>
  <si>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</si>
  <si>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</si>
  <si>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</si>
  <si>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</si>
  <si>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</si>
  <si>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</si>
  <si>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</si>
  <si>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</si>
  <si>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</si>
  <si>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</si>
  <si>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</si>
  <si>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</si>
  <si>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</si>
  <si>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</si>
  <si>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</si>
  <si>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</si>
  <si>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</si>
  <si>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</si>
  <si>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</si>
  <si>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</si>
  <si>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</si>
  <si>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</si>
  <si>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</si>
  <si>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</si>
  <si>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</si>
  <si>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</si>
  <si>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</si>
  <si>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</si>
  <si>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</si>
  <si>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</si>
  <si>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</si>
  <si>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</si>
  <si>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</si>
  <si>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</si>
  <si>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</si>
  <si>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</si>
  <si>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</si>
  <si>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</si>
  <si>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</si>
  <si>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</si>
  <si>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</si>
  <si>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</si>
  <si>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</si>
  <si>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</si>
  <si>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</si>
  <si>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</si>
  <si>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</si>
  <si>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</si>
  <si>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</si>
  <si>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</si>
  <si>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</si>
  <si>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</si>
  <si>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</si>
  <si>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</si>
  <si>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</si>
  <si>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</si>
  <si>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</si>
  <si>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</si>
  <si>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</si>
  <si>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</si>
  <si>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</si>
  <si>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</si>
  <si>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</si>
  <si>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</si>
  <si>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</si>
  <si>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</si>
  <si>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</si>
  <si>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</si>
  <si>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</si>
  <si>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</si>
  <si>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</si>
  <si>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</si>
  <si>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</si>
  <si>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</si>
  <si>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</si>
  <si>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</si>
  <si>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</si>
  <si>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</si>
  <si>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</si>
  <si>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</si>
  <si>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</si>
  <si>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</si>
  <si>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</si>
  <si>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</si>
  <si>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</si>
  <si>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</si>
  <si>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</si>
  <si>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</si>
  <si>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</si>
  <si>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</si>
  <si>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</si>
  <si>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</si>
  <si>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</si>
  <si>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</si>
  <si>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</si>
  <si>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</si>
  <si>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</si>
  <si>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</si>
  <si>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</si>
  <si>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</si>
  <si>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</si>
  <si>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</si>
  <si>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</si>
  <si>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</si>
  <si>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</si>
  <si>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</si>
  <si>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</si>
  <si>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</si>
  <si>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</si>
  <si>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</si>
  <si>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</si>
  <si>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</si>
  <si>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</si>
  <si>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</si>
  <si>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</si>
  <si>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</si>
  <si>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</si>
  <si>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</si>
  <si>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</si>
  <si>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</si>
  <si>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</si>
  <si>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</si>
  <si>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</si>
  <si>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</si>
  <si>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</si>
  <si>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</si>
  <si>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</si>
  <si>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</si>
  <si>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31/12/2023</t>
  </si>
  <si>
    <t>מגדל מקפת קרנות פנסיה וקופות גמל בע"מ</t>
  </si>
  <si>
    <t>מגדל מקפת אישית (מספר אוצר 162) - מסלול הלכה למקבלי קצבה</t>
  </si>
  <si>
    <t>ממשל צמודה 0527</t>
  </si>
  <si>
    <t>1140847</t>
  </si>
  <si>
    <t>RF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</si>
  <si>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</si>
  <si>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</si>
  <si>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</si>
  <si>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</si>
  <si>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</si>
  <si>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</si>
  <si>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</si>
  <si>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</si>
  <si>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</si>
  <si>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</si>
  <si>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</si>
  <si>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</si>
  <si>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</si>
  <si>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</si>
  <si>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ממשל שקלית 0226</t>
  </si>
  <si>
    <t>1174697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</si>
  <si>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</si>
  <si>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</si>
  <si>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</si>
  <si>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</si>
  <si>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</si>
  <si>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</si>
  <si>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</si>
  <si>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</si>
  <si>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</si>
  <si>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</si>
  <si>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</si>
  <si>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</si>
  <si>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</si>
  <si>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</si>
  <si>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1152</t>
  </si>
  <si>
    <t>1184076</t>
  </si>
  <si>
    <t>T 1.875 02/32</t>
  </si>
  <si>
    <t>US91282CDY49</t>
  </si>
  <si>
    <t>AA+</t>
  </si>
  <si>
    <t>FITCH</t>
  </si>
  <si>
    <t>T 4.75 11/15/53</t>
  </si>
  <si>
    <t>US912810TV08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</si>
  <si>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</si>
  <si>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</si>
  <si>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</si>
  <si>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</si>
  <si>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</si>
  <si>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</si>
  <si>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</si>
  <si>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</si>
  <si>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</si>
  <si>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</si>
  <si>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</si>
  <si>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</si>
  <si>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</si>
  <si>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</si>
  <si>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</si>
  <si>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הראל סל כשרה תל בונד 60</t>
  </si>
  <si>
    <t>1155092</t>
  </si>
  <si>
    <t>אג"ח</t>
  </si>
  <si>
    <t>פסגות ETF כש תלבונד 60</t>
  </si>
  <si>
    <t>1155076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</si>
  <si>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</si>
  <si>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</si>
  <si>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</si>
  <si>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</si>
  <si>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</si>
  <si>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</si>
  <si>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AMUNDI S&amp;P 500 UCITS ETF</t>
  </si>
  <si>
    <t>LU1681049018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</si>
  <si>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</si>
  <si>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</si>
  <si>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</si>
  <si>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</si>
  <si>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</si>
  <si>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</si>
  <si>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S&amp;P500 SWAP UCITS</t>
  </si>
  <si>
    <t>IE00BMTX1Y45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</si>
  <si>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</si>
  <si>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</si>
  <si>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</si>
  <si>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</si>
  <si>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</si>
  <si>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</si>
  <si>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</si>
  <si>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</si>
  <si>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</si>
  <si>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</si>
  <si>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</si>
  <si>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</si>
  <si>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</si>
  <si>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</si>
  <si>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</si>
  <si>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</si>
  <si>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ISHARES USD TREASURY 7 10Y</t>
  </si>
  <si>
    <t>IE00B1FZS798</t>
  </si>
  <si>
    <t>PIMCO INV GRADE CORP BD ETF</t>
  </si>
  <si>
    <t>US72201R8170</t>
  </si>
  <si>
    <t>NYSE</t>
  </si>
  <si>
    <t>SPDR HIGH YIELD BOND ETF</t>
  </si>
  <si>
    <t>US78468R6229</t>
  </si>
  <si>
    <t>SPDR PORTFOLIO INTERMEDIATE</t>
  </si>
  <si>
    <t>US78464A3757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</si>
  <si>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</si>
  <si>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</si>
  <si>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</si>
  <si>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</si>
  <si>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</si>
  <si>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</si>
  <si>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</si>
  <si>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</si>
  <si>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</si>
  <si>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</si>
  <si>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</si>
  <si>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</si>
  <si>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</si>
  <si>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</si>
  <si>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</si>
  <si>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</si>
  <si>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</si>
  <si>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</si>
  <si>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</si>
  <si>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</si>
  <si>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</si>
  <si>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</si>
  <si>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</si>
  <si>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</si>
  <si>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</si>
  <si>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</si>
  <si>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</si>
  <si>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</si>
  <si>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</si>
  <si>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</si>
  <si>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</si>
  <si>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</si>
  <si>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</si>
  <si>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</si>
  <si>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</si>
  <si>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</si>
  <si>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</si>
  <si>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</si>
  <si>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</si>
  <si>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</si>
  <si>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</si>
  <si>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</si>
  <si>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</si>
  <si>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</si>
  <si>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</si>
  <si>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</si>
  <si>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</si>
  <si>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</si>
  <si>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</si>
  <si>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</si>
  <si>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</si>
  <si>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</si>
  <si>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</si>
  <si>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</si>
  <si>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</si>
  <si>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</si>
  <si>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</si>
  <si>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</si>
  <si>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</si>
  <si>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</si>
  <si>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</si>
  <si>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</si>
  <si>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</si>
  <si>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</si>
  <si>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</si>
  <si>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</si>
  <si>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</si>
  <si>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</si>
  <si>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</si>
  <si>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</si>
  <si>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</si>
  <si>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</si>
  <si>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</si>
  <si>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</si>
  <si>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</si>
  <si>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</si>
  <si>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</si>
  <si>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</si>
  <si>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</si>
  <si>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</si>
  <si>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</si>
  <si>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</si>
  <si>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</si>
  <si>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</si>
  <si>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</si>
  <si>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</si>
  <si>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</si>
  <si>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</si>
  <si>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</si>
  <si>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</si>
  <si>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</si>
  <si>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</si>
  <si>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</si>
  <si>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</si>
  <si>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</si>
  <si>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</si>
  <si>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</si>
  <si>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</si>
  <si>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</si>
  <si>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</si>
  <si>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</si>
  <si>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</si>
  <si>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</si>
  <si>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</si>
  <si>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</si>
  <si>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</si>
  <si>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</si>
  <si>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</si>
  <si>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</si>
  <si>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</si>
  <si>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</si>
  <si>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</si>
  <si>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</si>
  <si>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</si>
  <si>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</si>
  <si>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</si>
  <si>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</si>
  <si>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</si>
  <si>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</si>
  <si>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</si>
  <si>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</si>
  <si>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</si>
  <si>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</si>
  <si>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</si>
  <si>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</si>
  <si>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</si>
  <si>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</si>
  <si>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</si>
  <si>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</si>
  <si>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</si>
  <si>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</si>
  <si>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</si>
  <si>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</si>
  <si>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</si>
  <si>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</si>
  <si>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</si>
  <si>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</si>
  <si>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</si>
  <si>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</si>
  <si>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</si>
  <si>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</si>
  <si>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</si>
  <si>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</si>
  <si>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</si>
  <si>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</si>
  <si>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</si>
  <si>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</si>
  <si>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</si>
  <si>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</si>
  <si>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</si>
  <si>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</si>
  <si>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</si>
  <si>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</si>
  <si>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</si>
  <si>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</si>
  <si>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</si>
  <si>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</si>
  <si>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</si>
  <si>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</si>
  <si>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</si>
  <si>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</si>
  <si>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</si>
  <si>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</si>
  <si>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</si>
  <si>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</si>
  <si>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</si>
  <si>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</si>
  <si>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</si>
  <si>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</si>
  <si>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</si>
  <si>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</si>
  <si>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</si>
  <si>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</si>
  <si>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</si>
  <si>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</si>
  <si>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</si>
  <si>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</si>
  <si>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</si>
  <si>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</si>
  <si>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</si>
  <si>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</si>
  <si>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</si>
  <si>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</si>
  <si>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</si>
  <si>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</si>
  <si>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</si>
  <si>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</si>
  <si>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</si>
  <si>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</si>
  <si>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</si>
  <si>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</si>
  <si>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</si>
  <si>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</si>
  <si>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</si>
  <si>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</si>
  <si>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</si>
  <si>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</si>
  <si>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</si>
  <si>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</si>
  <si>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</si>
  <si>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</si>
  <si>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</si>
  <si>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</si>
  <si>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</si>
  <si>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</si>
  <si>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</si>
  <si>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</si>
  <si>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</si>
  <si>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</si>
  <si>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</si>
  <si>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</si>
  <si>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</si>
  <si>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</si>
  <si>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</si>
  <si>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</si>
  <si>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</si>
  <si>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</si>
  <si>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</si>
  <si>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</si>
  <si>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</si>
  <si>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</si>
  <si>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</si>
  <si>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</si>
  <si>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</si>
  <si>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</si>
  <si>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</si>
  <si>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</si>
  <si>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</si>
  <si>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</si>
  <si>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</si>
  <si>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</si>
  <si>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</si>
  <si>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</si>
  <si>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</si>
  <si>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</si>
  <si>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</si>
  <si>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</si>
  <si>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</si>
  <si>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</si>
  <si>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</si>
  <si>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</si>
  <si>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</si>
  <si>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</si>
  <si>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</si>
  <si>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</si>
  <si>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</si>
  <si>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</si>
  <si>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</si>
  <si>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</si>
  <si>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</si>
  <si>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</si>
  <si>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</si>
  <si>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</si>
  <si>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</si>
  <si>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</si>
  <si>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</si>
  <si>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</si>
  <si>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</si>
  <si>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</si>
  <si>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</si>
  <si>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</si>
  <si>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</si>
  <si>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</si>
  <si>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</si>
  <si>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</si>
  <si>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</si>
  <si>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</si>
  <si>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</si>
  <si>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</si>
  <si>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</si>
  <si>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</si>
  <si>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</si>
  <si>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</si>
  <si>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</si>
  <si>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</si>
  <si>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</si>
  <si>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</si>
  <si>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</si>
  <si>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3.6536 28-05-24 (10) -344</t>
  </si>
  <si>
    <t>10000683</t>
  </si>
  <si>
    <t>ל.ר.</t>
  </si>
  <si>
    <t>+ILS/-USD 3.6715 28-05-24 (10) -335</t>
  </si>
  <si>
    <t>10000685</t>
  </si>
  <si>
    <t>+JPY/-USD 144.72 16-01-24 (10) -286</t>
  </si>
  <si>
    <t>10000661</t>
  </si>
  <si>
    <t>+JPY/-USD 146.675 16-01-24 (10) -236.5</t>
  </si>
  <si>
    <t>10000668</t>
  </si>
  <si>
    <t>+USD/-AUD 0.6511 16-01-24 (10) +33</t>
  </si>
  <si>
    <t>10000656</t>
  </si>
  <si>
    <t>+USD/-CAD 1.30937 22-01-24 (10) -33.3</t>
  </si>
  <si>
    <t>10000632</t>
  </si>
  <si>
    <t>+USD/-EUR 1.05772 13-02-24 (10) +68.2</t>
  </si>
  <si>
    <t>10000665</t>
  </si>
  <si>
    <t>+USD/-EUR 1.07292 13-02-24 (10) +73.2</t>
  </si>
  <si>
    <t>10000664</t>
  </si>
  <si>
    <t>+USD/-EUR 1.0981 13-02-24 (10) +24</t>
  </si>
  <si>
    <t>10000686</t>
  </si>
  <si>
    <t>+USD/-EUR 1.1099 13-02-24 (10) +109</t>
  </si>
  <si>
    <t>10000642</t>
  </si>
  <si>
    <t>+USD/-GBP 1.29182 11-01-24 (10) -0.8</t>
  </si>
  <si>
    <t>10000640</t>
  </si>
  <si>
    <t>+USD/-JPY 135.623 16-01-24 (10) -393.5</t>
  </si>
  <si>
    <t>10000634</t>
  </si>
  <si>
    <t>+USD/-JPY 142 16-01-24 (10) -337</t>
  </si>
  <si>
    <t>10000650</t>
  </si>
  <si>
    <t>+USD/-JPY 146.36 16-01-24 (10) -127</t>
  </si>
  <si>
    <t>10000677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</si>
  <si>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</si>
  <si>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</si>
  <si>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</si>
  <si>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</si>
  <si>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</si>
  <si>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</si>
  <si>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מעלות S&amp;P</t>
  </si>
  <si>
    <t>ilAAA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</si>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</sst>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6" fillId="0" borderId="0" xfId="0" applyFont="1" applyAlignment="1">
      <alignment horizontal="right" indent="2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6" fillId="0" borderId="0" xfId="0" applyFont="1" applyAlignment="1">
      <alignment horizontal="right" indent="3"/>
    </xf>
    <xf numFmtId="4" fontId="25" fillId="0" borderId="20" xfId="0" applyNumberFormat="1" applyFont="1" applyBorder="1" applyAlignment="1">
      <alignment horizontal="right"/>
    </xf>
    <xf numFmtId="10" fontId="25" fillId="0" borderId="20" xfId="0" applyNumberFormat="1" applyFont="1" applyBorder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right" indent="2"/>
    </xf>
    <xf numFmtId="166" fontId="25" fillId="0" borderId="20" xfId="0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0" fontId="26" fillId="0" borderId="0" xfId="14" applyNumberFormat="1" applyFont="1" applyFill="1" applyBorder="1" applyAlignment="1">
      <alignment horizontal="right"/>
    </xf>
    <xf numFmtId="0" fontId="29" fillId="0" borderId="0" xfId="0" applyFont="1" applyAlignment="1">
      <alignment horizontal="right"/>
    </xf>
    <xf numFmtId="10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1"/>
    </xf>
    <xf numFmtId="0" fontId="29" fillId="0" borderId="0" xfId="0" applyFont="1" applyAlignment="1">
      <alignment horizontal="right" indent="3"/>
    </xf>
    <xf numFmtId="4" fontId="29" fillId="0" borderId="0" xfId="0" applyNumberFormat="1" applyFont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1" xfId="13" applyFont="1" applyFill="1" applyBorder="1" applyAlignment="1">
      <alignment horizontal="right"/>
    </xf>
    <xf numFmtId="10" fontId="5" fillId="0" borderId="21" xfId="14" applyNumberFormat="1" applyFont="1" applyFill="1" applyBorder="1" applyAlignment="1">
      <alignment horizontal="center"/>
    </xf>
    <xf numFmtId="2" fontId="5" fillId="0" borderId="21" xfId="7" applyNumberFormat="1" applyFont="1" applyBorder="1" applyAlignment="1">
      <alignment horizontal="right"/>
    </xf>
    <xf numFmtId="167" fontId="5" fillId="0" borderId="21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27" fillId="0" borderId="0" xfId="0" applyFont="1" applyAlignment="1">
      <alignment horizontal="right" readingOrder="2"/>
    </xf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1" xfId="13" applyNumberFormat="1" applyFont="1" applyFill="1" applyBorder="1" applyAlignment="1">
      <alignment horizontal="right"/>
    </xf>
    <xf numFmtId="168" fontId="5" fillId="0" borderId="21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9" fillId="0" borderId="0" xfId="0" applyNumberFormat="1" applyFont="1" applyAlignment="1">
      <alignment horizontal="right"/>
    </xf>
    <xf numFmtId="168" fontId="25" fillId="0" borderId="0" xfId="0" applyNumberFormat="1" applyFont="1" applyAlignment="1">
      <alignment horizontal="right"/>
    </xf>
    <xf numFmtId="168" fontId="26" fillId="0" borderId="0" xfId="14" applyNumberFormat="1" applyFont="1" applyFill="1" applyBorder="1" applyAlignment="1">
      <alignment horizontal="right"/>
    </xf>
    <xf numFmtId="168" fontId="26" fillId="0" borderId="0" xfId="0" applyNumberFormat="1" applyFont="1" applyAlignment="1">
      <alignment horizontal="right" indent="2"/>
    </xf>
    <xf numFmtId="168" fontId="26" fillId="0" borderId="0" xfId="0" applyNumberFormat="1" applyFont="1" applyAlignment="1">
      <alignment horizontal="right"/>
    </xf>
    <xf numFmtId="3" fontId="5" fillId="3" borderId="9" xfId="0" applyNumberFormat="1" applyFont="1" applyFill="1" applyBorder="1" applyAlignment="1">
      <alignment horizontal="center" vertical="center" wrapText="1"/>
    </xf>
    <xf numFmtId="168" fontId="25" fillId="0" borderId="20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right" indent="3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2" xfId="7" applyNumberFormat="1" applyFont="1" applyFill="1" applyBorder="1" applyAlignment="1">
      <alignment horizontal="center" vertical="center" wrapText="1" readingOrder="2"/>
    </xf>
    <xf numFmtId="0" fontId="5" fillId="2" borderId="23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25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6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D182CB-3A7E-4691-9ACE-2BABFF3FAA99}" name="RowTitleRegion1.b1.c4.1" displayName="RowTitleRegion1.b1.c4.1" ref="B1:C4" totalsRowShown="0" headerRowDxfId="604" dataDxfId="603" tableBorderDxfId="602" headerRowCellStyle="Normal_2007-16618" dataCellStyle="Normal_2007-16618">
  <autoFilter ref="B1:C4" xr:uid="{E7D182CB-3A7E-4691-9ACE-2BABFF3FAA99}">
    <filterColumn colId="0" hiddenButton="1"/>
    <filterColumn colId="1" hiddenButton="1"/>
  </autoFilter>
  <tableColumns count="2">
    <tableColumn id="1" xr3:uid="{C75E113B-A057-4822-BF0A-107BB096D871}" name="תאריך הדיווח" dataDxfId="601" dataCellStyle="Normal_2007-16618"/>
    <tableColumn id="2" xr3:uid="{F441DE7B-D526-4453-A052-D50279BE3DBF}" name="31/12/2023" dataDxfId="600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AC859F-5EBB-40F0-84A9-E881CCAE1F59}" name="TitleRegion1.a5.d63.2" displayName="TitleRegion1.a5.d63.2" ref="A5:D63" totalsRowShown="0">
  <autoFilter ref="A5:D63" xr:uid="{EDAC859F-5EBB-40F0-84A9-E881CCAE1F59}">
    <filterColumn colId="0" hiddenButton="1"/>
    <filterColumn colId="1" hiddenButton="1"/>
    <filterColumn colId="2" hiddenButton="1"/>
    <filterColumn colId="3" hiddenButton="1"/>
  </autoFilter>
  <tableColumns count="4">
    <tableColumn id="1" xr3:uid="{C46A4027-66AA-4658-8A36-994BC8A3FA32}" name="ריק במקור" dataDxfId="599" dataCellStyle="Normal_2007-16618"/>
    <tableColumn id="2" xr3:uid="{1EEA8DDA-FDB0-42A3-BED5-8B10151C6780}" name="סכום נכסי ההשקעה:" dataDxfId="598" dataCellStyle="Normal_2007-16618"/>
    <tableColumn id="3" xr3:uid="{FEA31170-AB40-41CA-9A73-87F02AEBC492}" name="ריק במקור2" dataDxfId="597" dataCellStyle="Normal_2007-16618"/>
    <tableColumn id="4" xr3:uid="{E33E5D0A-895A-4919-A4FC-13BF18F813FD}" name="ריק במקור3" dataDxfId="596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B00068-E681-4F84-BA73-55A96A74D35C}" name="RowTitleRegion1.a1.b4.1" displayName="RowTitleRegion1.a1.b4.1" ref="A1:B4" totalsRowShown="0" headerRowDxfId="595" dataDxfId="594" tableBorderDxfId="593" headerRowCellStyle="Normal_2007-16618" dataCellStyle="Normal_2007-16618">
  <autoFilter ref="A1:B4" xr:uid="{F1B00068-E681-4F84-BA73-55A96A74D35C}">
    <filterColumn colId="0" hiddenButton="1"/>
    <filterColumn colId="1" hiddenButton="1"/>
  </autoFilter>
  <tableColumns count="2">
    <tableColumn id="1" xr3:uid="{D135D101-AB00-4ECC-AAF8-6C88B158F1E6}" name="תאריך הדיווח" dataDxfId="592" dataCellStyle="Normal_2007-16618"/>
    <tableColumn id="2" xr3:uid="{3A40A4D5-636B-487D-9004-86813AACAD24}" name="31/12/2023" dataDxfId="591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1A608B6-5FFC-4FEC-BB86-B0E126FA1E30}" name="TitleRegion1.a5.k24.1" displayName="TitleRegion1.a5.k24.1" ref="A5:K24" totalsRowShown="0" headerRowDxfId="590" dataDxfId="588" headerRowBorderDxfId="589">
  <autoFilter ref="A5:K24" xr:uid="{41A608B6-5FFC-4FEC-BB86-B0E126FA1E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8420E1B-566E-4902-8260-11638923144D}" name="שם המנפיק/שם נייר ערך "/>
    <tableColumn id="2" xr3:uid="{A1F99FB7-8C0F-48E9-A4B0-5605F5A061AF}" name="מספר ני&quot;ע" dataDxfId="587"/>
    <tableColumn id="3" xr3:uid="{C497777F-CECA-431B-9FB6-3014FEDE6469}" name="מספר מנפיק" dataDxfId="586"/>
    <tableColumn id="4" xr3:uid="{1723AD69-C33A-410D-B62A-CDD4EF224A4F}" name="דירוג" dataDxfId="585"/>
    <tableColumn id="5" xr3:uid="{CA0B7760-D49B-40EC-B993-909539D17EBF}" name="שם מדרג" dataDxfId="584"/>
    <tableColumn id="6" xr3:uid="{4FE805E6-AB6B-4D5B-9AEA-D2E66BFA4834}" name="סוג מטבע" dataDxfId="583"/>
    <tableColumn id="7" xr3:uid="{C0EF7A43-BDD7-4E90-8861-F1AEBA0CE1EA}" name="שיעור ריבית" dataDxfId="582"/>
    <tableColumn id="8" xr3:uid="{1E4895D7-B510-4011-BF81-514327253293}" name="תשואה לפידיון" dataDxfId="581"/>
    <tableColumn id="9" xr3:uid="{678930DF-811F-42C2-AF91-D08AA9DF832A}" name="שווי שוק" dataDxfId="580"/>
    <tableColumn id="10" xr3:uid="{5EE3BE13-E3C2-4254-AD67-E0A055A2AB8B}" name="שעור מנכסי אפיק ההשקעה" dataDxfId="579"/>
    <tableColumn id="11" xr3:uid="{6BFDCEEB-DA9E-48FB-AB56-0595654A8572}" name="שעור מסך נכסי השקעה" dataDxfId="57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B9B5BE-C7C8-4E07-BBA1-87E30DDC8878}" name="RowTitleRegion1.a1.b4.1" displayName="RowTitleRegion1.a1.b4.1_" ref="A1:B4" totalsRowShown="0" headerRowDxfId="577" dataDxfId="576" tableBorderDxfId="575" headerRowCellStyle="Normal_2007-16618" dataCellStyle="Normal_2007-16618">
  <autoFilter ref="A1:B4" xr:uid="{13B9B5BE-C7C8-4E07-BBA1-87E30DDC8878}">
    <filterColumn colId="0" hiddenButton="1"/>
    <filterColumn colId="1" hiddenButton="1"/>
  </autoFilter>
  <tableColumns count="2">
    <tableColumn id="1" xr3:uid="{F2528DA0-71F8-40C6-8961-274A316BB058}" name="תאריך הדיווח" dataDxfId="574" dataCellStyle="Normal_2007-16618"/>
    <tableColumn id="2" xr3:uid="{EEBFC56E-435B-47E4-961A-4A146BCA06FC}" name="31/12/2023" dataDxfId="573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5E05C8B-47D9-4E7C-9CD5-F05BC4438A26}" name="TitleRegion1.a6.q43.1" displayName="TitleRegion1.a6.q43.1" ref="A6:Q43" totalsRowShown="0" headerRowDxfId="572" dataDxfId="570" headerRowBorderDxfId="571" tableBorderDxfId="569">
  <autoFilter ref="A6:Q43" xr:uid="{75E05C8B-47D9-4E7C-9CD5-F05BC4438A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553D8B9-B5C7-4947-8DD7-8A693487BBB1}" name="שם המנפיק/שם נייר ערך " dataDxfId="568"/>
    <tableColumn id="2" xr3:uid="{779A1B16-5E25-4913-A038-13CB3945AFD2}" name="מספר ני&quot;ע"/>
    <tableColumn id="3" xr3:uid="{D5CA17B4-D47F-49F7-B8E6-A5261F50135E}" name="זירת מסחר"/>
    <tableColumn id="4" xr3:uid="{83E5F4D1-8AE8-49EE-A12E-CE1D66FEEA47}" name="דירוג" dataDxfId="567"/>
    <tableColumn id="5" xr3:uid="{BA29C09B-5E7B-4E1B-8D04-82D82A381C6F}" name="שם מדרג" dataDxfId="566"/>
    <tableColumn id="6" xr3:uid="{3025B218-F5E7-4BC8-B5E4-F9A5CBDA9582}" name="תאריך רכישה" dataDxfId="565"/>
    <tableColumn id="7" xr3:uid="{390822BC-6B03-45D3-ABAD-46DA7190FBBB}" name="מח&quot;מ" dataDxfId="564"/>
    <tableColumn id="8" xr3:uid="{693D6348-21C7-4C01-9B75-7069D1397A35}" name="סוג מטבע" dataDxfId="563"/>
    <tableColumn id="9" xr3:uid="{AC345D3C-9CFB-4449-AD84-E1B48A5B7D4B}" name="שיעור ריבית" dataDxfId="562"/>
    <tableColumn id="10" xr3:uid="{E550E168-B34C-469C-851A-458A0E3CCAA6}" name="תשואה לפידיון" dataDxfId="561"/>
    <tableColumn id="11" xr3:uid="{23E253A6-F577-4299-A346-895047787AC1}" name="ערך נקוב****" dataDxfId="560"/>
    <tableColumn id="12" xr3:uid="{C534AF3E-B190-4110-B889-60F0B1313058}" name="שער***" dataDxfId="559"/>
    <tableColumn id="13" xr3:uid="{F679FCDA-D027-43E3-99C1-80DEAA0D8205}" name="פדיון/ ריבית/ דיבידנד לקבל*****  " dataDxfId="558"/>
    <tableColumn id="14" xr3:uid="{0A5B818A-861E-4612-8FC3-730923ACB014}" name="שווי שוק" dataDxfId="557"/>
    <tableColumn id="15" xr3:uid="{8684780D-3634-4104-BCB5-ECE2C64D732E}" name="שעור מערך נקוב**** מונפק" dataDxfId="556"/>
    <tableColumn id="16" xr3:uid="{64BB769D-5013-4744-9170-1B3CE2F07848}" name="שעור מנכסי אפיק ההשקעה" dataDxfId="555"/>
    <tableColumn id="17" xr3:uid="{12E9F43A-6A4D-4E1E-A60A-3AEEDEF52082}" name="שעור מסך נכסי השקעה**" dataDxfId="554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AD350A-CA55-49AF-8348-297F39A4BFF9}" name="RowTitleRegion1.a1.b4.1" displayName="_RowTitleRegion1.a1.b4.1" ref="A1:B4" totalsRowShown="0" headerRowDxfId="553" dataDxfId="552" tableBorderDxfId="551" headerRowCellStyle="Normal_2007-16618" dataCellStyle="Normal_2007-16618">
  <autoFilter ref="A1:B4" xr:uid="{99AD350A-CA55-49AF-8348-297F39A4BFF9}">
    <filterColumn colId="0" hiddenButton="1"/>
    <filterColumn colId="1" hiddenButton="1"/>
  </autoFilter>
  <tableColumns count="2">
    <tableColumn id="1" xr3:uid="{24291599-8AF7-494A-984E-5D74A4A8D5D9}" name="תאריך הדיווח" dataDxfId="550" dataCellStyle="Normal_2007-16618"/>
    <tableColumn id="2" xr3:uid="{5D76BC7D-5598-489B-B484-6612C4EA88BF}" name="31/12/2023" dataDxfId="549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F94CAFE-B544-49B7-9079-CA2227A3FC06}" name="TitleRegion1.a6.s13.1" displayName="TitleRegion1.a6.s13.1" ref="A6:S13" totalsRowShown="0" headerRowDxfId="548" dataDxfId="546" headerRowBorderDxfId="547" tableBorderDxfId="545">
  <autoFilter ref="A6:S13" xr:uid="{4F94CAFE-B544-49B7-9079-CA2227A3FC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4128171B-3BED-42A2-9F29-67360E3A8C98}" name="שם המנפיק/שם נייר ערך " dataDxfId="544"/>
    <tableColumn id="2" xr3:uid="{BDD99C07-E31B-4D01-A37E-4D5A19520AF7}" name="מספר ני&quot;ע" dataDxfId="543"/>
    <tableColumn id="3" xr3:uid="{48F7EE38-F1D8-4F3D-A71F-DB7A4AED6BD2}" name="זירת מסחר" dataDxfId="542"/>
    <tableColumn id="4" xr3:uid="{89CA5DF2-D427-40DD-90EC-7CA2B7893258}" name="ספק מידע" dataDxfId="541"/>
    <tableColumn id="5" xr3:uid="{B29D687F-E9A2-403A-8FE9-831BAD30C388}" name="מספר מנפיק" dataDxfId="540"/>
    <tableColumn id="6" xr3:uid="{EF2A6BBC-6680-430D-806B-33F4B50B8389}" name="ענף מסחר" dataDxfId="539"/>
    <tableColumn id="7" xr3:uid="{C8ABDC2E-3255-492F-B503-C5279A6E5BBF}" name="דירוג" dataDxfId="538"/>
    <tableColumn id="8" xr3:uid="{06382D66-0573-4A25-B3C3-8C0A2245324B}" name="שם מדרג" dataDxfId="537"/>
    <tableColumn id="9" xr3:uid="{A71BD4BF-F8B5-48C4-97A5-98EBB84F86DB}" name="תאריך רכישה" dataDxfId="536"/>
    <tableColumn id="10" xr3:uid="{A3C86CE7-9E54-4A82-B2AA-2F6F54905640}" name="מח&quot;מ" dataDxfId="535"/>
    <tableColumn id="11" xr3:uid="{3FA9512A-7869-4B21-96BF-717344E7D5DC}" name="סוג מטבע" dataDxfId="534"/>
    <tableColumn id="12" xr3:uid="{E89DDA88-AADF-4A41-913A-1E47CABF764A}" name="שיעור ריבית" dataDxfId="533"/>
    <tableColumn id="13" xr3:uid="{D51849EB-2712-47E7-B36C-C12C9BF6D1D5}" name="תשואה לפידיון" dataDxfId="532"/>
    <tableColumn id="14" xr3:uid="{9728C37F-9239-4AF1-AEB8-07B33C3A19C6}" name="ערך נקוב****" dataDxfId="531"/>
    <tableColumn id="15" xr3:uid="{D6F25C4A-66C0-4ABF-BA7A-9A4A602F548E}" name="שער***" dataDxfId="530"/>
    <tableColumn id="16" xr3:uid="{C4B30138-AE6F-4B95-A0F4-DA05D6937076}" name="שווי שוק" dataDxfId="529"/>
    <tableColumn id="17" xr3:uid="{C66FC51D-351D-44D5-A806-82B87FF49EE4}" name="שעור מערך נקוב מונפק" dataDxfId="528"/>
    <tableColumn id="18" xr3:uid="{D4062663-84AF-4726-B2A7-B795E7B50BBD}" name="שעור מנכסי אפיק ההשקעה" dataDxfId="527"/>
    <tableColumn id="19" xr3:uid="{B4B59A9B-C0CF-45EF-AF61-408025350A62}" name="שעור מסך נכסי השקעה**" dataDxfId="526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2231103-1044-4DB8-8C26-6A3340B42526}" name="RowTitleRegion1.a1.b4.1" displayName="_RowTitleRegion1.a1.b4.1_1" ref="A1:B4" totalsRowShown="0" headerRowDxfId="525" dataDxfId="524" tableBorderDxfId="523" headerRowCellStyle="Normal_2007-16618" dataCellStyle="Normal_2007-16618">
  <autoFilter ref="A1:B4" xr:uid="{52231103-1044-4DB8-8C26-6A3340B42526}">
    <filterColumn colId="0" hiddenButton="1"/>
    <filterColumn colId="1" hiddenButton="1"/>
  </autoFilter>
  <tableColumns count="2">
    <tableColumn id="1" xr3:uid="{4250C109-54AA-4EED-AD1C-0772E14F0B3B}" name="תאריך הדיווח" dataDxfId="522" dataCellStyle="Normal_2007-16618"/>
    <tableColumn id="2" xr3:uid="{EEAF25AE-9C19-482B-8A35-85857EF2A9E7}" name="31/12/2023" dataDxfId="521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50F27D0-0CCF-4959-94A8-F82A3DB10BB4}" name="TitleRegion1.a6.t14.1" displayName="TitleRegion1.a6.t14.1" ref="A6:T14" totalsRowShown="0" headerRowDxfId="520" dataDxfId="518" headerRowBorderDxfId="519" tableBorderDxfId="517">
  <autoFilter ref="A6:T14" xr:uid="{950F27D0-0CCF-4959-94A8-F82A3DB10B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ABFCC34-179F-4C13-86A7-5D5553F5F8B9}" name="שם המנפיק/שם נייר ערך " dataDxfId="516"/>
    <tableColumn id="2" xr3:uid="{87572402-07C2-49BB-961F-978B32FE608E}" name="מספר ני&quot;ע" dataDxfId="515"/>
    <tableColumn id="3" xr3:uid="{22F004CA-5F22-4B49-B934-7C831DD92FD8}" name="זירת מסחר" dataDxfId="514"/>
    <tableColumn id="4" xr3:uid="{5C7DF610-674D-4A31-993D-E628591272C9}" name="ספק מידע" dataDxfId="513"/>
    <tableColumn id="5" xr3:uid="{805DC409-F004-40C1-BFB5-977C1ABED86E}" name="מספר מנפיק" dataDxfId="512"/>
    <tableColumn id="6" xr3:uid="{915C4C5F-6349-4501-B549-6F91E0C67A90}" name="ענף מסחר" dataDxfId="511"/>
    <tableColumn id="7" xr3:uid="{814213B2-FA20-4DB8-A057-250DB87CF8BB}" name="דירוג" dataDxfId="510"/>
    <tableColumn id="8" xr3:uid="{F3C00AF2-C04B-4F68-92A1-344CC11CC40B}" name="שם מדרג" dataDxfId="509"/>
    <tableColumn id="9" xr3:uid="{BA1AF1DA-E5A4-48EF-B7BB-84E3EA534C04}" name="תאריך רכישה" dataDxfId="508"/>
    <tableColumn id="10" xr3:uid="{3BFC84A3-ACE7-4689-AC5E-C221B5B72D80}" name="מח&quot;מ" dataDxfId="507"/>
    <tableColumn id="11" xr3:uid="{C489D5A4-4076-4404-8300-817A8CDB0062}" name="סוג מטבע" dataDxfId="506"/>
    <tableColumn id="12" xr3:uid="{A9F323C6-A45B-4A4F-BCFB-C7F5BA629E9C}" name="שיעור ריבית" dataDxfId="505"/>
    <tableColumn id="13" xr3:uid="{BB08CEE6-DAD9-46B4-8E50-4650E96DC0C3}" name="תשואה לפידיון" dataDxfId="504"/>
    <tableColumn id="14" xr3:uid="{464BB1BD-44B6-4872-97C8-2BF8258BA046}" name="ערך נקוב****" dataDxfId="503"/>
    <tableColumn id="15" xr3:uid="{F7BCFE8E-D090-48BB-BED5-2E2E12005E38}" name="שער***" dataDxfId="502"/>
    <tableColumn id="16" xr3:uid="{085F0E89-BF5E-4939-9717-2ADFE900049F}" name="פדיון/ ריבית/ דיבידנד לקבל*****  " dataDxfId="501"/>
    <tableColumn id="17" xr3:uid="{A5569788-958D-4E93-A2DF-7B588C78DAA2}" name="שווי שוק" dataDxfId="500"/>
    <tableColumn id="18" xr3:uid="{F415D77C-AC69-43CF-BAA9-54911CE0733A}" name="שעור מערך נקוב מונפק" dataDxfId="499"/>
    <tableColumn id="19" xr3:uid="{0C646FB0-CB5F-41B4-9ABA-C46341216904}" name="שעור מנכסי אפיק ההשקעה" dataDxfId="498"/>
    <tableColumn id="20" xr3:uid="{AFD12504-8B51-49C9-8355-5A7547408CB1}" name="שעור מסך נכסי השקעה**" dataDxfId="49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4BBCFEE-CACC-46EF-9B59-4AB9C8ED7461}" name="RowTitleRegion1.a1.b4.1" displayName="_RowTitleRegion1.a1.b4.1_2" ref="A1:B4" totalsRowShown="0" headerRowDxfId="496" dataDxfId="495" tableBorderDxfId="494" headerRowCellStyle="Normal_2007-16618" dataCellStyle="Normal_2007-16618">
  <autoFilter ref="A1:B4" xr:uid="{94BBCFEE-CACC-46EF-9B59-4AB9C8ED7461}">
    <filterColumn colId="0" hiddenButton="1"/>
    <filterColumn colId="1" hiddenButton="1"/>
  </autoFilter>
  <tableColumns count="2">
    <tableColumn id="1" xr3:uid="{EAE416A4-9B5A-42F2-ADBA-3CB201228803}" name="תאריך הדיווח" dataDxfId="493" dataCellStyle="Normal_2007-16618"/>
    <tableColumn id="2" xr3:uid="{A695BA9E-E21A-4BDA-A2C7-93D865F6C960}" name="31/12/2023" dataDxfId="492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8DDEFCD-6035-4A43-9BB9-FEB96C99094C}" name="TitleRegion1.a6.n14.1" displayName="TitleRegion1.a6.n14.1" ref="A6:N14" totalsRowShown="0" headerRowDxfId="491" dataDxfId="489" headerRowBorderDxfId="490" tableBorderDxfId="488">
  <autoFilter ref="A6:N14" xr:uid="{48DDEFCD-6035-4A43-9BB9-FEB96C9909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DA2FF99-5B78-4A48-B09A-22843F96063A}" name="שם המנפיק/שם נייר ערך " dataDxfId="487"/>
    <tableColumn id="2" xr3:uid="{66EBCFEE-E7EE-44E0-BE46-A5BFBD0ABAA9}" name="מספר ני&quot;ע" dataDxfId="486"/>
    <tableColumn id="3" xr3:uid="{C34C969E-68DA-4B84-943A-DC4A0B67307B}" name="זירת מסחר" dataDxfId="485"/>
    <tableColumn id="4" xr3:uid="{9552DC01-8065-4E81-A6C1-18ADDF99FC77}" name="ספק מידע" dataDxfId="484"/>
    <tableColumn id="5" xr3:uid="{7D8F7F6A-FE6A-4C3B-961B-9C9B619EBA26}" name="מספר מנפיק" dataDxfId="483"/>
    <tableColumn id="6" xr3:uid="{C8A66180-376B-41B8-962D-5A7092EFBC7D}" name="ענף מסחר" dataDxfId="482"/>
    <tableColumn id="7" xr3:uid="{AE517F64-50A8-4285-84E7-26A1FEFA07DF}" name="סוג מטבע" dataDxfId="481"/>
    <tableColumn id="8" xr3:uid="{DA5237BC-BD1B-46FD-9631-82D22EA4CF74}" name="ערך נקוב****" dataDxfId="480"/>
    <tableColumn id="9" xr3:uid="{4EF5C296-2D5D-4ED7-AC6E-E9128BB73D5F}" name="שער***" dataDxfId="479"/>
    <tableColumn id="10" xr3:uid="{1999C4EE-CDCD-4120-B1FC-21E24BF3375F}" name="פדיון/ ריבית/ דיבידנד לקבל*****  " dataDxfId="478"/>
    <tableColumn id="11" xr3:uid="{4FD50E97-BDCD-49B7-B9A9-E8B3FB468B58}" name="שווי שוק" dataDxfId="477"/>
    <tableColumn id="12" xr3:uid="{8EF1BE27-A00C-48C5-967B-6FFA449D4E8C}" name="שעור מערך נקוב מונפק" dataDxfId="476"/>
    <tableColumn id="13" xr3:uid="{0D05FA25-551E-41AE-8485-0F5A7CBDBADD}" name="שעור מנכסי אפיק ההשקעה" dataDxfId="475"/>
    <tableColumn id="14" xr3:uid="{424A3408-B9FA-4506-B45C-CED240CD5D56}" name="שעור מסך נכסי השקעה**" dataDxfId="474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6936E63-B76B-4DE6-8445-5EA950D38197}" name="RowTitleRegion1.a1.b4.1" displayName="_RowTitleRegion1.a1.b4.1_3" ref="A1:B4" totalsRowShown="0" headerRowDxfId="473" dataDxfId="472" tableBorderDxfId="471" headerRowCellStyle="Normal_2007-16618" dataCellStyle="Normal_2007-16618">
  <autoFilter ref="A1:B4" xr:uid="{66936E63-B76B-4DE6-8445-5EA950D38197}">
    <filterColumn colId="0" hiddenButton="1"/>
    <filterColumn colId="1" hiddenButton="1"/>
  </autoFilter>
  <tableColumns count="2">
    <tableColumn id="1" xr3:uid="{9188D461-63C2-4AB5-9465-66F18EF88352}" name="תאריך הדיווח" dataDxfId="470" dataCellStyle="Normal_2007-16618"/>
    <tableColumn id="2" xr3:uid="{6ADF8BD8-6D55-4AB9-9ADD-F775D4E8A343}" name="31/12/2023" dataDxfId="469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333C8C4-FE10-42D0-A4C2-44A1360CF39F}" name="TitleRegion1.a6.m53.1" displayName="TitleRegion1.a6.m53.1" ref="A6:M53" totalsRowShown="0" headerRowDxfId="468" dataDxfId="466" headerRowBorderDxfId="467" tableBorderDxfId="465">
  <autoFilter ref="A6:M53" xr:uid="{B333C8C4-FE10-42D0-A4C2-44A1360CF3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2111199-18F5-4842-8CE9-6B51258DEB97}" name="שם המנפיק/שם נייר ערך " dataDxfId="464"/>
    <tableColumn id="2" xr3:uid="{D2C00341-C901-41E3-AC72-42BC355EA24C}" name="מספר ני&quot;ע" dataDxfId="463"/>
    <tableColumn id="3" xr3:uid="{39DE4A20-28CD-4B03-BD2F-D73EC8843394}" name="זירת מסחר" dataDxfId="462"/>
    <tableColumn id="4" xr3:uid="{D9C028B2-9558-4D62-B9DA-2A7E17B8673C}" name="מספר מנפיק" dataDxfId="461"/>
    <tableColumn id="5" xr3:uid="{09F87644-30DC-4BAB-968A-B05E2F8430B0}" name="ענף מסחר" dataDxfId="460"/>
    <tableColumn id="6" xr3:uid="{FE06E6F4-AB55-47C2-8AB2-8A852424E546}" name="סוג מטבע" dataDxfId="459"/>
    <tableColumn id="7" xr3:uid="{30744196-4535-4566-ACBD-CD6B3FE8DE7B}" name="ערך נקוב****" dataDxfId="458"/>
    <tableColumn id="8" xr3:uid="{73460CC5-5629-4E4D-9CD3-F5E07F3A6609}" name="שער***" dataDxfId="457"/>
    <tableColumn id="9" xr3:uid="{9E87F3CE-2151-4D96-BC72-404848965960}" name="פדיון/ ריבית/ דיבידנד לקבל*****  " dataDxfId="456"/>
    <tableColumn id="10" xr3:uid="{85B155C1-9D63-4F68-ADF9-7F9A3DC37DE4}" name="שווי שוק" dataDxfId="455"/>
    <tableColumn id="11" xr3:uid="{50B5775E-A6B8-45F0-BAEE-AEB67ED7AEE9}" name="שעור מערך נקוב מונפק" dataDxfId="454"/>
    <tableColumn id="12" xr3:uid="{54B81682-0804-4FE3-AB14-4C7BCE80F779}" name="שעור מנכסי אפיק ההשקעה" dataDxfId="453"/>
    <tableColumn id="13" xr3:uid="{DFF863F6-42B2-4379-92CF-ABF2B673052B}" name="שעור מסך נכסי השקעה**" dataDxfId="452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1AE1525-CDBB-4FAD-8A81-3F42A6D2F5A8}" name="RowTitleRegion1.a1.b4.1" displayName="_RowTitleRegion1.a1.b4.1_4" ref="A1:B4" totalsRowShown="0" headerRowDxfId="451" dataDxfId="450" tableBorderDxfId="449" headerRowCellStyle="Normal_2007-16618" dataCellStyle="Normal_2007-16618">
  <autoFilter ref="A1:B4" xr:uid="{E1AE1525-CDBB-4FAD-8A81-3F42A6D2F5A8}">
    <filterColumn colId="0" hiddenButton="1"/>
    <filterColumn colId="1" hiddenButton="1"/>
  </autoFilter>
  <tableColumns count="2">
    <tableColumn id="1" xr3:uid="{2D5D3363-DF49-48C7-8CB4-AD6463D9E950}" name="תאריך הדיווח" dataDxfId="448" dataCellStyle="Normal_2007-16618"/>
    <tableColumn id="2" xr3:uid="{C74C1303-0B54-46AD-86C5-E675C25B9F30}" name="31/12/2023" dataDxfId="447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8E13DDE-39C6-4E42-9409-8ED9CF86254B}" name="TitleRegion1.a6.n13.1" displayName="TitleRegion1.a6.n13.1" ref="A6:N13" totalsRowShown="0" headerRowDxfId="446" dataDxfId="444" headerRowBorderDxfId="445" tableBorderDxfId="443">
  <autoFilter ref="A6:N13" xr:uid="{48E13DDE-39C6-4E42-9409-8ED9CF8625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40220B3-F2ED-4A46-9DE6-B0FA82BE9C39}" name="שם המנפיק/שם נייר ערך " dataDxfId="442"/>
    <tableColumn id="2" xr3:uid="{47594E26-76FD-42F9-87C2-48C1461536FD}" name="מספר ני&quot;ע" dataDxfId="441"/>
    <tableColumn id="3" xr3:uid="{8B81A262-5193-46FE-9109-18E47E5D8615}" name="זירת מסחר" dataDxfId="440"/>
    <tableColumn id="4" xr3:uid="{CF216242-F5FA-4D8A-A4BC-A4C715EC4C45}" name="מספר מנפיק" dataDxfId="439"/>
    <tableColumn id="5" xr3:uid="{4E3CD30E-2445-4714-9045-CB897C82393E}" name="ענף מסחר" dataDxfId="438"/>
    <tableColumn id="6" xr3:uid="{DB09872F-01BB-4F1A-93FF-58053ACFEE83}" name="דירוג" dataDxfId="437"/>
    <tableColumn id="7" xr3:uid="{9485BCD8-3A96-46C4-B1AD-2CEDA65DEB97}" name="שם מדרג" dataDxfId="436"/>
    <tableColumn id="8" xr3:uid="{823780B5-0524-4053-8D7E-740899106B7D}" name="סוג מטבע" dataDxfId="435"/>
    <tableColumn id="9" xr3:uid="{B1CDC44D-0C4C-4FC4-98C8-9A04246F7387}" name="ערך נקוב****" dataDxfId="434"/>
    <tableColumn id="10" xr3:uid="{D179ABDA-039C-4556-BBA1-B9041D02AFBD}" name="שער***" dataDxfId="433"/>
    <tableColumn id="11" xr3:uid="{65C62297-DACF-44F8-B4B6-7E36F940FD5B}" name="שווי שוק" dataDxfId="432"/>
    <tableColumn id="12" xr3:uid="{08FA4532-C320-4FCF-AA4A-ED40FAE04FD0}" name="שעור מערך נקוב מונפק" dataDxfId="431"/>
    <tableColumn id="13" xr3:uid="{26B66E14-4A45-4E96-A785-63378F9E1D5B}" name="שעור מנכסי אפיק ההשקעה" dataDxfId="430"/>
    <tableColumn id="14" xr3:uid="{18723A98-E8AA-408D-9545-9B0AF8D338AC}" name="שעור מסך נכסי השקעה**" dataDxfId="429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F00EE8B-342C-4153-942F-A627A0643506}" name="RowTitleRegion1.a1.b4.1" displayName="_RowTitleRegion1.a1.b4.1_5" ref="A1:B4" totalsRowShown="0" headerRowDxfId="428" dataDxfId="427" tableBorderDxfId="426" headerRowCellStyle="Normal_2007-16618" dataCellStyle="Normal_2007-16618">
  <autoFilter ref="A1:B4" xr:uid="{DF00EE8B-342C-4153-942F-A627A0643506}">
    <filterColumn colId="0" hiddenButton="1"/>
    <filterColumn colId="1" hiddenButton="1"/>
  </autoFilter>
  <tableColumns count="2">
    <tableColumn id="1" xr3:uid="{F15D4260-D16B-4EC0-AFEF-34A65EF97A33}" name="תאריך הדיווח" dataDxfId="425" dataCellStyle="Normal_2007-16618"/>
    <tableColumn id="2" xr3:uid="{83265EA3-2B70-465C-A652-901F65C24EB9}" name="31/12/2023" dataDxfId="424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3639688-48CB-4322-9593-72EBE640E723}" name="TitleRegion1.a6.k13.1" displayName="TitleRegion1.a6.k13.1" ref="A6:K13" totalsRowShown="0" headerRowDxfId="423" dataDxfId="421" headerRowBorderDxfId="422" tableBorderDxfId="420">
  <autoFilter ref="A6:K13" xr:uid="{43639688-48CB-4322-9593-72EBE640E7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71CD5AE-E315-4120-A0C7-0805A6D1249C}" name="שם המנפיק/שם נייר ערך" dataDxfId="419"/>
    <tableColumn id="2" xr3:uid="{9ECDF691-7E59-4F2F-B058-A72E6FD0E3B4}" name="מספר ני&quot;ע" dataDxfId="418"/>
    <tableColumn id="3" xr3:uid="{68BE4E11-D17E-4FAA-B8C0-4C192DA291D3}" name="זירת מסחר" dataDxfId="417"/>
    <tableColumn id="4" xr3:uid="{39B9941C-CAF7-4E76-80E8-E737B8BE393A}" name="ענף מסחר" dataDxfId="416"/>
    <tableColumn id="5" xr3:uid="{9ADCDC2D-1AF0-491A-A07C-3541E3D81DA5}" name="סוג מטבע" dataDxfId="415"/>
    <tableColumn id="6" xr3:uid="{489AF8CC-B558-4130-AF7A-9A90CEEBFB8A}" name="ערך נקוב****" dataDxfId="414"/>
    <tableColumn id="7" xr3:uid="{1E2CBCB2-E8BE-4BF4-8117-12D817915E3D}" name="שער***" dataDxfId="413"/>
    <tableColumn id="8" xr3:uid="{55B6308C-11E4-40A5-9FB8-DF1D15FFF370}" name="שווי שוק" dataDxfId="412"/>
    <tableColumn id="9" xr3:uid="{B12B9EB0-DD20-4BC4-9B20-544D09FD6D54}" name="שעור מערך נקוב מונפק" dataDxfId="411"/>
    <tableColumn id="10" xr3:uid="{96C3090F-D9E0-4E39-98A4-5351F11F8B5B}" name="שעור מנכסי אפיק ההשקעה" dataDxfId="410"/>
    <tableColumn id="11" xr3:uid="{762FBA63-9CDD-4A26-A932-F1598A6AE5F0}" name="שעור מסך נכסי השקעה**" dataDxfId="409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73FA895-C49E-467C-8455-167EBF67159E}" name="RowTitleRegion1.a1.b4.1" displayName="_RowTitleRegion1.a1.b4.1_6" ref="A1:B4" totalsRowShown="0" headerRowDxfId="408" dataDxfId="407" tableBorderDxfId="406" headerRowCellStyle="Normal_2007-16618" dataCellStyle="Normal_2007-16618">
  <autoFilter ref="A1:B4" xr:uid="{473FA895-C49E-467C-8455-167EBF67159E}">
    <filterColumn colId="0" hiddenButton="1"/>
    <filterColumn colId="1" hiddenButton="1"/>
  </autoFilter>
  <tableColumns count="2">
    <tableColumn id="1" xr3:uid="{8E7A3881-6450-47E2-8BCB-9830713516C6}" name="תאריך הדיווח" dataDxfId="405" dataCellStyle="Normal_2007-16618"/>
    <tableColumn id="2" xr3:uid="{C32BB276-1DD2-422C-82BB-F651EF1E81BC}" name="31/12/2023" dataDxfId="404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99DFCD5-0F5F-4840-91D5-93F38363894A}" name="TitleRegion1.a6.k13.1" displayName="TitleRegion1.a6.k13.1_" ref="A6:K13" totalsRowShown="0" headerRowDxfId="403" dataDxfId="401" headerRowBorderDxfId="402" tableBorderDxfId="400">
  <autoFilter ref="A6:K13" xr:uid="{899DFCD5-0F5F-4840-91D5-93F3836389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1BF20AA-F503-4748-9A0B-E23CA4E3E7BD}" name="שם המנפיק/שם נייר ערך" dataDxfId="399"/>
    <tableColumn id="2" xr3:uid="{381FCE67-183F-445A-AB07-729F01201B52}" name="מספר ני&quot;ע" dataDxfId="398"/>
    <tableColumn id="3" xr3:uid="{3CC99D7B-F5E5-4154-9251-020D375F8C3B}" name="זירת מסחר" dataDxfId="397"/>
    <tableColumn id="4" xr3:uid="{78BEC6B7-5900-4858-961E-50555352D675}" name="ענף מסחר" dataDxfId="396"/>
    <tableColumn id="5" xr3:uid="{457B19E9-61D8-49FC-81E4-77128666EF5D}" name="סוג מטבע" dataDxfId="395"/>
    <tableColumn id="6" xr3:uid="{839246E1-E402-4355-AA7A-92E4E3BDE4DC}" name="ערך נקוב****" dataDxfId="394"/>
    <tableColumn id="7" xr3:uid="{D44014BF-4AF7-4259-A429-E983A1FF00CD}" name="שער***" dataDxfId="393"/>
    <tableColumn id="8" xr3:uid="{3925667B-2508-473C-AD88-3B96A5C8857B}" name="שווי שוק" dataDxfId="392"/>
    <tableColumn id="9" xr3:uid="{F27DEDDE-D854-4DD8-8937-3BAA2A7AB22B}" name="שעור מערך נקוב מונפק" dataDxfId="391"/>
    <tableColumn id="10" xr3:uid="{AB5F5F08-F01F-4E6C-B5C0-08F973A76BED}" name="שעור מנכסי אפיק ההשקעה" dataDxfId="390"/>
    <tableColumn id="11" xr3:uid="{8698FE9D-1A73-40D7-B8F0-B7A2FCDA4C0B}" name="שעור מסך נכסי השקעה**" dataDxfId="38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54EA0CE-58C4-4CC5-B288-619277E8EE39}" name="RowTitleRegion1.a1.b4.1" displayName="_RowTitleRegion1.a1.b4.1_7" ref="A1:B4" totalsRowShown="0" headerRowDxfId="388" dataDxfId="387" tableBorderDxfId="386" headerRowCellStyle="Normal_2007-16618" dataCellStyle="Normal_2007-16618">
  <autoFilter ref="A1:B4" xr:uid="{A54EA0CE-58C4-4CC5-B288-619277E8EE39}">
    <filterColumn colId="0" hiddenButton="1"/>
    <filterColumn colId="1" hiddenButton="1"/>
  </autoFilter>
  <tableColumns count="2">
    <tableColumn id="1" xr3:uid="{449C9FA8-E0A7-44E4-8EF7-3E5114B7CDFE}" name="תאריך הדיווח" dataDxfId="385" dataCellStyle="Normal_2007-16618"/>
    <tableColumn id="2" xr3:uid="{13512594-5555-4A2C-8FF9-0903B4628E05}" name="31/12/2023" dataDxfId="384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54F6C84-9C09-47D6-9140-7EF30CB62C8A}" name="TitleRegion1.a6.j13.1" displayName="TitleRegion1.a6.j13.1" ref="A6:J13" totalsRowShown="0" headerRowDxfId="383" dataDxfId="381" headerRowBorderDxfId="382" tableBorderDxfId="380">
  <autoFilter ref="A6:J13" xr:uid="{B54F6C84-9C09-47D6-9140-7EF30CB62C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B8FF200-4C69-49F0-944A-97E5B57AF69F}" name="שם המנפיק/שם נייר ערך" dataDxfId="379"/>
    <tableColumn id="2" xr3:uid="{BD223C30-99CC-4BD3-8122-E5110EFC5D19}" name="מספר ני&quot;ע" dataDxfId="378"/>
    <tableColumn id="3" xr3:uid="{050379C6-4B30-4DD5-AE67-906AF3E08D24}" name="זירת מסחר" dataDxfId="377"/>
    <tableColumn id="4" xr3:uid="{80275195-1CFB-4704-BDE7-C53A6AEBE806}" name="ענף מסחר" dataDxfId="376"/>
    <tableColumn id="5" xr3:uid="{9C0CE170-3290-4593-B994-FE9AC48742B6}" name="סוג מטבע" dataDxfId="375"/>
    <tableColumn id="6" xr3:uid="{755E5C81-D24B-4065-8204-3162D2809D2E}" name="ערך נקוב****" dataDxfId="374"/>
    <tableColumn id="7" xr3:uid="{85F7B896-E5E3-4C2D-A8C0-76F0585A4C1D}" name="שער***" dataDxfId="373"/>
    <tableColumn id="8" xr3:uid="{28CD6173-1583-48C4-A4CB-1904A5191EE3}" name="שווי שוק" dataDxfId="372"/>
    <tableColumn id="9" xr3:uid="{3B06D23A-90DB-41B4-AAEE-F99A26288E5C}" name="שעור מנכסי אפיק ההשקעה" dataDxfId="371"/>
    <tableColumn id="10" xr3:uid="{1E40BE58-DC28-414E-8E59-6BBF328D5133}" name="שעור מסך נכסי השקעה**" dataDxfId="370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BF55D43-5663-457C-9D2F-FA8D1921DD06}" name="RowTitleRegion1.a1.b4.1" displayName="_RowTitleRegion1.a1.b4.1_8" ref="A1:B4" totalsRowShown="0" headerRowDxfId="369" dataDxfId="368" tableBorderDxfId="367" headerRowCellStyle="Normal_2007-16618" dataCellStyle="Normal_2007-16618">
  <autoFilter ref="A1:B4" xr:uid="{2BF55D43-5663-457C-9D2F-FA8D1921DD06}">
    <filterColumn colId="0" hiddenButton="1"/>
    <filterColumn colId="1" hiddenButton="1"/>
  </autoFilter>
  <tableColumns count="2">
    <tableColumn id="1" xr3:uid="{D68C345F-83C3-444A-AC64-243766BB7B3F}" name="תאריך הדיווח" dataDxfId="366" dataCellStyle="Normal_2007-16618"/>
    <tableColumn id="2" xr3:uid="{4D39CC31-ED21-47CD-8674-F23094B0A5D1}" name="31/12/2023" dataDxfId="365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760B2B5-A543-45D2-9F1F-F376B47C2849}" name="TitleRegion1.a6.p13.1" displayName="TitleRegion1.a6.p13.1" ref="A6:P13" totalsRowShown="0" headerRowDxfId="364" dataDxfId="362" headerRowBorderDxfId="363" tableBorderDxfId="361">
  <autoFilter ref="A6:P13" xr:uid="{F760B2B5-A543-45D2-9F1F-F376B47C28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BDD0F3EE-752D-4175-AAA0-ECDBEAE6D47A}" name="שם המנפיק/שם נייר ערך" dataDxfId="360"/>
    <tableColumn id="2" xr3:uid="{193036A4-1B79-4181-9EA6-6A9A52FB6112}" name="מספר ני&quot;ע" dataDxfId="359"/>
    <tableColumn id="3" xr3:uid="{5056D335-F4CA-4D7E-BDF1-C6B5124C9E21}" name="נכס הבסיס" dataDxfId="358"/>
    <tableColumn id="4" xr3:uid="{58957EDD-E9DF-4083-888F-ED858DBB6009}" name="דירוג" dataDxfId="357"/>
    <tableColumn id="5" xr3:uid="{2353B7F3-D702-41E7-AA63-1CF435B61970}" name="שם מדרג" dataDxfId="356"/>
    <tableColumn id="6" xr3:uid="{71A97D7E-0F54-4265-B155-4B61096AC7FC}" name="תאריך רכישה" dataDxfId="355"/>
    <tableColumn id="7" xr3:uid="{98027B70-A837-45C7-AEA1-1C7AE5745F96}" name="מח&quot;מ" dataDxfId="354"/>
    <tableColumn id="8" xr3:uid="{0EA781D3-F2C6-47FA-B63C-BD1505BC5B0B}" name="סוג מטבע" dataDxfId="353"/>
    <tableColumn id="9" xr3:uid="{4C17B279-503A-4A80-9A9F-F9229F670CD3}" name="שיעור ריבית" dataDxfId="352"/>
    <tableColumn id="10" xr3:uid="{ABFBBD77-0D79-4E2C-818F-A24A305E30AA}" name="תשואה לפידיון" dataDxfId="351"/>
    <tableColumn id="11" xr3:uid="{AD85C50F-2332-4A85-BE8F-56683FE6DF60}" name="ערך נקוב****" dataDxfId="350"/>
    <tableColumn id="12" xr3:uid="{F1C16C0B-5C79-4794-9516-3D0898E1A03F}" name="שער***" dataDxfId="349"/>
    <tableColumn id="13" xr3:uid="{124FAE24-F14E-4DC3-9221-0BB0C05DD487}" name="שווי שוק" dataDxfId="348"/>
    <tableColumn id="14" xr3:uid="{51F4A257-459D-4B2B-9203-B3937AED6A41}" name="שעור מערך נקוב מונפק" dataDxfId="347"/>
    <tableColumn id="15" xr3:uid="{602C14AC-2CB4-42DD-9069-6702E394B992}" name="שעור מנכסי אפיק ההשקעה" dataDxfId="346"/>
    <tableColumn id="16" xr3:uid="{04882FE6-A69A-4C49-B306-6BB7AB231C38}" name="שעור מסך נכסי השקעה**" dataDxfId="345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33FA489-3B6F-4D36-AD8B-109E370205AB}" name="RowTitleRegion1.a1.b4.1" displayName="_RowTitleRegion1.a1.b4.1_9" ref="A1:B4" totalsRowShown="0" headerRowDxfId="344" dataDxfId="343" tableBorderDxfId="342" headerRowCellStyle="Normal_2007-16618" dataCellStyle="Normal_2007-16618">
  <autoFilter ref="A1:B4" xr:uid="{233FA489-3B6F-4D36-AD8B-109E370205AB}">
    <filterColumn colId="0" hiddenButton="1"/>
    <filterColumn colId="1" hiddenButton="1"/>
  </autoFilter>
  <tableColumns count="2">
    <tableColumn id="1" xr3:uid="{2E265CE9-7A6D-44B2-B71A-ED3E4BC16C45}" name="תאריך הדיווח" dataDxfId="341" dataCellStyle="Normal_2007-16618"/>
    <tableColumn id="2" xr3:uid="{2F6E7C8B-86FD-42C2-AF6F-E4397A7C906D}" name="31/12/2023" dataDxfId="340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9613469-B705-492B-8F92-BC1E604FE6CC}" name="TitleRegion1.a6.o163.1" displayName="TitleRegion1.a6.o163.1" ref="A6:O163" totalsRowShown="0" headerRowDxfId="339" dataDxfId="337" headerRowBorderDxfId="338" tableBorderDxfId="336">
  <autoFilter ref="A6:O163" xr:uid="{29613469-B705-492B-8F92-BC1E604FE6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B290336-A1A0-4EAE-A82B-A233AAF27A58}" name="שם המנפיק/שם נייר ערך" dataDxfId="335"/>
    <tableColumn id="2" xr3:uid="{010C05F2-C4EE-4637-BFBD-673FF2EFAF1D}" name="מספר ני&quot;ע" dataDxfId="334"/>
    <tableColumn id="3" xr3:uid="{93673130-B305-4D4E-96D4-C9396356327A}" name="דירוג" dataDxfId="333"/>
    <tableColumn id="4" xr3:uid="{A554435E-FA06-4D7B-AB65-BD49F7A7BEEE}" name="שם מדרג" dataDxfId="332"/>
    <tableColumn id="5" xr3:uid="{C475F5BF-EBF1-443D-816E-941D26BE26A5}" name="תאריך רכישה" dataDxfId="331"/>
    <tableColumn id="6" xr3:uid="{77B9B6C7-9907-4CF7-A6B6-19095F49B696}" name="מח&quot;מ" dataDxfId="330"/>
    <tableColumn id="7" xr3:uid="{85454828-03BC-4BC1-A3AB-4ACA9B59AE32}" name="סוג מטבע" dataDxfId="329"/>
    <tableColumn id="8" xr3:uid="{F22EA3A7-F88C-4E06-9ACE-21F1B074CE78}" name="שיעור ריבית" dataDxfId="328"/>
    <tableColumn id="9" xr3:uid="{A3DFC435-49EC-41EE-A6B8-81D715E2CEA4}" name="תשואה לפידיון" dataDxfId="327"/>
    <tableColumn id="10" xr3:uid="{2E19A91F-BC67-4F6C-884E-3681AC06BAB0}" name="ערך נקוב****" dataDxfId="326"/>
    <tableColumn id="11" xr3:uid="{79B4A4A9-1739-4F29-9EC9-A5FF7E1F5B8A}" name="שער***" dataDxfId="325"/>
    <tableColumn id="12" xr3:uid="{DB228F4A-4FDD-4EF9-BAA3-B2277DE53E15}" name="שווי הוגן" dataDxfId="324"/>
    <tableColumn id="13" xr3:uid="{454BC196-6886-41B6-8239-F4E354B3D10C}" name="שעור מערך נקוב מונפק" dataDxfId="323"/>
    <tableColumn id="14" xr3:uid="{6591C63C-3F04-47D3-A6D5-A61BCACEBF11}" name="שעור מנכסי אפיק ההשקעה" dataDxfId="322"/>
    <tableColumn id="15" xr3:uid="{367E924B-6715-4910-931D-FDB19BEEEA1F}" name="שעור מסך נכסי השקעה**" dataDxfId="321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F0CC962-19E7-41C2-8904-9186F35239D3}" name="RowTitleRegion1.a1.b4.1" displayName="_RowTitleRegion1.a1.b4.1_10" ref="A1:B4" totalsRowShown="0" headerRowDxfId="320" dataDxfId="319" tableBorderDxfId="318" headerRowCellStyle="Normal_2007-16618" dataCellStyle="Normal_2007-16618">
  <autoFilter ref="A1:B4" xr:uid="{1F0CC962-19E7-41C2-8904-9186F35239D3}">
    <filterColumn colId="0" hiddenButton="1"/>
    <filterColumn colId="1" hiddenButton="1"/>
  </autoFilter>
  <tableColumns count="2">
    <tableColumn id="1" xr3:uid="{3D00573B-9B63-443D-A217-CA5A73E1A056}" name="תאריך הדיווח" dataDxfId="317" dataCellStyle="Normal_2007-16618"/>
    <tableColumn id="2" xr3:uid="{1438D4B6-6515-4541-A386-6CC768CA282A}" name="31/12/2023" dataDxfId="316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E2023B7-9686-4543-A5D0-F9E065A0FB5F}" name="TitleRegion1.a6.r13.1" displayName="TitleRegion1.a6.r13.1" ref="A6:R13" totalsRowShown="0" headerRowDxfId="315" dataDxfId="313" headerRowBorderDxfId="314" tableBorderDxfId="312">
  <autoFilter ref="A6:R13" xr:uid="{EE2023B7-9686-4543-A5D0-F9E065A0FB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1A620FB-65FA-4C94-BEF3-FDD7AA5BC3A3}" name="שם המנפיק/שם נייר ערך" dataDxfId="311"/>
    <tableColumn id="2" xr3:uid="{72792B1D-2CA2-4431-B201-1C93371C429D}" name="מספר ני&quot;ע" dataDxfId="310"/>
    <tableColumn id="3" xr3:uid="{BDF82AF3-3412-4235-9B71-E1869D6AC67D}" name="ספק המידע" dataDxfId="309"/>
    <tableColumn id="4" xr3:uid="{69D0CFFC-318A-4F88-943C-A156E51F0207}" name="מספר מנפיק" dataDxfId="308"/>
    <tableColumn id="5" xr3:uid="{BF402A0D-8BFA-4371-B0EB-6452B41219B0}" name="ענף מסחר" dataDxfId="307"/>
    <tableColumn id="6" xr3:uid="{BF57361B-6F8F-4448-8967-2E73BCA249A9}" name="דירוג" dataDxfId="306"/>
    <tableColumn id="7" xr3:uid="{C4CA879C-4273-4493-AD09-0187A13FC920}" name="שם מדרג" dataDxfId="305"/>
    <tableColumn id="8" xr3:uid="{589C4EB8-C362-40BE-8C58-E01C91369624}" name="תאריך רכישה" dataDxfId="304"/>
    <tableColumn id="9" xr3:uid="{AE58FB2A-BE6D-426F-9458-A65BFD8E816D}" name="מח&quot;מ" dataDxfId="303"/>
    <tableColumn id="10" xr3:uid="{1C101909-E86E-4293-8B37-624D5C448996}" name="סוג מטבע" dataDxfId="302"/>
    <tableColumn id="11" xr3:uid="{629A087E-E915-494A-9788-5616DF682628}" name="שיעור ריבית" dataDxfId="301"/>
    <tableColumn id="12" xr3:uid="{18B3E00D-9D4D-42F8-9061-9E654AA4F398}" name="תשואה לפידיון" dataDxfId="300"/>
    <tableColumn id="13" xr3:uid="{9AB26737-BF2E-4998-BBFA-E88F62436966}" name="ערך נקוב****" dataDxfId="299"/>
    <tableColumn id="14" xr3:uid="{8903E8B9-679C-4FEC-AF26-E6270A26521C}" name="שער***" dataDxfId="298"/>
    <tableColumn id="15" xr3:uid="{41637EAD-F572-4A0B-AEEB-9C180A2B0FF8}" name="שווי הוגן" dataDxfId="297"/>
    <tableColumn id="16" xr3:uid="{4B44959A-38D2-495F-ACD7-094B8E2C6E97}" name="שעור מערך נקוב מונפק" dataDxfId="296"/>
    <tableColumn id="17" xr3:uid="{18B009BF-069A-4D26-A0DB-2ECE391C40EE}" name="שעור מנכסי אפיק ההשקעה" dataDxfId="295"/>
    <tableColumn id="18" xr3:uid="{A680EA1E-4C21-4E84-AABF-E1E2BC425A56}" name="שעור מסך נכסי השקעה**" dataDxfId="294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6434489-EC31-49C4-B161-8BE26C538F3F}" name="RowTitleRegion1.a1.b4.1" displayName="_RowTitleRegion1.a1.b4.1_11" ref="A1:B4" totalsRowShown="0" headerRowDxfId="293" dataDxfId="292" tableBorderDxfId="291" headerRowCellStyle="Normal_2007-16618" dataCellStyle="Normal_2007-16618">
  <autoFilter ref="A1:B4" xr:uid="{D6434489-EC31-49C4-B161-8BE26C538F3F}">
    <filterColumn colId="0" hiddenButton="1"/>
    <filterColumn colId="1" hiddenButton="1"/>
  </autoFilter>
  <tableColumns count="2">
    <tableColumn id="1" xr3:uid="{77C1F053-1498-47DD-BB1E-47F6DF2DBD4D}" name="תאריך הדיווח" dataDxfId="290" dataCellStyle="Normal_2007-16618"/>
    <tableColumn id="2" xr3:uid="{CDEF500F-F56B-49B9-8F28-E02C7C967736}" name="31/12/2023" dataDxfId="289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80BB826-7BD3-44E2-8451-0F75C57FB79B}" name="TitleRegion1.a6.r13.1" displayName="TitleRegion1.a6.r13.1_" ref="A6:R13" totalsRowShown="0" headerRowDxfId="288" dataDxfId="286" headerRowBorderDxfId="287" tableBorderDxfId="285">
  <autoFilter ref="A6:R13" xr:uid="{F80BB826-7BD3-44E2-8451-0F75C57FB7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703E2D0-4CCE-457F-A650-70234A7D3B9E}" name="שם המנפיק/שם נייר ערך" dataDxfId="284"/>
    <tableColumn id="2" xr3:uid="{D738BCB5-E39C-4C72-BA3A-7E444846830F}" name="מספר ני&quot;ע" dataDxfId="283"/>
    <tableColumn id="3" xr3:uid="{11CBFABB-EC54-4883-8929-8281F7B40A54}" name="ספק המידע" dataDxfId="282"/>
    <tableColumn id="4" xr3:uid="{A0519B8B-749E-49D2-829B-987D5445B184}" name="מספר מנפיק" dataDxfId="281"/>
    <tableColumn id="5" xr3:uid="{12E5140C-AC41-4DE1-BD8F-6A4605069420}" name="ענף מסחר" dataDxfId="280"/>
    <tableColumn id="6" xr3:uid="{81EA3E6D-3E7B-4C02-84C2-B4E575F05688}" name="דירוג" dataDxfId="279"/>
    <tableColumn id="7" xr3:uid="{B216AD2C-5A08-46E6-8E8A-1098C231BC8D}" name="שם מדרג" dataDxfId="278"/>
    <tableColumn id="8" xr3:uid="{AC5B6AE1-7336-46C1-ABF1-295C703DF57E}" name="תאריך רכישה" dataDxfId="277"/>
    <tableColumn id="9" xr3:uid="{2A3F32DE-1477-44F4-8BB2-5696A30D37F5}" name="מח&quot;מ" dataDxfId="276"/>
    <tableColumn id="10" xr3:uid="{B75197EF-9ABD-4F89-8C6B-96DCF37D92C3}" name="סוג מטבע" dataDxfId="275"/>
    <tableColumn id="11" xr3:uid="{755C0015-9495-47F3-8D29-737BDCF70377}" name="שיעור ריבית" dataDxfId="274"/>
    <tableColumn id="12" xr3:uid="{569A915C-378A-4480-9566-0C15DB952933}" name="תשואה לפידיון" dataDxfId="273"/>
    <tableColumn id="13" xr3:uid="{BDB31D67-9478-41DF-A573-CF4BC68BE15F}" name="ערך נקוב****" dataDxfId="272"/>
    <tableColumn id="14" xr3:uid="{345DCD44-F539-4F22-959D-0F9C2CB84F89}" name="שער***" dataDxfId="271"/>
    <tableColumn id="15" xr3:uid="{30C9EAD1-1A98-4093-9AD5-91CA66247D6A}" name="שווי הוגן" dataDxfId="270"/>
    <tableColumn id="16" xr3:uid="{C5BFC2E0-11E9-41AE-8A0A-F852857506E6}" name="שעור מערך נקוב מונפק" dataDxfId="269"/>
    <tableColumn id="17" xr3:uid="{03C7F5C1-FBCF-420D-85D8-1D390CB790D0}" name="שעור מנכסי אפיק ההשקעה" dataDxfId="268"/>
    <tableColumn id="18" xr3:uid="{22876976-9BB8-4B87-A4A6-07F9C2D46AC7}" name="שעור מסך נכסי השקעה**" dataDxfId="26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C5C8394-0397-4EED-AC1D-7A74B2ADF237}" name="RowTitleRegion1.a1.b4.1" displayName="_RowTitleRegion1.a1.b4.1_12" ref="A1:B4" totalsRowShown="0" headerRowDxfId="266" dataDxfId="265" tableBorderDxfId="264" headerRowCellStyle="Normal_2007-16618" dataCellStyle="Normal_2007-16618">
  <autoFilter ref="A1:B4" xr:uid="{BC5C8394-0397-4EED-AC1D-7A74B2ADF237}">
    <filterColumn colId="0" hiddenButton="1"/>
    <filterColumn colId="1" hiddenButton="1"/>
  </autoFilter>
  <tableColumns count="2">
    <tableColumn id="1" xr3:uid="{05B267C1-9B08-401C-A8AB-35F58269202C}" name="תאריך הדיווח" dataDxfId="263" dataCellStyle="Normal_2007-16618"/>
    <tableColumn id="2" xr3:uid="{B5C7B117-802A-4D7E-9CD0-9B05F631CAD1}" name="31/12/2023" dataDxfId="262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DDED090-F0DC-4BE5-AEA8-15FE983F9EC6}" name="TitleRegion1.a6.l13.1" displayName="TitleRegion1.a6.l13.1" ref="A6:L13" totalsRowShown="0" headerRowDxfId="261" dataDxfId="259" headerRowBorderDxfId="260" tableBorderDxfId="258">
  <autoFilter ref="A6:L13" xr:uid="{BDDED090-F0DC-4BE5-AEA8-15FE983F9E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4EDA274-47BF-4087-A0B8-F8088B6DA4DB}" name="שם המנפיק/שם נייר ערך" dataDxfId="257"/>
    <tableColumn id="2" xr3:uid="{D7A8B122-2793-4337-9B78-B8D8B0A4DBEE}" name="מספר ני&quot;ע" dataDxfId="256"/>
    <tableColumn id="3" xr3:uid="{03674D08-329C-47B5-AAED-DB51523BE7AB}" name="ספק המידע" dataDxfId="255"/>
    <tableColumn id="4" xr3:uid="{EF746982-3D48-4196-93EB-29975951E295}" name="מספר מנפיק" dataDxfId="254"/>
    <tableColumn id="5" xr3:uid="{6595F90C-F1A6-4F06-A43E-4535CF607493}" name="ענף מסחר" dataDxfId="253"/>
    <tableColumn id="6" xr3:uid="{709BB153-36F8-414C-BC2E-98321F4C929A}" name="סוג מטבע" dataDxfId="252"/>
    <tableColumn id="7" xr3:uid="{EB383DFB-D2FB-4D79-A389-5ADC69056161}" name="ערך נקוב****" dataDxfId="251"/>
    <tableColumn id="8" xr3:uid="{42E2624D-80F3-4EB2-916E-41D9B86176FE}" name="שער***" dataDxfId="250"/>
    <tableColumn id="9" xr3:uid="{AA53C62F-470C-4B2A-BB32-84A34C077E4F}" name="שווי הוגן" dataDxfId="249"/>
    <tableColumn id="10" xr3:uid="{644B37A7-82A9-4735-BFAF-A665201F6DAD}" name="שעור מערך נקוב מונפק" dataDxfId="248"/>
    <tableColumn id="11" xr3:uid="{1BDFF7A2-BB8D-422F-BF8D-0920AD0E4E63}" name="שעור מנכסי אפיק ההשקעה" dataDxfId="247"/>
    <tableColumn id="12" xr3:uid="{2F624600-EBC4-4D8D-85C2-2C3968870237}" name="שעור מסך נכסי השקעה**" dataDxfId="246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C66689C-B8D8-4A6D-B088-B2BF870F1990}" name="RowTitleRegion1.a1.b4.1" displayName="_RowTitleRegion1.a1.b4.1_13" ref="A1:B4" totalsRowShown="0" headerRowDxfId="245" dataDxfId="244" tableBorderDxfId="243" headerRowCellStyle="Normal_2007-16618" dataCellStyle="Normal_2007-16618">
  <autoFilter ref="A1:B4" xr:uid="{0C66689C-B8D8-4A6D-B088-B2BF870F1990}">
    <filterColumn colId="0" hiddenButton="1"/>
    <filterColumn colId="1" hiddenButton="1"/>
  </autoFilter>
  <tableColumns count="2">
    <tableColumn id="1" xr3:uid="{259333A8-3578-4071-902B-D1833E5081AC}" name="תאריך הדיווח" dataDxfId="242" dataCellStyle="Normal_2007-16618"/>
    <tableColumn id="2" xr3:uid="{C53C04E1-4B78-4B90-BB54-26BDF0A37DE9}" name="31/12/2023" dataDxfId="241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D29DDB6-403A-47F4-9865-9CA9978D3689}" name="TitleRegion1.a6.j12.1" displayName="TitleRegion1.a6.j12.1" ref="A6:J12" totalsRowShown="0" headerRowDxfId="240" dataDxfId="238" headerRowBorderDxfId="239" tableBorderDxfId="237">
  <autoFilter ref="A6:J12" xr:uid="{ED29DDB6-403A-47F4-9865-9CA9978D36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B16B033-8543-438E-8774-9AA264ECE906}" name="שם המנפיק/שם נייר ערך" dataDxfId="236"/>
    <tableColumn id="2" xr3:uid="{38AE0D6E-A18E-46B4-9312-9A9F9C69DE5D}" name="מספר ני&quot;ע" dataDxfId="235"/>
    <tableColumn id="3" xr3:uid="{AC8F3460-722B-4FBA-8854-9D893CCB1870}" name="סוג מטבע" dataDxfId="234"/>
    <tableColumn id="4" xr3:uid="{CCB124E3-C49C-4A60-94F4-C83A3FC8043D}" name="תאריך רכישה" dataDxfId="233"/>
    <tableColumn id="5" xr3:uid="{A3B7C3CF-C7F7-4491-9B59-71039462FE26}" name="ערך נקוב****" dataDxfId="232"/>
    <tableColumn id="6" xr3:uid="{0B149702-89C7-4459-88FB-D9E95545FFA5}" name="שער***" dataDxfId="231"/>
    <tableColumn id="7" xr3:uid="{4C69B6D8-9802-4637-8BAD-8D9C7EEBC09A}" name="שווי הוגן" dataDxfId="230"/>
    <tableColumn id="8" xr3:uid="{ED8F26BE-7F5F-44D1-B967-CAF72D092A8C}" name="שעור מערך נקוב מונפק" dataDxfId="229"/>
    <tableColumn id="9" xr3:uid="{036E4216-05CF-4338-AEF2-9C5060FE8302}" name="שעור מנכסי אפיק ההשקעה" dataDxfId="228"/>
    <tableColumn id="10" xr3:uid="{23FE0DB9-B228-4296-A3D6-14A22AD6C3EC}" name="שעור מסך נכסי השקעה**" dataDxfId="227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ABC4C51-A30E-49FA-9E84-BFFBA29D2EF6}" name="RowTitleRegion1.a1.b4.1" displayName="_RowTitleRegion1.a1.b4.1_14" ref="A1:B4" totalsRowShown="0" headerRowDxfId="226" dataDxfId="225" tableBorderDxfId="224" headerRowCellStyle="Normal_2007-16618" dataCellStyle="Normal_2007-16618">
  <autoFilter ref="A1:B4" xr:uid="{CABC4C51-A30E-49FA-9E84-BFFBA29D2EF6}">
    <filterColumn colId="0" hiddenButton="1"/>
    <filterColumn colId="1" hiddenButton="1"/>
  </autoFilter>
  <tableColumns count="2">
    <tableColumn id="1" xr3:uid="{B2830F5B-3565-4AE6-93F8-A54C49D66C55}" name="תאריך הדיווח" dataDxfId="223" dataCellStyle="Normal_2007-16618"/>
    <tableColumn id="2" xr3:uid="{C7CD57DE-B8AD-4653-B708-6E781400C5B6}" name="31/12/2023" dataDxfId="222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1D9C979-76BE-4ED3-9A00-104A43972A7B}" name="TitleRegion1.a6.k9.1" displayName="TitleRegion1.a6.k9.1" ref="A6:K9" totalsRowShown="0" headerRowDxfId="221" headerRowBorderDxfId="220" tableBorderDxfId="219">
  <autoFilter ref="A6:K9" xr:uid="{61D9C979-76BE-4ED3-9A00-104A43972A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FFE2F42-01B0-4DFD-8D83-A784DF6A497B}" name="שם המנפיק/שם נייר ערך"/>
    <tableColumn id="2" xr3:uid="{95DE4F68-3410-4AD2-99F7-90710D661FF8}" name="מספר ני&quot;ע"/>
    <tableColumn id="3" xr3:uid="{E5B536D2-8246-4878-83B8-04C2AC3C2AA7}" name="ענף מסחר"/>
    <tableColumn id="4" xr3:uid="{EC6C2347-39C4-431F-A4B0-CF052F6DEA05}" name="סוג מטבע"/>
    <tableColumn id="5" xr3:uid="{00021090-7551-4B43-9B77-088A39568819}" name="תאריך רכישה"/>
    <tableColumn id="6" xr3:uid="{15879C5F-770F-4E22-8355-DB3418609497}" name="ערך נקוב****"/>
    <tableColumn id="7" xr3:uid="{F3C3B21B-EF3D-4E43-A314-4200376D5D7D}" name="שער***"/>
    <tableColumn id="8" xr3:uid="{DEB2A441-9EB8-476A-84E1-AA789F4E367D}" name="שווי הוגן"/>
    <tableColumn id="9" xr3:uid="{04A834F9-B2D3-4BF1-90C6-5DD864DDDE12}" name="שעור מערך נקוב מונפק"/>
    <tableColumn id="10" xr3:uid="{EA9DDC67-616E-404B-8AAB-E85F3E5F6FA5}" name="שעור מנכסי אפיק ההשקעה"/>
    <tableColumn id="11" xr3:uid="{37D87766-18BA-4559-AB2A-01FD74E41D7A}" name="שעור מסך נכסי השקעה**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CB86C86-3FF8-46FD-8C15-95CAF8C91D4C}" name="RowTitleRegion1.a1.b4.1" displayName="_RowTitleRegion1.a1.b4.1_15" ref="A1:B4" totalsRowShown="0" headerRowDxfId="218" dataDxfId="217" tableBorderDxfId="216" headerRowCellStyle="Normal_2007-16618" dataCellStyle="Normal_2007-16618">
  <autoFilter ref="A1:B4" xr:uid="{FCB86C86-3FF8-46FD-8C15-95CAF8C91D4C}">
    <filterColumn colId="0" hiddenButton="1"/>
    <filterColumn colId="1" hiddenButton="1"/>
  </autoFilter>
  <tableColumns count="2">
    <tableColumn id="1" xr3:uid="{CAA7FE2F-D99B-4FDE-A2CE-AEB58C317E4C}" name="תאריך הדיווח" dataDxfId="215" dataCellStyle="Normal_2007-16618"/>
    <tableColumn id="2" xr3:uid="{4E15A42A-E514-4591-B007-CA3255939955}" name="31/12/2023" dataDxfId="214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8DE4E3F-136A-4046-B9A7-6642B56749A4}" name="TitleRegion1.a6.k13.1" displayName="_TitleRegion1.a6.k13.1" ref="A6:K13" totalsRowShown="0" headerRowDxfId="213" dataDxfId="211" headerRowBorderDxfId="212" tableBorderDxfId="210">
  <autoFilter ref="A6:K13" xr:uid="{88DE4E3F-136A-4046-B9A7-6642B56749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FF12A22-AA93-47DC-8F3A-3D6DB922B4DA}" name="שם המנפיק/שם נייר ערך" dataDxfId="209"/>
    <tableColumn id="2" xr3:uid="{ABDC441C-13B9-4EAF-8D8D-F50FE3599472}" name="מספר ני&quot;ע" dataDxfId="208"/>
    <tableColumn id="3" xr3:uid="{A6DEE17E-30DD-4295-8154-58EFC3EDE159}" name="ענף מסחר" dataDxfId="207"/>
    <tableColumn id="4" xr3:uid="{195123FE-EC6B-47D1-BF9F-EAD3E2E27BD1}" name="סוג מטבע" dataDxfId="206"/>
    <tableColumn id="5" xr3:uid="{6435EC06-777A-42B8-A510-56FEF83AAF62}" name="תאריך רכישה" dataDxfId="205"/>
    <tableColumn id="6" xr3:uid="{F6DF0DE9-17C9-47B0-BF99-B588F9A419EB}" name="ערך נקוב****" dataDxfId="204"/>
    <tableColumn id="7" xr3:uid="{026075C3-A598-4E10-BDDB-42B2CCF26468}" name="שער***" dataDxfId="203"/>
    <tableColumn id="8" xr3:uid="{330507E0-ABBD-47A7-8AD6-636117F4DBA9}" name="שווי הוגן" dataDxfId="202"/>
    <tableColumn id="9" xr3:uid="{0DAAE6EB-51FB-4015-9D14-BBDF5D4C6114}" name="שעור מערך נקוב מונפק" dataDxfId="201"/>
    <tableColumn id="10" xr3:uid="{E18DDA25-BFEA-468F-9914-5E5E12D9AD6F}" name="שעור מנכסי אפיק ההשקעה" dataDxfId="200"/>
    <tableColumn id="11" xr3:uid="{1C76133E-6EBC-45A4-8820-9CF2CADA39DF}" name="שעור מסך נכסי השקעה**" dataDxfId="199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E034614-FABB-452C-8738-CEA886AA6240}" name="RowTitleRegion1.a1.b4.1" displayName="_RowTitleRegion1.a1.b4.1_16" ref="A1:B4" totalsRowShown="0" headerRowDxfId="198" dataDxfId="197" tableBorderDxfId="196" headerRowCellStyle="Normal_2007-16618" dataCellStyle="Normal_2007-16618">
  <autoFilter ref="A1:B4" xr:uid="{1E034614-FABB-452C-8738-CEA886AA6240}">
    <filterColumn colId="0" hiddenButton="1"/>
    <filterColumn colId="1" hiddenButton="1"/>
  </autoFilter>
  <tableColumns count="2">
    <tableColumn id="1" xr3:uid="{C71785FC-3BF8-4109-AFB4-D274400398B4}" name="תאריך הדיווח" dataDxfId="195" dataCellStyle="Normal_2007-16618"/>
    <tableColumn id="2" xr3:uid="{290A593B-459A-420B-A7C3-2A2B4DA26A19}" name="31/12/2023" dataDxfId="194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1591895-4871-4010-A83E-AC57242557C4}" name="TitleRegion1.a6.j34.1" displayName="TitleRegion1.a6.j34.1" ref="A6:J34" totalsRowShown="0" headerRowDxfId="193" dataDxfId="191" headerRowBorderDxfId="192" tableBorderDxfId="190">
  <autoFilter ref="A6:J34" xr:uid="{81591895-4871-4010-A83E-AC57242557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2F0FCA9-10AE-4D62-90F6-0BE52C7CE6FD}" name="שם המנפיק/שם נייר ערך" dataDxfId="189"/>
    <tableColumn id="2" xr3:uid="{83DA72B4-997B-4551-A6DA-B7BD2C4582B7}" name="מספר ני&quot;ע" dataDxfId="188"/>
    <tableColumn id="3" xr3:uid="{7265A85F-3D10-460D-8718-5EA076AEC9A1}" name="ענף מסחר" dataDxfId="187"/>
    <tableColumn id="4" xr3:uid="{3DD41A17-F426-440E-AA3E-D8AE2B4F8439}" name="סוג מטבע" dataDxfId="186"/>
    <tableColumn id="5" xr3:uid="{82974B30-74E7-4217-B64B-0A903371C3ED}" name="תאריך רכישה" dataDxfId="185"/>
    <tableColumn id="6" xr3:uid="{AEE2DBC6-9866-492B-B9D4-E4B66919BA3E}" name="ערך נקוב****" dataDxfId="184"/>
    <tableColumn id="7" xr3:uid="{E4E30188-A919-4AA3-9773-250D1CB4355D}" name="שער***" dataDxfId="183"/>
    <tableColumn id="8" xr3:uid="{084DAD99-FAF2-4524-B93D-0B7CAF371045}" name="שווי הוגן" dataDxfId="182"/>
    <tableColumn id="9" xr3:uid="{95CB9293-D079-4A16-8246-F24408833024}" name="שעור מנכסי אפיק ההשקעה" dataDxfId="181"/>
    <tableColumn id="10" xr3:uid="{9D5B7196-FE42-40C6-9D79-0731B1F6CC1F}" name="שעור מסך נכסי השקעה**" dataDxfId="180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418C3D4-57A0-452C-B479-711F9103FA52}" name="RowTitleRegion1.a1.b4.1" displayName="_RowTitleRegion1.a1.b4.1_17" ref="A1:B4" totalsRowShown="0" headerRowDxfId="179" dataDxfId="178" tableBorderDxfId="177" headerRowCellStyle="Normal_2007-16618" dataCellStyle="Normal_2007-16618">
  <autoFilter ref="A1:B4" xr:uid="{5418C3D4-57A0-452C-B479-711F9103FA52}">
    <filterColumn colId="0" hiddenButton="1"/>
    <filterColumn colId="1" hiddenButton="1"/>
  </autoFilter>
  <tableColumns count="2">
    <tableColumn id="1" xr3:uid="{13A5DCC6-3D4D-4C95-AE39-B8C662CD055D}" name="תאריך הדיווח" dataDxfId="176" dataCellStyle="Normal_2007-16618"/>
    <tableColumn id="2" xr3:uid="{01E5A6C1-5D03-4C40-8A9F-0DAF93196140}" name="31/12/2023" dataDxfId="175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71C51F6-5ACC-435D-8449-4BCFE64F00EC}" name="TitleRegion1.a6.p13.1" displayName="TitleRegion1.a6.p13.1_" ref="A6:P13" totalsRowShown="0" headerRowDxfId="174" dataDxfId="172" headerRowBorderDxfId="173" tableBorderDxfId="171">
  <autoFilter ref="A6:P13" xr:uid="{071C51F6-5ACC-435D-8449-4BCFE64F00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B30F5BD2-2241-407C-8BC1-5A23DB3C1D7F}" name="שם המנפיק/שם נייר ערך" dataDxfId="170"/>
    <tableColumn id="2" xr3:uid="{EA03AD12-81F6-44F2-918C-672535268E76}" name="מספר ני&quot;ע" dataDxfId="169"/>
    <tableColumn id="3" xr3:uid="{B6BE4AA8-0627-4D10-BC69-144763DCAA4B}" name="נכס הבסיס" dataDxfId="168"/>
    <tableColumn id="4" xr3:uid="{76B86569-0696-42D4-9288-ADAB7E19B70E}" name="דירוג" dataDxfId="167"/>
    <tableColumn id="5" xr3:uid="{C1393149-2D1E-49DE-888E-56D8E5C0B060}" name="שם מדרג" dataDxfId="166"/>
    <tableColumn id="6" xr3:uid="{E6F124A5-5C62-4D32-B54F-D127C2ECFE22}" name="תאריך רכישה" dataDxfId="165"/>
    <tableColumn id="7" xr3:uid="{5C4F547E-3070-4CCE-AA2E-BB9C3A059699}" name="מח&quot;מ" dataDxfId="164"/>
    <tableColumn id="8" xr3:uid="{44DFC9BD-5A29-45D5-A971-008EFB86D987}" name="סוג מטבע" dataDxfId="163"/>
    <tableColumn id="9" xr3:uid="{EB11E383-2568-4AE7-A4D2-88AEC9A2281C}" name="שיעור ריבית" dataDxfId="162"/>
    <tableColumn id="10" xr3:uid="{67D2F70F-1E05-4957-B576-C72132613790}" name="תשואה לפידיון" dataDxfId="161"/>
    <tableColumn id="11" xr3:uid="{70E40AB4-C0AA-4306-8506-67294BB1D103}" name="ערך נקוב****" dataDxfId="160"/>
    <tableColumn id="12" xr3:uid="{09B947DB-3A8B-49BE-9D69-B0F0C91EF425}" name="שער***" dataDxfId="159"/>
    <tableColumn id="13" xr3:uid="{1DF66CCF-183C-48E1-A468-FEF5598A7545}" name="שווי הוגן" dataDxfId="158"/>
    <tableColumn id="14" xr3:uid="{34EF920D-5C3D-44B0-829F-DAB563679934}" name="שעור מערך נקוב מונפק" dataDxfId="157"/>
    <tableColumn id="15" xr3:uid="{3D5F85FF-8AF5-41DA-B255-1237C87423EB}" name="שעור מנכסי אפיק ההשקעה" dataDxfId="156"/>
    <tableColumn id="16" xr3:uid="{D451FC32-5BCC-494C-9893-42376212852E}" name="שעור מסך נכסי השקעה**" dataDxfId="155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255E1F8-EAED-42C8-97A2-55D36B72F91C}" name="RowTitleRegion1.a1.b4.1" displayName="_RowTitleRegion1.a1.b4.1_18" ref="A1:B4" totalsRowShown="0" headerRowDxfId="154" dataDxfId="153" tableBorderDxfId="152" headerRowCellStyle="Normal_2007-16618" dataCellStyle="Normal_2007-16618">
  <autoFilter ref="A1:B4" xr:uid="{2255E1F8-EAED-42C8-97A2-55D36B72F91C}">
    <filterColumn colId="0" hiddenButton="1"/>
    <filterColumn colId="1" hiddenButton="1"/>
  </autoFilter>
  <tableColumns count="2">
    <tableColumn id="1" xr3:uid="{9470E3CB-4389-46E1-9BF5-002D2AE44A3C}" name="תאריך הדיווח" dataDxfId="151" dataCellStyle="Normal_2007-16618"/>
    <tableColumn id="2" xr3:uid="{C52812F1-EB20-4FC0-8616-4F49FE3326D2}" name="31/12/2023" dataDxfId="150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D42CC9D-3FC9-4B13-91BE-BA4F9B77B8FA}" name="TitleRegion1.a5.q12.1" displayName="TitleRegion1.a5.q12.1" ref="A5:Q12" totalsRowShown="0" headerRowDxfId="149" dataDxfId="147" headerRowBorderDxfId="148">
  <autoFilter ref="A5:Q12" xr:uid="{1D42CC9D-3FC9-4B13-91BE-BA4F9B77B8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32046814-9E5F-4681-B573-0E2CAA7773A1}" name="שם המנפיק/שם נייר ערך" dataDxfId="146"/>
    <tableColumn id="2" xr3:uid="{C15F3A31-9992-4807-B2ED-E524250B7217}" name="קונסורציום כן/לא" dataDxfId="145"/>
    <tableColumn id="3" xr3:uid="{6CE3A9C8-7BCD-413A-BD31-5A22347E0D8E}" name="מספר ני&quot;ע" dataDxfId="144"/>
    <tableColumn id="4" xr3:uid="{541883D2-4265-4F5E-A9B7-94393737E9AC}" name="מספר מנפיק" dataDxfId="143"/>
    <tableColumn id="5" xr3:uid="{79BDE5D8-3BE3-4730-8901-93863B50691D}" name="דירוג" dataDxfId="142"/>
    <tableColumn id="6" xr3:uid="{E57EBD5A-FF4C-47AC-A268-EC3BE3846124}" name="תאריך רכישה" dataDxfId="141"/>
    <tableColumn id="7" xr3:uid="{5A9D1145-BA2C-48CC-A089-794755DFFF83}" name="שם מדרג" dataDxfId="140"/>
    <tableColumn id="8" xr3:uid="{2097470D-AE7C-4C99-B615-4D6AA237B25B}" name="מח&quot;מ" dataDxfId="139"/>
    <tableColumn id="9" xr3:uid="{28D6E4F8-B54B-46FC-8EE0-999792DC6542}" name="ענף משק" dataDxfId="138"/>
    <tableColumn id="10" xr3:uid="{920BBC6D-0939-4921-A4D8-36BFA3BFEA9B}" name="סוג מטבע" dataDxfId="137"/>
    <tableColumn id="11" xr3:uid="{989AF559-E0D8-496B-A74A-902DBB5F66BB}" name="שיעור ריבית ממוצע" dataDxfId="136"/>
    <tableColumn id="12" xr3:uid="{C0C9B7EE-24FB-4354-B8D2-A89631F11B84}" name="תשואה לפידיון" dataDxfId="135"/>
    <tableColumn id="13" xr3:uid="{603A32CF-A1D8-4EED-9031-2D37B437D4CC}" name="ערך נקוב****" dataDxfId="134"/>
    <tableColumn id="14" xr3:uid="{5A78DEE3-EF5A-423A-B256-FB08932B205F}" name="שער***" dataDxfId="133"/>
    <tableColumn id="15" xr3:uid="{E7D9E0F5-8393-4AB2-9205-0D336A3D5629}" name="שווי הוגן" dataDxfId="132"/>
    <tableColumn id="16" xr3:uid="{243D33FC-4F9A-4B69-893D-5D63DA36507B}" name="שעור מנכסי אפיק ההשקעה" dataDxfId="131"/>
    <tableColumn id="17" xr3:uid="{12F21C30-5D53-415D-A85B-5369C37658C3}" name="שעור מסך נכסי השקעה**" dataDxfId="130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497D7BB-A0D7-44D1-BD61-090C8E986B0B}" name="RowTitleRegion1.a1.b4.1" displayName="_RowTitleRegion1.a1.b4.1_19" ref="A1:B4" totalsRowShown="0" headerRowDxfId="129" dataDxfId="128" tableBorderDxfId="127" headerRowCellStyle="Normal_2007-16618" dataCellStyle="Normal_2007-16618">
  <autoFilter ref="A1:B4" xr:uid="{A497D7BB-A0D7-44D1-BD61-090C8E986B0B}">
    <filterColumn colId="0" hiddenButton="1"/>
    <filterColumn colId="1" hiddenButton="1"/>
  </autoFilter>
  <tableColumns count="2">
    <tableColumn id="1" xr3:uid="{A4D4B64D-8A1D-492C-BD58-EDA39B91512C}" name="תאריך הדיווח" dataDxfId="126" dataCellStyle="Normal_2007-16618"/>
    <tableColumn id="2" xr3:uid="{DA2ABE2F-8B92-48C8-A36A-371B9BB4BF4A}" name="31/12/2023" dataDxfId="125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349074F-A0CE-4812-B84D-965417170D5A}" name="TitleRegion1.a5.n12.1" displayName="TitleRegion1.a5.n12.1" ref="A5:N12" totalsRowShown="0" headerRowDxfId="124" dataDxfId="122" headerRowBorderDxfId="123">
  <autoFilter ref="A5:N12" xr:uid="{5349074F-A0CE-4812-B84D-965417170D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320765A-71C3-4F39-89C6-655AC4F3552A}" name="שם המנפיק/שם נייר ערך" dataDxfId="121"/>
    <tableColumn id="2" xr3:uid="{AEC35722-0199-485D-972A-2EB0D01B44C4}" name="מספר ני&quot;ע" dataDxfId="120"/>
    <tableColumn id="3" xr3:uid="{EAE164AB-7C35-4787-8347-4828B9816C46}" name="מספר מנפיק" dataDxfId="119"/>
    <tableColumn id="4" xr3:uid="{77D4C71F-1A0F-4C6F-BBC8-C6F1060BCA9E}" name="דירוג" dataDxfId="118"/>
    <tableColumn id="5" xr3:uid="{5F3AC872-16C6-4B44-B7A1-28A4D9830CFA}" name="שם מדרג" dataDxfId="117"/>
    <tableColumn id="6" xr3:uid="{F4EBBC49-26F0-41D2-BEA1-3D47614C02F7}" name="מח&quot;מ" dataDxfId="116"/>
    <tableColumn id="7" xr3:uid="{A9DC46BC-1EE7-4B7C-ADD9-2EA043BE79A8}" name="סוג מטבע" dataDxfId="115"/>
    <tableColumn id="8" xr3:uid="{EF4B4D9C-6CAC-4668-882E-4363001A2E82}" name="תנאי ושיעור ריבית" dataDxfId="114"/>
    <tableColumn id="9" xr3:uid="{7E9BEC91-BA9C-4CAC-A175-A27DEC2B86CE}" name="תשואה לפידיון" dataDxfId="113"/>
    <tableColumn id="10" xr3:uid="{A3F463D3-E2E8-4BAE-B8C8-6108A723861E}" name="ערך נקוב****" dataDxfId="112"/>
    <tableColumn id="11" xr3:uid="{BEC1C6AD-9E39-46B1-A69B-0D94BB546D42}" name="שער***" dataDxfId="111"/>
    <tableColumn id="12" xr3:uid="{2A89755B-5E42-4010-9BF1-47AE7B446376}" name="שווי הוגן" dataDxfId="110"/>
    <tableColumn id="13" xr3:uid="{4B2143DC-EC9D-4655-A32F-9EC88BB77E71}" name="שעור מנכסי אפיק ההשקעה" dataDxfId="109"/>
    <tableColumn id="14" xr3:uid="{772FE5E8-F78D-4655-AD9B-A5CEC4F0DBEA}" name="שעור מסך נכסי השקעה**" dataDxfId="108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C0800DB-EFC7-4220-9BA1-7AB98D319913}" name="RowTitleRegion1.a1.b4.1" displayName="_RowTitleRegion1.a1.b4.1_20" ref="A1:B4" totalsRowShown="0" headerRowDxfId="107" dataDxfId="106" tableBorderDxfId="105" headerRowCellStyle="Normal_2007-16618" dataCellStyle="Normal_2007-16618">
  <autoFilter ref="A1:B4" xr:uid="{AC0800DB-EFC7-4220-9BA1-7AB98D319913}">
    <filterColumn colId="0" hiddenButton="1"/>
    <filterColumn colId="1" hiddenButton="1"/>
  </autoFilter>
  <tableColumns count="2">
    <tableColumn id="1" xr3:uid="{F964B2BA-36D3-4E72-8C3E-B14D88A9D880}" name="תאריך הדיווח" dataDxfId="104" dataCellStyle="Normal_2007-16618"/>
    <tableColumn id="2" xr3:uid="{6361DA66-67CC-4324-88A9-CA796350F882}" name="31/12/2023" dataDxfId="103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97504A8-CD9D-4CC7-85D5-F40C16AB3587}" name="TitleRegion1.a5.i8.1" displayName="TitleRegion1.a5.i8.1" ref="A5:I8" totalsRowShown="0" headerRowDxfId="102" headerRowBorderDxfId="101">
  <autoFilter ref="A5:I8" xr:uid="{297504A8-CD9D-4CC7-85D5-F40C16AB35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1D9BBE-E180-46AC-92BB-EFEAEA92BC3F}" name="שם המנפיק/שם נייר ערך"/>
    <tableColumn id="2" xr3:uid="{342A9F1B-9AA5-4595-B42E-6329CBBCC827}" name="תאריך שערוך אחרון"/>
    <tableColumn id="3" xr3:uid="{CFFDDFB5-812A-4AA5-84E0-CC8D31BFEA12}" name="אופי הנכס"/>
    <tableColumn id="4" xr3:uid="{F7B798AB-3542-424C-A5F8-CDF0722C63E3}" name="שעור תשואה במהלך התקופה"/>
    <tableColumn id="5" xr3:uid="{F87226E2-CD6B-43EB-B486-D9E9601711A9}" name="סוג מטבע"/>
    <tableColumn id="6" xr3:uid="{DAE91B7E-8936-49E7-A189-29D9E2960A3D}" name="שווי משוערך"/>
    <tableColumn id="7" xr3:uid="{AC36941A-E74F-48BA-8924-F8BA76B1655E}" name="שעור מנכסי אפיק ההשקעה"/>
    <tableColumn id="8" xr3:uid="{5D69BB86-52D5-493C-82FA-8A4CDC234E74}" name="שעור מסך נכסי השקעה"/>
    <tableColumn id="9" xr3:uid="{06B8966C-E3F5-4CDD-A632-6ECCA493ED88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D83EFF2-DE14-477A-9458-EEAFCBB06986}" name="RowTitleRegion1.a1.b4.1" displayName="_RowTitleRegion1.a1.b4.1_21" ref="A1:B4" totalsRowShown="0" headerRowDxfId="100" dataDxfId="99" tableBorderDxfId="98" headerRowCellStyle="Normal_2007-16618" dataCellStyle="Normal_2007-16618">
  <autoFilter ref="A1:B4" xr:uid="{CD83EFF2-DE14-477A-9458-EEAFCBB06986}">
    <filterColumn colId="0" hiddenButton="1"/>
    <filterColumn colId="1" hiddenButton="1"/>
  </autoFilter>
  <tableColumns count="2">
    <tableColumn id="1" xr3:uid="{49E9BED2-EB28-4F6F-AB70-79F882245C9D}" name="תאריך הדיווח" dataDxfId="97" dataCellStyle="Normal_2007-16618"/>
    <tableColumn id="2" xr3:uid="{2FA84265-3E07-43E9-B1BD-EDF755D2A1C9}" name="31/12/2023" dataDxfId="96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8568173-BDD7-4723-AE51-B106317B2C11}" name="TitleRegion1.a5.j8.1" displayName="TitleRegion1.a5.j8.1" ref="A5:J8" totalsRowShown="0" headerRowDxfId="95" headerRowBorderDxfId="94">
  <autoFilter ref="A5:J8" xr:uid="{28568173-BDD7-4723-AE51-B106317B2C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A446C07-F149-42EC-9F13-FB9B9A95C088}" name="שם המנפיק/שם נייר ערך"/>
    <tableColumn id="2" xr3:uid="{6501C133-1AEA-41C1-A877-B80C424EDEF6}" name="מספר מנפיק"/>
    <tableColumn id="3" xr3:uid="{552CA3EC-CB6C-4D63-9D0A-BC7B0A35E369}" name="דירוג"/>
    <tableColumn id="4" xr3:uid="{931786A0-8E2B-4477-8393-7517EF50D99F}" name="שם המדרג"/>
    <tableColumn id="5" xr3:uid="{F7B51B93-A16A-4F37-BD22-1A43A79E97FE}" name="שעור הריבית"/>
    <tableColumn id="6" xr3:uid="{98E71958-ED47-4549-AB3F-3BC02FB9D777}" name="סוג מטבע"/>
    <tableColumn id="7" xr3:uid="{7AB63D1E-7ED5-450B-AE47-07F3CCDA9C22}" name="תשואה לפדיון"/>
    <tableColumn id="8" xr3:uid="{3ED00575-9889-4D88-93DB-6D7163D05136}" name="שווי הוגן"/>
    <tableColumn id="9" xr3:uid="{498911A7-8446-45FE-B514-45C9C19AFB9D}" name="שעור מנכסי אפיק ההשקעה"/>
    <tableColumn id="10" xr3:uid="{56DCCA56-E6E1-44EF-B4F3-5E253D832301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56F4D8F-D2C5-4111-9D79-90930CD87025}" name="RowTitleRegion1.a1.b4.1" displayName="_RowTitleRegion1.a1.b4.1_22" ref="A1:B4" totalsRowShown="0" headerRowDxfId="93" dataDxfId="92" tableBorderDxfId="91" headerRowCellStyle="Normal_2007-16618" dataCellStyle="Normal_2007-16618">
  <autoFilter ref="A1:B4" xr:uid="{256F4D8F-D2C5-4111-9D79-90930CD87025}">
    <filterColumn colId="0" hiddenButton="1"/>
    <filterColumn colId="1" hiddenButton="1"/>
  </autoFilter>
  <tableColumns count="2">
    <tableColumn id="1" xr3:uid="{3E691496-6825-4A24-9D84-5DC76E5D62C9}" name="תאריך הדיווח" dataDxfId="90" dataCellStyle="Normal_2007-16618"/>
    <tableColumn id="2" xr3:uid="{F96ADA87-F718-4F04-801F-04B7B7D8E3A0}" name="31/12/2023" dataDxfId="89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3EBE9C0-35D7-4C72-A141-B13B258D5669}" name="TitleRegion1.a5.j8.1" displayName="TitleRegion1.a5.j8.1_" ref="A5:J8" totalsRowShown="0" headerRowDxfId="88" headerRowBorderDxfId="87">
  <autoFilter ref="A5:J8" xr:uid="{83EBE9C0-35D7-4C72-A141-B13B258D56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68630FA-4368-4908-A47B-2A4FE26E7634}" name="שם המנפיק/שם נייר ערך"/>
    <tableColumn id="2" xr3:uid="{C1155357-148B-49EB-98AB-5F34A51E6224}" name="מספר ני&quot;ע"/>
    <tableColumn id="3" xr3:uid="{4350FE2D-F647-41FB-9849-39CA0BBF57DC}" name="דירוג"/>
    <tableColumn id="4" xr3:uid="{63A73486-DF19-4AA4-B541-92FDC99A3B20}" name="שם המדרג"/>
    <tableColumn id="5" xr3:uid="{2E9982F0-77EA-4842-85E0-9328035C1D29}" name="שעור הריבית"/>
    <tableColumn id="6" xr3:uid="{6124E99C-FD35-4050-9694-E54FA143E6A2}" name="סוג מטבע"/>
    <tableColumn id="7" xr3:uid="{1CF1CF75-3346-49A2-971D-DD2F8B3E32F5}" name="תשואה לפדיון"/>
    <tableColumn id="8" xr3:uid="{8791BA99-2562-41B6-9F85-C6482AC9B0B7}" name="שווי הוגן"/>
    <tableColumn id="9" xr3:uid="{96AD1F21-E9CA-4D3B-8EF1-35DE504371FD}" name="שעור מנכסי אפיק ההשקעה"/>
    <tableColumn id="10" xr3:uid="{79969A4D-0652-4514-8037-67905CCA0C05}" name="שעור מסך נכסי השקעה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CC6EEF7-8284-4ECD-94C5-A18F353BFBA2}" name="RowTitleRegion1.a1.b4.1" displayName="_RowTitleRegion1.a1.b4.1_23" ref="A1:B4" totalsRowShown="0" headerRowDxfId="86" dataDxfId="85" tableBorderDxfId="84" headerRowCellStyle="Normal_2007-16618" dataCellStyle="Normal_2007-16618">
  <autoFilter ref="A1:B4" xr:uid="{ACC6EEF7-8284-4ECD-94C5-A18F353BFBA2}">
    <filterColumn colId="0" hiddenButton="1"/>
    <filterColumn colId="1" hiddenButton="1"/>
  </autoFilter>
  <tableColumns count="2">
    <tableColumn id="1" xr3:uid="{68E994D2-1247-4745-8191-BD746E31D675}" name="תאריך הדיווח" dataDxfId="83" dataCellStyle="Normal_2007-16618"/>
    <tableColumn id="2" xr3:uid="{D6EAF4E4-9F5D-4538-832F-A80B7641729E}" name="31/12/2023" dataDxfId="82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6C5AD48-2852-4460-B15F-F7842D0AEADC}" name="TitleRegion1.a5.c8.1" displayName="TitleRegion1.a5.c8.1" ref="A5:C8" totalsRowShown="0" headerRowBorderDxfId="81">
  <autoFilter ref="A5:C8" xr:uid="{A6C5AD48-2852-4460-B15F-F7842D0AEADC}">
    <filterColumn colId="0" hiddenButton="1"/>
    <filterColumn colId="1" hiddenButton="1"/>
    <filterColumn colId="2" hiddenButton="1"/>
  </autoFilter>
  <tableColumns count="3">
    <tableColumn id="1" xr3:uid="{0D3A5F04-17AC-42D5-B374-048A1B4BE902}" name="שם המנפיק/שם נייר ערך"/>
    <tableColumn id="2" xr3:uid="{22FAE541-D145-41BA-8060-C30BD3288AEF}" name="סכום ההתחייבות"/>
    <tableColumn id="3" xr3:uid="{E2BF336C-CA46-48D9-A3F6-86D84A4DC60E}" name="תאריך סיום ההתחייבות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D0D224AC-1D42-44D2-8989-2420F2F8B1B7}" name="RowTitleRegion1.a1.b4.1" displayName="_RowTitleRegion1.a1.b4.1_24" ref="A1:B4" totalsRowShown="0" headerRowDxfId="80" dataDxfId="79" tableBorderDxfId="78" headerRowCellStyle="Normal_2007-16618" dataCellStyle="Normal_2007-16618">
  <autoFilter ref="A1:B4" xr:uid="{D0D224AC-1D42-44D2-8989-2420F2F8B1B7}">
    <filterColumn colId="0" hiddenButton="1"/>
    <filterColumn colId="1" hiddenButton="1"/>
  </autoFilter>
  <tableColumns count="2">
    <tableColumn id="1" xr3:uid="{993DB888-58E3-4AB4-9AEC-95CB3855F408}" name="תאריך הדיווח" dataDxfId="77" dataCellStyle="Normal_2007-16618"/>
    <tableColumn id="2" xr3:uid="{D9773A98-9062-4DFC-AA7B-1911AC0BF3C2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DF4EB3C-3EF1-4F7E-B2DE-5FC64F4CF99B}" name="TitleRegion1.a5.o11.1" displayName="TitleRegion1.a5.o11.1" ref="A5:O11" totalsRowShown="0" headerRowDxfId="75" dataDxfId="73" headerRowBorderDxfId="74" tableBorderDxfId="72">
  <autoFilter ref="A5:O11" xr:uid="{5DF4EB3C-3EF1-4F7E-B2DE-5FC64F4CF9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6A9B1D1-5F6F-410F-BCBA-69F8D3376EA1}" name="שם המנפיק/שם נייר ערך" dataDxfId="71"/>
    <tableColumn id="2" xr3:uid="{C05D60AB-AE3B-49D3-AB8F-6F392556C91E}" name="מספר ני&quot;ע" dataDxfId="70"/>
    <tableColumn id="3" xr3:uid="{8A8DF484-CF21-49D7-AC2A-C7B3A6D691FF}" name="ענף מסחר" dataDxfId="69"/>
    <tableColumn id="4" xr3:uid="{CF8F970E-0DB3-4BB9-9177-E0DE8F9E311A}" name="דירוג" dataDxfId="68"/>
    <tableColumn id="5" xr3:uid="{0992C8D9-91B2-4CFF-9D74-9A5B965A8143}" name="שם מדרג" dataDxfId="67"/>
    <tableColumn id="6" xr3:uid="{9A7AE0DD-9212-4554-A59F-7FE0E72E5E5B}" name="תאריך רכישה" dataDxfId="66"/>
    <tableColumn id="7" xr3:uid="{6CA7D543-9C83-4199-B77C-B8D5919788BD}" name="מח&quot;מ" dataDxfId="65"/>
    <tableColumn id="8" xr3:uid="{48BE5D3B-97A1-41BA-B5BA-F05E3C373E6B}" name="סוג מטבע" dataDxfId="64"/>
    <tableColumn id="9" xr3:uid="{BB029FCF-0E50-4DC6-A532-A574C81B8F68}" name="שיעור ריבית" dataDxfId="63"/>
    <tableColumn id="10" xr3:uid="{A00B76DB-09ED-4379-8C55-9E8AD61195E7}" name="ריבית אפקטיבית" dataDxfId="62"/>
    <tableColumn id="11" xr3:uid="{55769623-9754-4EAB-BC11-FD6F44F11FD0}" name="ערך נקוב ****" dataDxfId="61"/>
    <tableColumn id="12" xr3:uid="{325E73C0-81AC-443E-9377-B2A4D78085F8}" name="עלות מתואמת" dataDxfId="60"/>
    <tableColumn id="13" xr3:uid="{F41A0AC4-AAF2-4F11-8F10-057CCBB60FCC}" name="שעור מערך נקוב מונפק" dataDxfId="59"/>
    <tableColumn id="14" xr3:uid="{B77218C3-D5B4-4D4E-9BDA-C4BAE8F465D8}" name="שעור מנכסי אפיק ההשקעה" dataDxfId="58"/>
    <tableColumn id="15" xr3:uid="{1A2CCA76-B917-4D05-B53B-7FD8D206516A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1DCFA95-6955-4E3F-BF22-6B6CC7C8BB7A}" name="RowTitleRegion1.a1.b4.1" displayName="_RowTitleRegion1.a1.b4.1_25" ref="A1:B4" totalsRowShown="0" headerRowDxfId="56" dataDxfId="55" tableBorderDxfId="54" headerRowCellStyle="Normal_2007-16618" dataCellStyle="Normal_2007-16618">
  <autoFilter ref="A1:B4" xr:uid="{31DCFA95-6955-4E3F-BF22-6B6CC7C8BB7A}">
    <filterColumn colId="0" hiddenButton="1"/>
    <filterColumn colId="1" hiddenButton="1"/>
  </autoFilter>
  <tableColumns count="2">
    <tableColumn id="1" xr3:uid="{61CDB166-A980-42D3-AA8E-E663B394EDD6}" name="תאריך הדיווח" dataDxfId="53" dataCellStyle="Normal_2007-16618"/>
    <tableColumn id="2" xr3:uid="{9AFE5204-7092-4DEC-A500-F78E1EF3B2FA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142E8E2-53B1-4EE2-BA48-0DA5D31D9E0F}" name="TitleRegion1.a5.o11.1" displayName="TitleRegion1.a5.o11.1_" ref="A5:O11" totalsRowShown="0" headerRowDxfId="51" dataDxfId="49" headerRowBorderDxfId="50" tableBorderDxfId="48">
  <autoFilter ref="A5:O11" xr:uid="{4142E8E2-53B1-4EE2-BA48-0DA5D31D9E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8DFF284-9AF4-452C-98A6-E61B08F63745}" name="שם המנפיק/שם נייר ערך" dataDxfId="47"/>
    <tableColumn id="2" xr3:uid="{8158B215-27E0-44D0-ABEF-B7FF75B8BC1B}" name="מספר ני&quot;ע" dataDxfId="46"/>
    <tableColumn id="3" xr3:uid="{6F14EBD2-0FB5-4707-B054-793036A14E8F}" name="ענף מסחר" dataDxfId="45"/>
    <tableColumn id="4" xr3:uid="{BB7C8D2D-968E-4C5E-AEA5-7C622CCA9711}" name="דירוג" dataDxfId="44"/>
    <tableColumn id="5" xr3:uid="{2A466AAE-AC48-4B9C-8F45-F737E656B759}" name="שם מדרג" dataDxfId="43"/>
    <tableColumn id="6" xr3:uid="{C1FEA44A-34E5-4A04-93AD-DF8A3DEAAF65}" name="תאריך רכישה" dataDxfId="42"/>
    <tableColumn id="7" xr3:uid="{932F2E52-375E-4802-8722-D3ACAD8B8EC7}" name="מח&quot;מ" dataDxfId="41"/>
    <tableColumn id="8" xr3:uid="{C5361354-AFF6-45AF-A187-D0F7B2088477}" name="סוג מטבע" dataDxfId="40"/>
    <tableColumn id="9" xr3:uid="{4BEA8C7A-2FE6-446A-B03B-75E6DC0F649D}" name="שיעור ריבית" dataDxfId="39"/>
    <tableColumn id="10" xr3:uid="{6CA8A69F-64B1-4866-880C-8AC8104489A6}" name="ריבית אפקטיבית" dataDxfId="38"/>
    <tableColumn id="11" xr3:uid="{113D3A91-4DB5-4F19-B741-9A2A7604E726}" name="ערך נקוב****" dataDxfId="37"/>
    <tableColumn id="12" xr3:uid="{26564C7C-FB20-4BF1-9521-E2FBAFFA0CFF}" name="עלות מתואמת" dataDxfId="36"/>
    <tableColumn id="13" xr3:uid="{502565E6-64A4-431C-BA81-3964AD373AC2}" name="שעור מערך נקוב מונפק" dataDxfId="35"/>
    <tableColumn id="14" xr3:uid="{AD1C91FC-28C0-4AF3-B64C-ED8514CC1B50}" name="שעור מנכסי אפיק ההשקעה" dataDxfId="34"/>
    <tableColumn id="15" xr3:uid="{6DBE208F-5B6B-4613-A89E-32243D183BD0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4333315-32D8-49DA-B362-BFAA5074D339}" name="RowTitleRegion1.a1.b4.1" displayName="_RowTitleRegion1.a1.b4.1_26" ref="A1:B4" totalsRowShown="0" headerRowDxfId="32" dataDxfId="31" tableBorderDxfId="30" headerRowCellStyle="Normal_2007-16618" dataCellStyle="Normal_2007-16618">
  <autoFilter ref="A1:B4" xr:uid="{54333315-32D8-49DA-B362-BFAA5074D339}">
    <filterColumn colId="0" hiddenButton="1"/>
    <filterColumn colId="1" hiddenButton="1"/>
  </autoFilter>
  <tableColumns count="2">
    <tableColumn id="1" xr3:uid="{A700CFA9-1498-4686-8B63-57E2083C5B3B}" name="תאריך הדיווח" dataDxfId="29" dataCellStyle="Normal_2007-16618"/>
    <tableColumn id="2" xr3:uid="{A747AA9E-3748-4ACF-87F1-92AF34DFF5D3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641DA01-A942-41E7-83E5-5764364CE0E8}" name="TitleRegion1.a5.o11.1" displayName="_TitleRegion1.a5.o11.1" ref="A5:O11" totalsRowShown="0" headerRowDxfId="27" dataDxfId="25" headerRowBorderDxfId="26" tableBorderDxfId="24">
  <autoFilter ref="A5:O11" xr:uid="{5641DA01-A942-41E7-83E5-5764364CE0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D96745D-4B1D-462E-BC2D-AAF84005E214}" name="שם המנפיק/שם נייר ערך" dataDxfId="23"/>
    <tableColumn id="2" xr3:uid="{CFAD6036-00D0-4229-BA0A-909110B8F74E}" name="מספר ני&quot;ע" dataDxfId="22"/>
    <tableColumn id="3" xr3:uid="{F55A2D4E-C4F3-4B32-ADD7-131F859BE03B}" name="ענף מסחר" dataDxfId="21"/>
    <tableColumn id="4" xr3:uid="{6D03918D-34F2-4CCE-BB65-4BB51BDC53E8}" name="דירוג" dataDxfId="20"/>
    <tableColumn id="5" xr3:uid="{34E53A14-06B7-43ED-862A-50267CDA1E6D}" name="שם מדרג" dataDxfId="19"/>
    <tableColumn id="6" xr3:uid="{9C7AE271-68C6-45F3-B6E1-3FAC8E6A2EC2}" name="תאריך רכישה" dataDxfId="18"/>
    <tableColumn id="7" xr3:uid="{9A8A11AA-FDB3-44C9-98D1-3A671E4E7E03}" name="מח&quot;מ" dataDxfId="17"/>
    <tableColumn id="8" xr3:uid="{471A64B1-FB02-42F6-B0CD-35A16917816B}" name="סוג מטבע" dataDxfId="16"/>
    <tableColumn id="9" xr3:uid="{798AB5AD-52A8-4F53-88C6-76AAEC6946E8}" name="שיעור ריבית" dataDxfId="15"/>
    <tableColumn id="10" xr3:uid="{8DF59BB0-746B-45AC-A911-6A8EA6757456}" name="ריבית אפקטיבית" dataDxfId="14"/>
    <tableColumn id="11" xr3:uid="{3A39C275-5CBE-4101-B7FA-1DC757BAA883}" name="ערך נקוב****" dataDxfId="13"/>
    <tableColumn id="12" xr3:uid="{6E60501F-D1B7-4496-AE6E-277E2F757C0D}" name="עלות מתואמת" dataDxfId="12"/>
    <tableColumn id="13" xr3:uid="{D74CBE60-BF8F-4166-9D85-C38AEE2ABC15}" name="שעור מערך נקוב מונפק" dataDxfId="11"/>
    <tableColumn id="14" xr3:uid="{EEA5596A-0399-4F58-A70C-A225402ECCB6}" name="שעור מנכסי אפיק ההשקעה" dataDxfId="10"/>
    <tableColumn id="15" xr3:uid="{FCC6EFC0-AD54-4C22-9CDE-A5030AAC67F3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/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63.2851562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115</v>
      </c>
      <c r="C1" s="36" t="s" vm="1">
        <v>173</v>
      </c>
    </row>
    <row r="2" spans="1:4">
      <c r="B2" s="36" t="s">
        <v>114</v>
      </c>
      <c r="C2" s="36" t="s">
        <v>174</v>
      </c>
    </row>
    <row r="3" spans="1:4">
      <c r="B3" s="36" t="s">
        <v>116</v>
      </c>
      <c r="C3" s="36" t="s">
        <v>175</v>
      </c>
    </row>
    <row r="4" spans="1:4">
      <c r="B4" s="36" t="s">
        <v>117</v>
      </c>
      <c r="C4" s="36">
        <v>12146</v>
      </c>
    </row>
    <row r="5" spans="1:4" ht="18.75">
      <c r="A5" s="97" t="s">
        <v>612</v>
      </c>
      <c r="B5" s="96" t="s">
        <v>124</v>
      </c>
      <c r="C5" s="98" t="s">
        <v>613</v>
      </c>
      <c r="D5" s="99" t="s">
        <v>614</v>
      </c>
    </row>
    <row r="6" spans="1:4" s="9" customFormat="1">
      <c r="A6" s="100" t="s">
        <v>612</v>
      </c>
      <c r="B6" s="101" t="s">
        <v>612</v>
      </c>
      <c r="C6" s="18" t="s">
        <v>86</v>
      </c>
      <c r="D6" s="19" t="s">
        <v>84</v>
      </c>
    </row>
    <row r="7" spans="1:4" s="9" customFormat="1">
      <c r="A7" s="100" t="s">
        <v>612</v>
      </c>
      <c r="B7" s="101" t="s">
        <v>612</v>
      </c>
      <c r="C7" s="20" t="s">
        <v>152</v>
      </c>
      <c r="D7" s="21" t="s">
        <v>19</v>
      </c>
    </row>
    <row r="8" spans="1:4" s="10" customFormat="1" ht="20.25">
      <c r="A8" s="102" t="s">
        <v>612</v>
      </c>
      <c r="B8" s="103" t="s">
        <v>612</v>
      </c>
      <c r="C8" s="14" t="s">
        <v>0</v>
      </c>
      <c r="D8" s="22" t="s">
        <v>1</v>
      </c>
    </row>
    <row r="9" spans="1:4" s="10" customFormat="1" ht="20.25">
      <c r="A9" s="102" t="s">
        <v>612</v>
      </c>
      <c r="B9" s="44" t="s">
        <v>123</v>
      </c>
      <c r="C9" s="84">
        <f>C10+C11+C22+C32+C33+C34+C35+C36</f>
        <v>63920.224045700001</v>
      </c>
      <c r="D9" s="85">
        <f>C9/$C$41</f>
        <v>1</v>
      </c>
    </row>
    <row r="10" spans="1:4">
      <c r="A10" s="32" t="s">
        <v>100</v>
      </c>
      <c r="B10" s="23" t="s">
        <v>125</v>
      </c>
      <c r="C10" s="84">
        <f>מזומנים!I8</f>
        <v>3067.1501187969998</v>
      </c>
      <c r="D10" s="85">
        <f t="shared" ref="D10:D41" si="0">C10/$C$41</f>
        <v>4.7984032668661011E-2</v>
      </c>
    </row>
    <row r="11" spans="1:4">
      <c r="A11" s="97" t="s">
        <v>612</v>
      </c>
      <c r="B11" s="23" t="s">
        <v>126</v>
      </c>
      <c r="C11" s="84">
        <f>SUM(C12:C21)</f>
        <v>23188.465910007006</v>
      </c>
      <c r="D11" s="85">
        <f t="shared" si="0"/>
        <v>0.36277197485146995</v>
      </c>
    </row>
    <row r="12" spans="1:4">
      <c r="A12" s="34" t="s">
        <v>100</v>
      </c>
      <c r="B12" s="24" t="s">
        <v>47</v>
      </c>
      <c r="C12" s="84" vm="2">
        <v>4424.2775999999994</v>
      </c>
      <c r="D12" s="85">
        <f t="shared" si="0"/>
        <v>6.9215614714317114E-2</v>
      </c>
    </row>
    <row r="13" spans="1:4">
      <c r="A13" s="34" t="s">
        <v>100</v>
      </c>
      <c r="B13" s="24" t="s">
        <v>48</v>
      </c>
      <c r="C13" s="84">
        <v>0</v>
      </c>
      <c r="D13" s="85">
        <f t="shared" si="0"/>
        <v>0</v>
      </c>
    </row>
    <row r="14" spans="1:4">
      <c r="A14" s="34" t="s">
        <v>100</v>
      </c>
      <c r="B14" s="24" t="s">
        <v>49</v>
      </c>
      <c r="C14" s="84">
        <v>0</v>
      </c>
      <c r="D14" s="85">
        <f t="shared" si="0"/>
        <v>0</v>
      </c>
    </row>
    <row r="15" spans="1:4">
      <c r="A15" s="34" t="s">
        <v>100</v>
      </c>
      <c r="B15" s="24" t="s">
        <v>50</v>
      </c>
      <c r="C15" s="84">
        <v>0</v>
      </c>
      <c r="D15" s="85">
        <f t="shared" si="0"/>
        <v>0</v>
      </c>
    </row>
    <row r="16" spans="1:4">
      <c r="A16" s="34" t="s">
        <v>100</v>
      </c>
      <c r="B16" s="24" t="s">
        <v>165</v>
      </c>
      <c r="C16" s="84" vm="3">
        <v>18764.188310007004</v>
      </c>
      <c r="D16" s="85">
        <f t="shared" si="0"/>
        <v>0.29355636013715281</v>
      </c>
    </row>
    <row r="17" spans="1:4">
      <c r="A17" s="34" t="s">
        <v>100</v>
      </c>
      <c r="B17" s="24" t="s">
        <v>51</v>
      </c>
      <c r="C17" s="84">
        <v>0</v>
      </c>
      <c r="D17" s="85">
        <f t="shared" si="0"/>
        <v>0</v>
      </c>
    </row>
    <row r="18" spans="1:4">
      <c r="A18" s="34" t="s">
        <v>100</v>
      </c>
      <c r="B18" s="24" t="s">
        <v>52</v>
      </c>
      <c r="C18" s="84">
        <v>0</v>
      </c>
      <c r="D18" s="85">
        <f t="shared" si="0"/>
        <v>0</v>
      </c>
    </row>
    <row r="19" spans="1:4">
      <c r="A19" s="34" t="s">
        <v>100</v>
      </c>
      <c r="B19" s="24" t="s">
        <v>53</v>
      </c>
      <c r="C19" s="84">
        <v>0</v>
      </c>
      <c r="D19" s="85">
        <f t="shared" si="0"/>
        <v>0</v>
      </c>
    </row>
    <row r="20" spans="1:4">
      <c r="A20" s="34" t="s">
        <v>100</v>
      </c>
      <c r="B20" s="24" t="s">
        <v>54</v>
      </c>
      <c r="C20" s="84">
        <v>0</v>
      </c>
      <c r="D20" s="85">
        <f t="shared" si="0"/>
        <v>0</v>
      </c>
    </row>
    <row r="21" spans="1:4">
      <c r="A21" s="34" t="s">
        <v>100</v>
      </c>
      <c r="B21" s="24" t="s">
        <v>55</v>
      </c>
      <c r="C21" s="84">
        <v>0</v>
      </c>
      <c r="D21" s="85">
        <f t="shared" si="0"/>
        <v>0</v>
      </c>
    </row>
    <row r="22" spans="1:4">
      <c r="A22" s="97" t="s">
        <v>612</v>
      </c>
      <c r="B22" s="23" t="s">
        <v>127</v>
      </c>
      <c r="C22" s="84">
        <f>SUM(C23:C31)</f>
        <v>37664.608016895996</v>
      </c>
      <c r="D22" s="85">
        <f t="shared" si="0"/>
        <v>0.58924399247986903</v>
      </c>
    </row>
    <row r="23" spans="1:4">
      <c r="A23" s="34" t="s">
        <v>100</v>
      </c>
      <c r="B23" s="24" t="s">
        <v>56</v>
      </c>
      <c r="C23" s="84" vm="4">
        <v>37622.821336895999</v>
      </c>
      <c r="D23" s="85">
        <f t="shared" si="0"/>
        <v>0.58859026072870813</v>
      </c>
    </row>
    <row r="24" spans="1:4">
      <c r="A24" s="34" t="s">
        <v>100</v>
      </c>
      <c r="B24" s="24" t="s">
        <v>57</v>
      </c>
      <c r="C24" s="84">
        <v>0</v>
      </c>
      <c r="D24" s="85">
        <f t="shared" si="0"/>
        <v>0</v>
      </c>
    </row>
    <row r="25" spans="1:4">
      <c r="A25" s="34" t="s">
        <v>100</v>
      </c>
      <c r="B25" s="24" t="s">
        <v>49</v>
      </c>
      <c r="C25" s="84">
        <v>0</v>
      </c>
      <c r="D25" s="85">
        <f t="shared" si="0"/>
        <v>0</v>
      </c>
    </row>
    <row r="26" spans="1:4">
      <c r="A26" s="34" t="s">
        <v>100</v>
      </c>
      <c r="B26" s="24" t="s">
        <v>58</v>
      </c>
      <c r="C26" s="84">
        <v>0</v>
      </c>
      <c r="D26" s="85">
        <f t="shared" si="0"/>
        <v>0</v>
      </c>
    </row>
    <row r="27" spans="1:4">
      <c r="A27" s="34" t="s">
        <v>100</v>
      </c>
      <c r="B27" s="24" t="s">
        <v>59</v>
      </c>
      <c r="C27" s="84">
        <v>0</v>
      </c>
      <c r="D27" s="85">
        <f t="shared" si="0"/>
        <v>0</v>
      </c>
    </row>
    <row r="28" spans="1:4">
      <c r="A28" s="34" t="s">
        <v>100</v>
      </c>
      <c r="B28" s="24" t="s">
        <v>60</v>
      </c>
      <c r="C28" s="84">
        <v>0</v>
      </c>
      <c r="D28" s="85">
        <f t="shared" si="0"/>
        <v>0</v>
      </c>
    </row>
    <row r="29" spans="1:4">
      <c r="A29" s="34" t="s">
        <v>100</v>
      </c>
      <c r="B29" s="24" t="s">
        <v>139</v>
      </c>
      <c r="C29" s="84">
        <v>0</v>
      </c>
      <c r="D29" s="85">
        <f t="shared" si="0"/>
        <v>0</v>
      </c>
    </row>
    <row r="30" spans="1:4">
      <c r="A30" s="34" t="s">
        <v>100</v>
      </c>
      <c r="B30" s="24" t="s">
        <v>81</v>
      </c>
      <c r="C30" s="84" vm="5">
        <v>41.786680000000004</v>
      </c>
      <c r="D30" s="85">
        <f t="shared" si="0"/>
        <v>6.5373175116101691E-4</v>
      </c>
    </row>
    <row r="31" spans="1:4">
      <c r="A31" s="34" t="s">
        <v>100</v>
      </c>
      <c r="B31" s="24" t="s">
        <v>61</v>
      </c>
      <c r="C31" s="84">
        <v>0</v>
      </c>
      <c r="D31" s="85">
        <f t="shared" si="0"/>
        <v>0</v>
      </c>
    </row>
    <row r="32" spans="1:4">
      <c r="A32" s="34" t="s">
        <v>100</v>
      </c>
      <c r="B32" s="23" t="s">
        <v>128</v>
      </c>
      <c r="C32" s="84">
        <v>0</v>
      </c>
      <c r="D32" s="85">
        <f t="shared" si="0"/>
        <v>0</v>
      </c>
    </row>
    <row r="33" spans="1:4">
      <c r="A33" s="34" t="s">
        <v>100</v>
      </c>
      <c r="B33" s="23" t="s">
        <v>129</v>
      </c>
      <c r="C33" s="84">
        <v>0</v>
      </c>
      <c r="D33" s="85">
        <f t="shared" si="0"/>
        <v>0</v>
      </c>
    </row>
    <row r="34" spans="1:4">
      <c r="A34" s="34" t="s">
        <v>100</v>
      </c>
      <c r="B34" s="23" t="s">
        <v>130</v>
      </c>
      <c r="C34" s="84">
        <v>0</v>
      </c>
      <c r="D34" s="85">
        <f t="shared" si="0"/>
        <v>0</v>
      </c>
    </row>
    <row r="35" spans="1:4">
      <c r="A35" s="34" t="s">
        <v>100</v>
      </c>
      <c r="B35" s="35" t="s">
        <v>131</v>
      </c>
      <c r="C35" s="84">
        <v>0</v>
      </c>
      <c r="D35" s="85">
        <f t="shared" si="0"/>
        <v>0</v>
      </c>
    </row>
    <row r="36" spans="1:4">
      <c r="A36" s="34" t="s">
        <v>100</v>
      </c>
      <c r="B36" s="23" t="s">
        <v>132</v>
      </c>
      <c r="C36" s="84">
        <v>0</v>
      </c>
      <c r="D36" s="85">
        <f t="shared" si="0"/>
        <v>0</v>
      </c>
    </row>
    <row r="37" spans="1:4">
      <c r="A37" s="104" t="s">
        <v>612</v>
      </c>
      <c r="B37" s="45" t="s">
        <v>134</v>
      </c>
      <c r="C37" s="84">
        <v>0</v>
      </c>
      <c r="D37" s="85">
        <f t="shared" si="0"/>
        <v>0</v>
      </c>
    </row>
    <row r="38" spans="1:4">
      <c r="A38" s="34" t="s">
        <v>100</v>
      </c>
      <c r="B38" s="46" t="s">
        <v>135</v>
      </c>
      <c r="C38" s="84">
        <v>0</v>
      </c>
      <c r="D38" s="85">
        <f t="shared" si="0"/>
        <v>0</v>
      </c>
    </row>
    <row r="39" spans="1:4">
      <c r="A39" s="34" t="s">
        <v>100</v>
      </c>
      <c r="B39" s="46" t="s">
        <v>150</v>
      </c>
      <c r="C39" s="84">
        <v>0</v>
      </c>
      <c r="D39" s="85">
        <f t="shared" si="0"/>
        <v>0</v>
      </c>
    </row>
    <row r="40" spans="1:4">
      <c r="A40" s="34" t="s">
        <v>100</v>
      </c>
      <c r="B40" s="46" t="s">
        <v>136</v>
      </c>
      <c r="C40" s="84">
        <v>0</v>
      </c>
      <c r="D40" s="85">
        <f t="shared" si="0"/>
        <v>0</v>
      </c>
    </row>
    <row r="41" spans="1:4">
      <c r="A41" s="97" t="s">
        <v>612</v>
      </c>
      <c r="B41" s="46" t="s">
        <v>62</v>
      </c>
      <c r="C41" s="84">
        <f>C37+C9</f>
        <v>63920.224045700001</v>
      </c>
      <c r="D41" s="85">
        <f t="shared" si="0"/>
        <v>1</v>
      </c>
    </row>
    <row r="42" spans="1:4">
      <c r="A42" s="34" t="s">
        <v>100</v>
      </c>
      <c r="B42" s="46" t="s">
        <v>133</v>
      </c>
      <c r="C42" s="105" t="s">
        <v>612</v>
      </c>
      <c r="D42" s="106" t="s">
        <v>612</v>
      </c>
    </row>
    <row r="43" spans="1:4">
      <c r="A43" s="97" t="s">
        <v>612</v>
      </c>
      <c r="B43" s="5" t="s">
        <v>85</v>
      </c>
      <c r="C43" s="97" t="s">
        <v>612</v>
      </c>
      <c r="D43" s="97" t="s">
        <v>612</v>
      </c>
    </row>
    <row r="44" spans="1:4">
      <c r="A44" s="97" t="s">
        <v>612</v>
      </c>
      <c r="B44" s="107" t="s">
        <v>612</v>
      </c>
      <c r="C44" s="49" t="s">
        <v>122</v>
      </c>
      <c r="D44" s="29" t="s">
        <v>80</v>
      </c>
    </row>
    <row r="45" spans="1:4">
      <c r="A45" s="97" t="s">
        <v>612</v>
      </c>
      <c r="B45" s="107" t="s">
        <v>612</v>
      </c>
      <c r="C45" s="50" t="s">
        <v>0</v>
      </c>
      <c r="D45" s="19" t="s">
        <v>1</v>
      </c>
    </row>
    <row r="46" spans="1:4">
      <c r="A46" s="97" t="s">
        <v>612</v>
      </c>
      <c r="B46" s="107" t="s">
        <v>612</v>
      </c>
      <c r="C46" s="86" t="s">
        <v>105</v>
      </c>
      <c r="D46" s="87" vm="6">
        <v>2.4752999999999998</v>
      </c>
    </row>
    <row r="47" spans="1:4">
      <c r="A47" s="97" t="s">
        <v>612</v>
      </c>
      <c r="B47" s="107" t="s">
        <v>612</v>
      </c>
      <c r="C47" s="86" t="s">
        <v>112</v>
      </c>
      <c r="D47" s="87">
        <v>0.74744976816074182</v>
      </c>
    </row>
    <row r="48" spans="1:4">
      <c r="A48" s="97" t="s">
        <v>612</v>
      </c>
      <c r="B48" s="107" t="s">
        <v>612</v>
      </c>
      <c r="C48" s="86" t="s">
        <v>109</v>
      </c>
      <c r="D48" s="87" vm="7">
        <v>2.7391000000000001</v>
      </c>
    </row>
    <row r="49" spans="1:4">
      <c r="A49" s="97" t="s">
        <v>612</v>
      </c>
      <c r="B49" s="108" t="s">
        <v>612</v>
      </c>
      <c r="C49" s="86" t="s">
        <v>585</v>
      </c>
      <c r="D49" s="87" vm="8">
        <v>4.3135000000000003</v>
      </c>
    </row>
    <row r="50" spans="1:4">
      <c r="A50" s="97" t="s">
        <v>612</v>
      </c>
      <c r="B50" s="107" t="s">
        <v>612</v>
      </c>
      <c r="C50" s="86" t="s">
        <v>103</v>
      </c>
      <c r="D50" s="87" vm="9">
        <v>4.0115999999999996</v>
      </c>
    </row>
    <row r="51" spans="1:4">
      <c r="A51" s="97" t="s">
        <v>612</v>
      </c>
      <c r="B51" s="107" t="s">
        <v>612</v>
      </c>
      <c r="C51" s="86" t="s">
        <v>104</v>
      </c>
      <c r="D51" s="87" vm="10">
        <v>4.6208999999999998</v>
      </c>
    </row>
    <row r="52" spans="1:4">
      <c r="A52" s="97" t="s">
        <v>612</v>
      </c>
      <c r="B52" s="107" t="s">
        <v>612</v>
      </c>
      <c r="C52" s="86" t="s">
        <v>106</v>
      </c>
      <c r="D52" s="87">
        <v>0.46448192400783739</v>
      </c>
    </row>
    <row r="53" spans="1:4">
      <c r="A53" s="97" t="s">
        <v>612</v>
      </c>
      <c r="B53" s="107" t="s">
        <v>612</v>
      </c>
      <c r="C53" s="86" t="s">
        <v>110</v>
      </c>
      <c r="D53" s="87">
        <v>2.5637E-2</v>
      </c>
    </row>
    <row r="54" spans="1:4">
      <c r="A54" s="97" t="s">
        <v>612</v>
      </c>
      <c r="B54" s="107" t="s">
        <v>612</v>
      </c>
      <c r="C54" s="86" t="s">
        <v>111</v>
      </c>
      <c r="D54" s="87">
        <v>0.2137704222363675</v>
      </c>
    </row>
    <row r="55" spans="1:4">
      <c r="A55" s="97" t="s">
        <v>612</v>
      </c>
      <c r="B55" s="107" t="s">
        <v>612</v>
      </c>
      <c r="C55" s="86" t="s">
        <v>108</v>
      </c>
      <c r="D55" s="87" vm="11">
        <v>0.53820000000000001</v>
      </c>
    </row>
    <row r="56" spans="1:4">
      <c r="A56" s="97" t="s">
        <v>612</v>
      </c>
      <c r="B56" s="107" t="s">
        <v>612</v>
      </c>
      <c r="C56" s="86" t="s">
        <v>586</v>
      </c>
      <c r="D56" s="87">
        <v>2.2929893999999997</v>
      </c>
    </row>
    <row r="57" spans="1:4">
      <c r="A57" s="97" t="s">
        <v>612</v>
      </c>
      <c r="B57" s="107" t="s">
        <v>612</v>
      </c>
      <c r="C57" s="86" t="s">
        <v>107</v>
      </c>
      <c r="D57" s="87" vm="12">
        <v>0.36270000000000002</v>
      </c>
    </row>
    <row r="58" spans="1:4">
      <c r="A58" s="97" t="s">
        <v>612</v>
      </c>
      <c r="B58" s="107" t="s">
        <v>612</v>
      </c>
      <c r="C58" s="86" t="s">
        <v>101</v>
      </c>
      <c r="D58" s="87" vm="13">
        <v>3.6269999999999998</v>
      </c>
    </row>
    <row r="59" spans="1:4">
      <c r="A59" s="97" t="s">
        <v>612</v>
      </c>
      <c r="B59" s="107" t="s">
        <v>612</v>
      </c>
      <c r="C59" s="86" t="s">
        <v>113</v>
      </c>
      <c r="D59" s="87" vm="14">
        <v>0.19539999999999999</v>
      </c>
    </row>
    <row r="60" spans="1:4">
      <c r="A60" s="97" t="s">
        <v>612</v>
      </c>
      <c r="B60" s="107" t="s">
        <v>612</v>
      </c>
      <c r="C60" s="86" t="s">
        <v>587</v>
      </c>
      <c r="D60" s="87" vm="15">
        <v>0.35589999999999999</v>
      </c>
    </row>
    <row r="61" spans="1:4">
      <c r="A61" s="97" t="s">
        <v>612</v>
      </c>
      <c r="B61" s="107" t="s">
        <v>612</v>
      </c>
      <c r="C61" s="86" t="s">
        <v>588</v>
      </c>
      <c r="D61" s="87">
        <v>4.0537957812358541E-2</v>
      </c>
    </row>
    <row r="62" spans="1:4">
      <c r="A62" s="97" t="s">
        <v>612</v>
      </c>
      <c r="B62" s="107" t="s">
        <v>612</v>
      </c>
      <c r="C62" s="86" t="s">
        <v>589</v>
      </c>
      <c r="D62" s="87">
        <v>0.51084507042253524</v>
      </c>
    </row>
    <row r="63" spans="1:4">
      <c r="A63" s="97" t="s">
        <v>612</v>
      </c>
      <c r="B63" s="107" t="s">
        <v>612</v>
      </c>
      <c r="C63" s="86" t="s">
        <v>102</v>
      </c>
      <c r="D63" s="87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44" style="2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115</v>
      </c>
      <c r="B1" s="36" t="s" vm="1">
        <v>173</v>
      </c>
    </row>
    <row r="2" spans="1:11">
      <c r="A2" s="36" t="s">
        <v>114</v>
      </c>
      <c r="B2" s="36" t="s">
        <v>174</v>
      </c>
    </row>
    <row r="3" spans="1:11">
      <c r="A3" s="36" t="s">
        <v>116</v>
      </c>
      <c r="B3" s="36" t="s">
        <v>175</v>
      </c>
    </row>
    <row r="4" spans="1:11">
      <c r="A4" s="36" t="s">
        <v>117</v>
      </c>
      <c r="B4" s="36">
        <v>12146</v>
      </c>
    </row>
    <row r="5" spans="1:11" s="3" customFormat="1">
      <c r="A5" s="53" t="s">
        <v>90</v>
      </c>
      <c r="B5" s="39" t="s">
        <v>32</v>
      </c>
      <c r="C5" s="39" t="s">
        <v>92</v>
      </c>
      <c r="D5" s="39" t="s">
        <v>14</v>
      </c>
      <c r="E5" s="39" t="s">
        <v>45</v>
      </c>
      <c r="F5" s="39" t="s">
        <v>78</v>
      </c>
      <c r="G5" s="39" t="s">
        <v>16</v>
      </c>
      <c r="H5" s="39" t="s">
        <v>18</v>
      </c>
      <c r="I5" s="39" t="s">
        <v>42</v>
      </c>
      <c r="J5" s="39" t="s">
        <v>118</v>
      </c>
      <c r="K5" s="41" t="s">
        <v>119</v>
      </c>
    </row>
    <row r="6" spans="1:11" s="3" customFormat="1">
      <c r="A6" s="109" t="s">
        <v>612</v>
      </c>
      <c r="B6" s="110" t="s">
        <v>612</v>
      </c>
      <c r="C6" s="110" t="s">
        <v>612</v>
      </c>
      <c r="D6" s="110" t="s">
        <v>612</v>
      </c>
      <c r="E6" s="110" t="s">
        <v>612</v>
      </c>
      <c r="F6" s="110" t="s">
        <v>612</v>
      </c>
      <c r="G6" s="12" t="s">
        <v>19</v>
      </c>
      <c r="H6" s="12" t="s">
        <v>19</v>
      </c>
      <c r="I6" s="12" t="s">
        <v>152</v>
      </c>
      <c r="J6" s="12" t="s">
        <v>19</v>
      </c>
      <c r="K6" s="13" t="s">
        <v>19</v>
      </c>
    </row>
    <row r="7" spans="1:11" s="4" customFormat="1" ht="20.25">
      <c r="A7" s="111" t="s">
        <v>612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78" t="s">
        <v>31</v>
      </c>
      <c r="B8" s="112" t="s">
        <v>612</v>
      </c>
      <c r="C8" s="112" t="s">
        <v>612</v>
      </c>
      <c r="D8" s="112" t="s">
        <v>612</v>
      </c>
      <c r="E8" s="112" t="s">
        <v>612</v>
      </c>
      <c r="F8" s="112" t="s">
        <v>612</v>
      </c>
      <c r="G8" s="112" t="s">
        <v>612</v>
      </c>
      <c r="H8" s="112" t="s">
        <v>612</v>
      </c>
      <c r="I8" s="82">
        <f>I9</f>
        <v>3067.1501187969998</v>
      </c>
      <c r="J8" s="79">
        <f>IFERROR(I8/$I$8,0)</f>
        <v>1</v>
      </c>
      <c r="K8" s="79">
        <f>I8/'סכום נכסי הקרן'!$C$41</f>
        <v>4.7984032668661011E-2</v>
      </c>
    </row>
    <row r="9" spans="1:11" s="71" customFormat="1">
      <c r="A9" s="80" t="s">
        <v>146</v>
      </c>
      <c r="B9" s="112" t="s">
        <v>612</v>
      </c>
      <c r="C9" s="112" t="s">
        <v>612</v>
      </c>
      <c r="D9" s="112" t="s">
        <v>612</v>
      </c>
      <c r="E9" s="112" t="s">
        <v>612</v>
      </c>
      <c r="F9" s="112" t="s">
        <v>612</v>
      </c>
      <c r="G9" s="112" t="s">
        <v>612</v>
      </c>
      <c r="H9" s="112" t="s">
        <v>612</v>
      </c>
      <c r="I9" s="82">
        <f>I10+I14</f>
        <v>3067.1501187969998</v>
      </c>
      <c r="J9" s="79">
        <f t="shared" ref="J9:J20" si="0">IFERROR(I9/$I$8,0)</f>
        <v>1</v>
      </c>
      <c r="K9" s="79">
        <f>I9/'סכום נכסי הקרן'!$C$41</f>
        <v>4.7984032668661011E-2</v>
      </c>
    </row>
    <row r="10" spans="1:11">
      <c r="A10" s="72" t="s">
        <v>29</v>
      </c>
      <c r="B10" s="113" t="s">
        <v>612</v>
      </c>
      <c r="C10" s="113" t="s">
        <v>612</v>
      </c>
      <c r="D10" s="113" t="s">
        <v>612</v>
      </c>
      <c r="E10" s="113" t="s">
        <v>612</v>
      </c>
      <c r="F10" s="113" t="s">
        <v>612</v>
      </c>
      <c r="G10" s="113" t="s">
        <v>612</v>
      </c>
      <c r="H10" s="113" t="s">
        <v>612</v>
      </c>
      <c r="I10" s="63">
        <f>SUM(I11:I12)</f>
        <v>1757.4177187970001</v>
      </c>
      <c r="J10" s="64">
        <f t="shared" si="0"/>
        <v>0.5729806663282252</v>
      </c>
      <c r="K10" s="64">
        <f>I10/'סכום נכסי הקרן'!$C$41</f>
        <v>2.7493923011604714E-2</v>
      </c>
    </row>
    <row r="11" spans="1:11">
      <c r="A11" s="60" t="s">
        <v>590</v>
      </c>
      <c r="B11" s="57">
        <v>34810000</v>
      </c>
      <c r="C11" s="57">
        <v>10</v>
      </c>
      <c r="D11" s="57" t="s">
        <v>592</v>
      </c>
      <c r="E11" s="57" t="s">
        <v>591</v>
      </c>
      <c r="F11" s="69" t="s">
        <v>102</v>
      </c>
      <c r="G11" s="114" t="s">
        <v>612</v>
      </c>
      <c r="H11" s="114" t="s">
        <v>612</v>
      </c>
      <c r="I11" s="66">
        <v>0.57015879700000005</v>
      </c>
      <c r="J11" s="67">
        <f t="shared" si="0"/>
        <v>1.8589204144452774E-4</v>
      </c>
      <c r="K11" s="67">
        <f>I11/'סכום נכסי הקרן'!$C$41</f>
        <v>8.9198497895183052E-6</v>
      </c>
    </row>
    <row r="12" spans="1:11">
      <c r="A12" s="60" t="s">
        <v>590</v>
      </c>
      <c r="B12" s="57">
        <v>34110000</v>
      </c>
      <c r="C12" s="57">
        <v>10</v>
      </c>
      <c r="D12" s="57" t="s">
        <v>592</v>
      </c>
      <c r="E12" s="57" t="s">
        <v>591</v>
      </c>
      <c r="F12" s="69" t="s">
        <v>102</v>
      </c>
      <c r="G12" s="114" t="s">
        <v>612</v>
      </c>
      <c r="H12" s="114" t="s">
        <v>612</v>
      </c>
      <c r="I12" s="66">
        <v>1756.8475600000002</v>
      </c>
      <c r="J12" s="67">
        <f t="shared" si="0"/>
        <v>0.57279477428678072</v>
      </c>
      <c r="K12" s="67">
        <f>I12/'סכום נכסי הקרן'!$C$41</f>
        <v>2.7485003161815194E-2</v>
      </c>
    </row>
    <row r="13" spans="1:11">
      <c r="A13" s="115" t="s">
        <v>612</v>
      </c>
      <c r="B13" s="116" t="s">
        <v>612</v>
      </c>
      <c r="C13" s="116" t="s">
        <v>612</v>
      </c>
      <c r="D13" s="116" t="s">
        <v>612</v>
      </c>
      <c r="E13" s="116" t="s">
        <v>612</v>
      </c>
      <c r="F13" s="116" t="s">
        <v>612</v>
      </c>
      <c r="G13" s="116" t="s">
        <v>612</v>
      </c>
      <c r="H13" s="116" t="s">
        <v>612</v>
      </c>
      <c r="I13" s="116" t="s">
        <v>612</v>
      </c>
      <c r="J13" s="116" t="s">
        <v>612</v>
      </c>
      <c r="K13" s="116" t="s">
        <v>612</v>
      </c>
    </row>
    <row r="14" spans="1:11">
      <c r="A14" s="72" t="s">
        <v>30</v>
      </c>
      <c r="B14" s="113" t="s">
        <v>612</v>
      </c>
      <c r="C14" s="113" t="s">
        <v>612</v>
      </c>
      <c r="D14" s="113" t="s">
        <v>612</v>
      </c>
      <c r="E14" s="113" t="s">
        <v>612</v>
      </c>
      <c r="F14" s="113" t="s">
        <v>612</v>
      </c>
      <c r="G14" s="113" t="s">
        <v>612</v>
      </c>
      <c r="H14" s="113" t="s">
        <v>612</v>
      </c>
      <c r="I14" s="63">
        <f>SUM(I15:I20)</f>
        <v>1309.7323999999999</v>
      </c>
      <c r="J14" s="64">
        <f t="shared" si="0"/>
        <v>0.42701933367177486</v>
      </c>
      <c r="K14" s="64">
        <f>I14/'סכום נכסי הקרן'!$C$41</f>
        <v>2.0490109657056301E-2</v>
      </c>
    </row>
    <row r="15" spans="1:11">
      <c r="A15" s="60" t="s">
        <v>590</v>
      </c>
      <c r="B15" s="57">
        <v>34510000</v>
      </c>
      <c r="C15" s="57">
        <v>10</v>
      </c>
      <c r="D15" s="57" t="s">
        <v>592</v>
      </c>
      <c r="E15" s="57" t="s">
        <v>591</v>
      </c>
      <c r="F15" s="69" t="s">
        <v>103</v>
      </c>
      <c r="G15" s="114" t="s">
        <v>612</v>
      </c>
      <c r="H15" s="114" t="s">
        <v>612</v>
      </c>
      <c r="I15" s="66">
        <v>205.66882999999999</v>
      </c>
      <c r="J15" s="67">
        <f t="shared" si="0"/>
        <v>6.705535172196514E-2</v>
      </c>
      <c r="K15" s="67">
        <f>I15/'סכום נכסי הקרן'!$C$41</f>
        <v>3.2175861876353297E-3</v>
      </c>
    </row>
    <row r="16" spans="1:11">
      <c r="A16" s="60" t="s">
        <v>590</v>
      </c>
      <c r="B16" s="57">
        <v>33810000</v>
      </c>
      <c r="C16" s="57">
        <v>10</v>
      </c>
      <c r="D16" s="57" t="s">
        <v>592</v>
      </c>
      <c r="E16" s="57" t="s">
        <v>591</v>
      </c>
      <c r="F16" s="69" t="s">
        <v>104</v>
      </c>
      <c r="G16" s="114" t="s">
        <v>612</v>
      </c>
      <c r="H16" s="114" t="s">
        <v>612</v>
      </c>
      <c r="I16" s="66">
        <v>6.7830000000000001E-2</v>
      </c>
      <c r="J16" s="67">
        <f t="shared" si="0"/>
        <v>2.2114991889149637E-5</v>
      </c>
      <c r="K16" s="67">
        <f>I16/'סכום נכסי הקרן'!$C$41</f>
        <v>1.0611664932761296E-6</v>
      </c>
    </row>
    <row r="17" spans="1:11">
      <c r="A17" s="60" t="s">
        <v>590</v>
      </c>
      <c r="B17" s="57">
        <v>34610000</v>
      </c>
      <c r="C17" s="57">
        <v>10</v>
      </c>
      <c r="D17" s="57" t="s">
        <v>592</v>
      </c>
      <c r="E17" s="57" t="s">
        <v>591</v>
      </c>
      <c r="F17" s="69" t="s">
        <v>105</v>
      </c>
      <c r="G17" s="114" t="s">
        <v>612</v>
      </c>
      <c r="H17" s="114" t="s">
        <v>612</v>
      </c>
      <c r="I17" s="66">
        <v>8.1837900000000001</v>
      </c>
      <c r="J17" s="67">
        <f t="shared" si="0"/>
        <v>2.6682065379994681E-3</v>
      </c>
      <c r="K17" s="67">
        <f>I17/'סכום נכסי הקרן'!$C$41</f>
        <v>1.2803130968610136E-4</v>
      </c>
    </row>
    <row r="18" spans="1:11">
      <c r="A18" s="60" t="s">
        <v>590</v>
      </c>
      <c r="B18" s="57">
        <v>31710000</v>
      </c>
      <c r="C18" s="57">
        <v>10</v>
      </c>
      <c r="D18" s="57" t="s">
        <v>592</v>
      </c>
      <c r="E18" s="57" t="s">
        <v>591</v>
      </c>
      <c r="F18" s="69" t="s">
        <v>110</v>
      </c>
      <c r="G18" s="114" t="s">
        <v>612</v>
      </c>
      <c r="H18" s="114" t="s">
        <v>612</v>
      </c>
      <c r="I18" s="66">
        <v>151.13799</v>
      </c>
      <c r="J18" s="67">
        <f t="shared" si="0"/>
        <v>4.9276358882388016E-2</v>
      </c>
      <c r="K18" s="67">
        <f>I18/'סכום נכסי הקרן'!$C$41</f>
        <v>2.3644784144051705E-3</v>
      </c>
    </row>
    <row r="19" spans="1:11">
      <c r="A19" s="60" t="s">
        <v>590</v>
      </c>
      <c r="B19" s="57">
        <v>34710000</v>
      </c>
      <c r="C19" s="57">
        <v>10</v>
      </c>
      <c r="D19" s="57" t="s">
        <v>592</v>
      </c>
      <c r="E19" s="57" t="s">
        <v>591</v>
      </c>
      <c r="F19" s="69" t="s">
        <v>109</v>
      </c>
      <c r="G19" s="114" t="s">
        <v>612</v>
      </c>
      <c r="H19" s="114" t="s">
        <v>612</v>
      </c>
      <c r="I19" s="66">
        <v>64.151780000000002</v>
      </c>
      <c r="J19" s="67">
        <f t="shared" si="0"/>
        <v>2.0915761379544626E-2</v>
      </c>
      <c r="K19" s="67">
        <f>I19/'סכום נכסי הקרן'!$C$41</f>
        <v>1.0036225773259876E-3</v>
      </c>
    </row>
    <row r="20" spans="1:11">
      <c r="A20" s="60" t="s">
        <v>590</v>
      </c>
      <c r="B20" s="57">
        <v>34010000</v>
      </c>
      <c r="C20" s="57">
        <v>10</v>
      </c>
      <c r="D20" s="57" t="s">
        <v>592</v>
      </c>
      <c r="E20" s="57" t="s">
        <v>591</v>
      </c>
      <c r="F20" s="69" t="s">
        <v>101</v>
      </c>
      <c r="G20" s="114" t="s">
        <v>612</v>
      </c>
      <c r="H20" s="114" t="s">
        <v>612</v>
      </c>
      <c r="I20" s="66">
        <v>880.52218000000005</v>
      </c>
      <c r="J20" s="67">
        <f t="shared" si="0"/>
        <v>0.28708154015798848</v>
      </c>
      <c r="K20" s="67">
        <f>I20/'סכום נכסי הקרן'!$C$41</f>
        <v>1.3775330001510436E-2</v>
      </c>
    </row>
    <row r="21" spans="1:11">
      <c r="A21" s="115" t="s">
        <v>612</v>
      </c>
      <c r="B21" s="116" t="s">
        <v>612</v>
      </c>
      <c r="C21" s="116" t="s">
        <v>612</v>
      </c>
      <c r="D21" s="116" t="s">
        <v>612</v>
      </c>
      <c r="E21" s="116" t="s">
        <v>612</v>
      </c>
      <c r="F21" s="116" t="s">
        <v>612</v>
      </c>
      <c r="G21" s="116" t="s">
        <v>612</v>
      </c>
      <c r="H21" s="116" t="s">
        <v>612</v>
      </c>
      <c r="I21" s="116" t="s">
        <v>612</v>
      </c>
      <c r="J21" s="116" t="s">
        <v>612</v>
      </c>
      <c r="K21" s="116" t="s">
        <v>612</v>
      </c>
    </row>
    <row r="22" spans="1:11">
      <c r="A22" s="116" t="s">
        <v>612</v>
      </c>
      <c r="B22" s="116" t="s">
        <v>612</v>
      </c>
      <c r="C22" s="116" t="s">
        <v>612</v>
      </c>
      <c r="D22" s="116" t="s">
        <v>612</v>
      </c>
      <c r="E22" s="116" t="s">
        <v>612</v>
      </c>
      <c r="F22" s="116" t="s">
        <v>612</v>
      </c>
      <c r="G22" s="116" t="s">
        <v>612</v>
      </c>
      <c r="H22" s="116" t="s">
        <v>612</v>
      </c>
      <c r="I22" s="116" t="s">
        <v>612</v>
      </c>
      <c r="J22" s="116" t="s">
        <v>612</v>
      </c>
      <c r="K22" s="116" t="s">
        <v>612</v>
      </c>
    </row>
    <row r="23" spans="1:11">
      <c r="A23" s="116" t="s">
        <v>612</v>
      </c>
      <c r="B23" s="116" t="s">
        <v>612</v>
      </c>
      <c r="C23" s="116" t="s">
        <v>612</v>
      </c>
      <c r="D23" s="116" t="s">
        <v>612</v>
      </c>
      <c r="E23" s="116" t="s">
        <v>612</v>
      </c>
      <c r="F23" s="116" t="s">
        <v>612</v>
      </c>
      <c r="G23" s="116" t="s">
        <v>612</v>
      </c>
      <c r="H23" s="116" t="s">
        <v>612</v>
      </c>
      <c r="I23" s="116" t="s">
        <v>612</v>
      </c>
      <c r="J23" s="116" t="s">
        <v>612</v>
      </c>
      <c r="K23" s="116" t="s">
        <v>612</v>
      </c>
    </row>
    <row r="24" spans="1:11">
      <c r="A24" s="88" t="s">
        <v>164</v>
      </c>
      <c r="B24" s="116" t="s">
        <v>612</v>
      </c>
      <c r="C24" s="116" t="s">
        <v>612</v>
      </c>
      <c r="D24" s="116" t="s">
        <v>612</v>
      </c>
      <c r="E24" s="116" t="s">
        <v>612</v>
      </c>
      <c r="F24" s="116" t="s">
        <v>612</v>
      </c>
      <c r="G24" s="116" t="s">
        <v>612</v>
      </c>
      <c r="H24" s="116" t="s">
        <v>612</v>
      </c>
      <c r="I24" s="116" t="s">
        <v>612</v>
      </c>
      <c r="J24" s="116" t="s">
        <v>612</v>
      </c>
      <c r="K24" s="116" t="s">
        <v>612</v>
      </c>
    </row>
    <row r="25" spans="1:11" hidden="1">
      <c r="A25" s="89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11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11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1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1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1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1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1:11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1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1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1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1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1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11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1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</row>
    <row r="74" spans="1:11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1:11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</row>
    <row r="76" spans="1:11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</row>
    <row r="77" spans="1:11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1:11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1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1:11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1:11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1:11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1:11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1:11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1:11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1:11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1:11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1:11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1:11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1:11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1:11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1:11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1:11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1:11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1:11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1:11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1:11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1:11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1:11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1:11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1:11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1:11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1:11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1:11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1:11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1:11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1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1:11" hidden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</row>
    <row r="110" spans="1:11" hidden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</row>
    <row r="111" spans="1:11" hidden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</row>
    <row r="112" spans="1:11" hidden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</row>
    <row r="113" spans="1:11" hidden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</row>
    <row r="114" spans="1:11" hidden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</row>
    <row r="115" spans="1:11" hidden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</row>
    <row r="116" spans="1:11" hidden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1:11" hidden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1:11" hidden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1:11" hidden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</row>
    <row r="120" spans="1:11" hidden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</row>
    <row r="121" spans="1:11" hidden="1">
      <c r="C121" s="1"/>
    </row>
    <row r="122" spans="1:11" hidden="1">
      <c r="C122" s="1"/>
    </row>
    <row r="123" spans="1:11" hidden="1">
      <c r="C123" s="1"/>
    </row>
    <row r="124" spans="1:11" hidden="1">
      <c r="C124" s="1"/>
    </row>
    <row r="125" spans="1:11" hidden="1">
      <c r="C125" s="1"/>
    </row>
    <row r="126" spans="1:11" hidden="1">
      <c r="C126" s="1"/>
    </row>
    <row r="127" spans="1:11" hidden="1">
      <c r="C127" s="1"/>
    </row>
    <row r="128" spans="1:11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4" hidden="1">
      <c r="C513" s="1"/>
    </row>
    <row r="514" spans="3:4" hidden="1">
      <c r="C514" s="1"/>
    </row>
    <row r="515" spans="3:4" hidden="1">
      <c r="D515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3.28515625" style="2" bestFit="1" customWidth="1"/>
    <col min="2" max="2" width="21.42578125" style="2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2" style="1" bestFit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7.28515625" style="1" customWidth="1"/>
    <col min="14" max="14" width="10.5703125" style="1" customWidth="1"/>
    <col min="15" max="15" width="19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115</v>
      </c>
      <c r="B1" s="36" t="s" vm="1">
        <v>173</v>
      </c>
    </row>
    <row r="2" spans="1:17">
      <c r="A2" s="36" t="s">
        <v>114</v>
      </c>
      <c r="B2" s="36" t="s">
        <v>174</v>
      </c>
    </row>
    <row r="3" spans="1:17">
      <c r="A3" s="36" t="s">
        <v>116</v>
      </c>
      <c r="B3" s="36" t="s">
        <v>175</v>
      </c>
    </row>
    <row r="4" spans="1:17">
      <c r="A4" s="36" t="s">
        <v>117</v>
      </c>
      <c r="B4" s="36">
        <v>12146</v>
      </c>
    </row>
    <row r="5" spans="1:17">
      <c r="A5" s="134" t="s">
        <v>64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6"/>
    </row>
    <row r="6" spans="1:17" s="3" customFormat="1" ht="55.5" customHeight="1">
      <c r="A6" s="37" t="s">
        <v>90</v>
      </c>
      <c r="B6" s="38" t="s">
        <v>32</v>
      </c>
      <c r="C6" s="38" t="s">
        <v>94</v>
      </c>
      <c r="D6" s="38" t="s">
        <v>14</v>
      </c>
      <c r="E6" s="38" t="s">
        <v>45</v>
      </c>
      <c r="F6" s="38" t="s">
        <v>79</v>
      </c>
      <c r="G6" s="38" t="s">
        <v>17</v>
      </c>
      <c r="H6" s="38" t="s">
        <v>78</v>
      </c>
      <c r="I6" s="38" t="s">
        <v>16</v>
      </c>
      <c r="J6" s="38" t="s">
        <v>18</v>
      </c>
      <c r="K6" s="38" t="s">
        <v>149</v>
      </c>
      <c r="L6" s="38" t="s">
        <v>148</v>
      </c>
      <c r="M6" s="38" t="s">
        <v>163</v>
      </c>
      <c r="N6" s="38" t="s">
        <v>42</v>
      </c>
      <c r="O6" s="38" t="s">
        <v>151</v>
      </c>
      <c r="P6" s="38" t="s">
        <v>118</v>
      </c>
      <c r="Q6" s="117" t="s">
        <v>120</v>
      </c>
    </row>
    <row r="7" spans="1:17" s="3" customFormat="1" ht="25.5">
      <c r="A7" s="109" t="s">
        <v>612</v>
      </c>
      <c r="B7" s="110" t="s">
        <v>612</v>
      </c>
      <c r="C7" s="110" t="s">
        <v>612</v>
      </c>
      <c r="D7" s="110" t="s">
        <v>612</v>
      </c>
      <c r="E7" s="110" t="s">
        <v>612</v>
      </c>
      <c r="F7" s="26" t="s">
        <v>21</v>
      </c>
      <c r="G7" s="26" t="s">
        <v>20</v>
      </c>
      <c r="H7" s="110" t="s">
        <v>612</v>
      </c>
      <c r="I7" s="26" t="s">
        <v>19</v>
      </c>
      <c r="J7" s="26" t="s">
        <v>19</v>
      </c>
      <c r="K7" s="26" t="s">
        <v>156</v>
      </c>
      <c r="L7" s="110" t="s">
        <v>612</v>
      </c>
      <c r="M7" s="12" t="s">
        <v>152</v>
      </c>
      <c r="N7" s="26" t="s">
        <v>157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11" t="s">
        <v>612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88</v>
      </c>
      <c r="Q8" s="15" t="s">
        <v>89</v>
      </c>
    </row>
    <row r="9" spans="1:17" s="4" customFormat="1" ht="20.25">
      <c r="A9" s="54" t="s">
        <v>25</v>
      </c>
      <c r="B9" s="118" t="s">
        <v>612</v>
      </c>
      <c r="C9" s="118" t="s">
        <v>612</v>
      </c>
      <c r="D9" s="118" t="s">
        <v>612</v>
      </c>
      <c r="E9" s="118" t="s">
        <v>612</v>
      </c>
      <c r="F9" s="118" t="s">
        <v>612</v>
      </c>
      <c r="G9" s="61">
        <v>8.4740162723966499</v>
      </c>
      <c r="H9" s="118" t="s">
        <v>612</v>
      </c>
      <c r="I9" s="118" t="s">
        <v>612</v>
      </c>
      <c r="J9" s="62">
        <v>3.1752924238072223E-2</v>
      </c>
      <c r="K9" s="118" t="s">
        <v>612</v>
      </c>
      <c r="L9" s="118" t="s">
        <v>612</v>
      </c>
      <c r="M9" s="118" t="s">
        <v>612</v>
      </c>
      <c r="N9" s="61">
        <v>4424.2775999999994</v>
      </c>
      <c r="O9" s="118" t="s">
        <v>612</v>
      </c>
      <c r="P9" s="62">
        <f>IFERROR(N9/$N$9,0)</f>
        <v>1</v>
      </c>
      <c r="Q9" s="62">
        <f>N9/'סכום נכסי הקרן'!$C$41</f>
        <v>6.9215614714317114E-2</v>
      </c>
    </row>
    <row r="10" spans="1:17">
      <c r="A10" s="55" t="s">
        <v>146</v>
      </c>
      <c r="B10" s="113" t="s">
        <v>612</v>
      </c>
      <c r="C10" s="113" t="s">
        <v>612</v>
      </c>
      <c r="D10" s="113" t="s">
        <v>612</v>
      </c>
      <c r="E10" s="113" t="s">
        <v>612</v>
      </c>
      <c r="F10" s="113" t="s">
        <v>612</v>
      </c>
      <c r="G10" s="63">
        <v>8.0137777159978452</v>
      </c>
      <c r="H10" s="113" t="s">
        <v>612</v>
      </c>
      <c r="I10" s="113" t="s">
        <v>612</v>
      </c>
      <c r="J10" s="64">
        <v>3.0686596744364528E-2</v>
      </c>
      <c r="K10" s="113" t="s">
        <v>612</v>
      </c>
      <c r="L10" s="113" t="s">
        <v>612</v>
      </c>
      <c r="M10" s="113" t="s">
        <v>612</v>
      </c>
      <c r="N10" s="63">
        <v>3895.2598100000005</v>
      </c>
      <c r="O10" s="113" t="s">
        <v>612</v>
      </c>
      <c r="P10" s="64">
        <f t="shared" ref="P10:P37" si="0">IFERROR(N10/$N$9,0)</f>
        <v>0.88042843649774616</v>
      </c>
      <c r="Q10" s="64">
        <f>N10/'סכום נכסי הקרן'!$C$41</f>
        <v>6.0939395444156608E-2</v>
      </c>
    </row>
    <row r="11" spans="1:17">
      <c r="A11" s="56" t="s">
        <v>24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66">
        <v>6.4469898690044092</v>
      </c>
      <c r="H11" s="116" t="s">
        <v>612</v>
      </c>
      <c r="I11" s="116" t="s">
        <v>612</v>
      </c>
      <c r="J11" s="67">
        <v>1.3482675911099116E-2</v>
      </c>
      <c r="K11" s="116" t="s">
        <v>612</v>
      </c>
      <c r="L11" s="116" t="s">
        <v>612</v>
      </c>
      <c r="M11" s="116" t="s">
        <v>612</v>
      </c>
      <c r="N11" s="66">
        <v>1422.9105000000002</v>
      </c>
      <c r="O11" s="116" t="s">
        <v>612</v>
      </c>
      <c r="P11" s="67">
        <f t="shared" si="0"/>
        <v>0.32161419979614309</v>
      </c>
      <c r="Q11" s="67">
        <f>N11/'סכום נכסי הקרן'!$C$41</f>
        <v>2.2260724539743242E-2</v>
      </c>
    </row>
    <row r="12" spans="1:17">
      <c r="A12" s="58" t="s">
        <v>23</v>
      </c>
      <c r="B12" s="113" t="s">
        <v>612</v>
      </c>
      <c r="C12" s="113" t="s">
        <v>612</v>
      </c>
      <c r="D12" s="113" t="s">
        <v>612</v>
      </c>
      <c r="E12" s="113" t="s">
        <v>612</v>
      </c>
      <c r="F12" s="113" t="s">
        <v>612</v>
      </c>
      <c r="G12" s="63">
        <v>6.4469898690044092</v>
      </c>
      <c r="H12" s="113" t="s">
        <v>612</v>
      </c>
      <c r="I12" s="113" t="s">
        <v>612</v>
      </c>
      <c r="J12" s="64">
        <v>1.3482675911099116E-2</v>
      </c>
      <c r="K12" s="113" t="s">
        <v>612</v>
      </c>
      <c r="L12" s="113" t="s">
        <v>612</v>
      </c>
      <c r="M12" s="113" t="s">
        <v>612</v>
      </c>
      <c r="N12" s="63">
        <v>1422.9105000000002</v>
      </c>
      <c r="O12" s="113" t="s">
        <v>612</v>
      </c>
      <c r="P12" s="64">
        <f t="shared" si="0"/>
        <v>0.32161419979614309</v>
      </c>
      <c r="Q12" s="64">
        <f>N12/'סכום נכסי הקרן'!$C$41</f>
        <v>2.2260724539743242E-2</v>
      </c>
    </row>
    <row r="13" spans="1:17">
      <c r="A13" s="59" t="s">
        <v>176</v>
      </c>
      <c r="B13" s="57" t="s">
        <v>177</v>
      </c>
      <c r="C13" s="69" t="s">
        <v>95</v>
      </c>
      <c r="D13" s="57" t="s">
        <v>178</v>
      </c>
      <c r="E13" s="116" t="s">
        <v>612</v>
      </c>
      <c r="F13" s="116" t="s">
        <v>612</v>
      </c>
      <c r="G13" s="66">
        <v>3.3700000000000006</v>
      </c>
      <c r="H13" s="69" t="s">
        <v>102</v>
      </c>
      <c r="I13" s="70">
        <v>7.4999999999999997E-3</v>
      </c>
      <c r="J13" s="67">
        <v>1.1600000000000001E-2</v>
      </c>
      <c r="K13" s="66">
        <v>150000</v>
      </c>
      <c r="L13" s="68">
        <v>111.6</v>
      </c>
      <c r="M13" s="116" t="s">
        <v>612</v>
      </c>
      <c r="N13" s="66">
        <v>167.40001999999998</v>
      </c>
      <c r="O13" s="67">
        <v>7.1635483324493761E-6</v>
      </c>
      <c r="P13" s="67">
        <f t="shared" si="0"/>
        <v>3.7836689994316816E-2</v>
      </c>
      <c r="Q13" s="67">
        <f>N13/'סכום נכסי הקרן'!$C$41</f>
        <v>2.6188897567116899E-3</v>
      </c>
    </row>
    <row r="14" spans="1:17">
      <c r="A14" s="59" t="s">
        <v>179</v>
      </c>
      <c r="B14" s="57" t="s">
        <v>180</v>
      </c>
      <c r="C14" s="69" t="s">
        <v>95</v>
      </c>
      <c r="D14" s="57" t="s">
        <v>178</v>
      </c>
      <c r="E14" s="116" t="s">
        <v>612</v>
      </c>
      <c r="F14" s="116" t="s">
        <v>612</v>
      </c>
      <c r="G14" s="66">
        <v>19.079999999999998</v>
      </c>
      <c r="H14" s="69" t="s">
        <v>102</v>
      </c>
      <c r="I14" s="70">
        <v>0.01</v>
      </c>
      <c r="J14" s="67">
        <v>1.7299999999999996E-2</v>
      </c>
      <c r="K14" s="66">
        <v>87204</v>
      </c>
      <c r="L14" s="68">
        <v>98.46</v>
      </c>
      <c r="M14" s="116" t="s">
        <v>612</v>
      </c>
      <c r="N14" s="66">
        <v>85.861070000000012</v>
      </c>
      <c r="O14" s="67">
        <v>4.8165423407675535E-6</v>
      </c>
      <c r="P14" s="67">
        <f t="shared" si="0"/>
        <v>1.9406799880730817E-2</v>
      </c>
      <c r="Q14" s="67">
        <f>N14/'סכום נכסי הקרן'!$C$41</f>
        <v>1.3432535833825196E-3</v>
      </c>
    </row>
    <row r="15" spans="1:17">
      <c r="A15" s="59" t="s">
        <v>181</v>
      </c>
      <c r="B15" s="57" t="s">
        <v>182</v>
      </c>
      <c r="C15" s="69" t="s">
        <v>95</v>
      </c>
      <c r="D15" s="57" t="s">
        <v>178</v>
      </c>
      <c r="E15" s="116" t="s">
        <v>612</v>
      </c>
      <c r="F15" s="116" t="s">
        <v>612</v>
      </c>
      <c r="G15" s="66">
        <v>2.58</v>
      </c>
      <c r="H15" s="69" t="s">
        <v>102</v>
      </c>
      <c r="I15" s="70">
        <v>1E-3</v>
      </c>
      <c r="J15" s="67">
        <v>1.1300000000000001E-2</v>
      </c>
      <c r="K15" s="66">
        <v>194300</v>
      </c>
      <c r="L15" s="68">
        <v>108.67</v>
      </c>
      <c r="M15" s="116" t="s">
        <v>612</v>
      </c>
      <c r="N15" s="66">
        <v>211.14582000000001</v>
      </c>
      <c r="O15" s="67">
        <v>9.681325928090619E-6</v>
      </c>
      <c r="P15" s="67">
        <f t="shared" si="0"/>
        <v>4.7724360695630859E-2</v>
      </c>
      <c r="Q15" s="67">
        <f>N15/'סכום נכסי הקרן'!$C$41</f>
        <v>3.3032709623958849E-3</v>
      </c>
    </row>
    <row r="16" spans="1:17">
      <c r="A16" s="59" t="s">
        <v>183</v>
      </c>
      <c r="B16" s="57" t="s">
        <v>184</v>
      </c>
      <c r="C16" s="69" t="s">
        <v>95</v>
      </c>
      <c r="D16" s="57" t="s">
        <v>178</v>
      </c>
      <c r="E16" s="116" t="s">
        <v>612</v>
      </c>
      <c r="F16" s="116" t="s">
        <v>612</v>
      </c>
      <c r="G16" s="66">
        <v>14.420000000000002</v>
      </c>
      <c r="H16" s="69" t="s">
        <v>102</v>
      </c>
      <c r="I16" s="70">
        <v>2.75E-2</v>
      </c>
      <c r="J16" s="67">
        <v>1.6500000000000001E-2</v>
      </c>
      <c r="K16" s="66">
        <v>5500</v>
      </c>
      <c r="L16" s="68">
        <v>140.35</v>
      </c>
      <c r="M16" s="116" t="s">
        <v>612</v>
      </c>
      <c r="N16" s="66">
        <v>7.7192499999999997</v>
      </c>
      <c r="O16" s="67">
        <v>3.0177553200694391E-7</v>
      </c>
      <c r="P16" s="67">
        <f t="shared" si="0"/>
        <v>1.7447481143588279E-3</v>
      </c>
      <c r="Q16" s="67">
        <f>N16/'סכום נכסי הקרן'!$C$41</f>
        <v>1.2076381325699192E-4</v>
      </c>
    </row>
    <row r="17" spans="1:17">
      <c r="A17" s="59" t="s">
        <v>185</v>
      </c>
      <c r="B17" s="57" t="s">
        <v>186</v>
      </c>
      <c r="C17" s="69" t="s">
        <v>95</v>
      </c>
      <c r="D17" s="57" t="s">
        <v>178</v>
      </c>
      <c r="E17" s="116" t="s">
        <v>612</v>
      </c>
      <c r="F17" s="116" t="s">
        <v>612</v>
      </c>
      <c r="G17" s="66">
        <v>1.83</v>
      </c>
      <c r="H17" s="69" t="s">
        <v>102</v>
      </c>
      <c r="I17" s="70">
        <v>7.4999999999999997E-3</v>
      </c>
      <c r="J17" s="67">
        <v>1.2500000000000001E-2</v>
      </c>
      <c r="K17" s="66">
        <v>225000</v>
      </c>
      <c r="L17" s="68">
        <v>111.09</v>
      </c>
      <c r="M17" s="116" t="s">
        <v>612</v>
      </c>
      <c r="N17" s="66">
        <v>249.95251000000002</v>
      </c>
      <c r="O17" s="67">
        <v>1.0367360345610822E-5</v>
      </c>
      <c r="P17" s="67">
        <f t="shared" si="0"/>
        <v>5.64956660947315E-2</v>
      </c>
      <c r="Q17" s="67">
        <f>N17/'סכום נכסי הקרן'!$C$41</f>
        <v>3.910382257441644E-3</v>
      </c>
    </row>
    <row r="18" spans="1:17">
      <c r="A18" s="59" t="s">
        <v>187</v>
      </c>
      <c r="B18" s="57" t="s">
        <v>188</v>
      </c>
      <c r="C18" s="69" t="s">
        <v>95</v>
      </c>
      <c r="D18" s="57" t="s">
        <v>178</v>
      </c>
      <c r="E18" s="116" t="s">
        <v>612</v>
      </c>
      <c r="F18" s="116" t="s">
        <v>612</v>
      </c>
      <c r="G18" s="66">
        <v>4.7300000000000013</v>
      </c>
      <c r="H18" s="69" t="s">
        <v>102</v>
      </c>
      <c r="I18" s="70">
        <v>1.1000000000000001E-2</v>
      </c>
      <c r="J18" s="67">
        <v>1.2100000000000001E-2</v>
      </c>
      <c r="K18" s="66">
        <v>90000</v>
      </c>
      <c r="L18" s="68">
        <v>100.55</v>
      </c>
      <c r="M18" s="116" t="s">
        <v>612</v>
      </c>
      <c r="N18" s="66">
        <v>90.495009999999994</v>
      </c>
      <c r="O18" s="67">
        <v>1.3239302900687134E-5</v>
      </c>
      <c r="P18" s="67">
        <f t="shared" si="0"/>
        <v>2.0454188950530593E-2</v>
      </c>
      <c r="Q18" s="67">
        <f>N18/'סכום נכסי הקרן'!$C$41</f>
        <v>1.4157492616937678E-3</v>
      </c>
    </row>
    <row r="19" spans="1:17">
      <c r="A19" s="59" t="s">
        <v>189</v>
      </c>
      <c r="B19" s="57" t="s">
        <v>190</v>
      </c>
      <c r="C19" s="69" t="s">
        <v>95</v>
      </c>
      <c r="D19" s="57" t="s">
        <v>178</v>
      </c>
      <c r="E19" s="116" t="s">
        <v>612</v>
      </c>
      <c r="F19" s="116" t="s">
        <v>612</v>
      </c>
      <c r="G19" s="66">
        <v>7.89</v>
      </c>
      <c r="H19" s="69" t="s">
        <v>102</v>
      </c>
      <c r="I19" s="70">
        <v>1E-3</v>
      </c>
      <c r="J19" s="67">
        <v>1.46E-2</v>
      </c>
      <c r="K19" s="66">
        <v>574137</v>
      </c>
      <c r="L19" s="68">
        <v>100.3</v>
      </c>
      <c r="M19" s="116" t="s">
        <v>612</v>
      </c>
      <c r="N19" s="66">
        <v>575.85942</v>
      </c>
      <c r="O19" s="67">
        <v>2.2252876147140132E-5</v>
      </c>
      <c r="P19" s="67">
        <f t="shared" si="0"/>
        <v>0.13015897103744126</v>
      </c>
      <c r="Q19" s="67">
        <f>N19/'סכום נכסי הקרן'!$C$41</f>
        <v>9.009033190939493E-3</v>
      </c>
    </row>
    <row r="20" spans="1:17">
      <c r="A20" s="59" t="s">
        <v>191</v>
      </c>
      <c r="B20" s="57" t="s">
        <v>192</v>
      </c>
      <c r="C20" s="69" t="s">
        <v>95</v>
      </c>
      <c r="D20" s="57" t="s">
        <v>178</v>
      </c>
      <c r="E20" s="116" t="s">
        <v>612</v>
      </c>
      <c r="F20" s="116" t="s">
        <v>612</v>
      </c>
      <c r="G20" s="66">
        <v>25.7</v>
      </c>
      <c r="H20" s="69" t="s">
        <v>102</v>
      </c>
      <c r="I20" s="70">
        <v>5.0000000000000001E-3</v>
      </c>
      <c r="J20" s="67">
        <v>1.7899999999999999E-2</v>
      </c>
      <c r="K20" s="66">
        <v>43000</v>
      </c>
      <c r="L20" s="68">
        <v>80.180000000000007</v>
      </c>
      <c r="M20" s="116" t="s">
        <v>612</v>
      </c>
      <c r="N20" s="66">
        <v>34.477400000000003</v>
      </c>
      <c r="O20" s="67">
        <v>2.7384807558359731E-6</v>
      </c>
      <c r="P20" s="67">
        <f t="shared" si="0"/>
        <v>7.7927750284023786E-3</v>
      </c>
      <c r="Q20" s="67">
        <f>N20/'סכום נכסי הקרן'!$C$41</f>
        <v>5.3938171392125059E-4</v>
      </c>
    </row>
    <row r="21" spans="1:17">
      <c r="A21" s="119" t="s">
        <v>612</v>
      </c>
      <c r="B21" s="116" t="s">
        <v>612</v>
      </c>
      <c r="C21" s="116" t="s">
        <v>612</v>
      </c>
      <c r="D21" s="116" t="s">
        <v>612</v>
      </c>
      <c r="E21" s="116" t="s">
        <v>612</v>
      </c>
      <c r="F21" s="116" t="s">
        <v>612</v>
      </c>
      <c r="G21" s="116" t="s">
        <v>612</v>
      </c>
      <c r="H21" s="116" t="s">
        <v>612</v>
      </c>
      <c r="I21" s="116" t="s">
        <v>612</v>
      </c>
      <c r="J21" s="116" t="s">
        <v>612</v>
      </c>
      <c r="K21" s="116" t="s">
        <v>612</v>
      </c>
      <c r="L21" s="116" t="s">
        <v>612</v>
      </c>
      <c r="M21" s="116" t="s">
        <v>612</v>
      </c>
      <c r="N21" s="116" t="s">
        <v>612</v>
      </c>
      <c r="O21" s="116" t="s">
        <v>612</v>
      </c>
      <c r="P21" s="116" t="s">
        <v>612</v>
      </c>
      <c r="Q21" s="116" t="s">
        <v>612</v>
      </c>
    </row>
    <row r="22" spans="1:17">
      <c r="A22" s="56" t="s">
        <v>33</v>
      </c>
      <c r="B22" s="116" t="s">
        <v>612</v>
      </c>
      <c r="C22" s="116" t="s">
        <v>612</v>
      </c>
      <c r="D22" s="116" t="s">
        <v>612</v>
      </c>
      <c r="E22" s="116" t="s">
        <v>612</v>
      </c>
      <c r="F22" s="116" t="s">
        <v>612</v>
      </c>
      <c r="G22" s="66">
        <v>8.9155106829948707</v>
      </c>
      <c r="H22" s="116" t="s">
        <v>612</v>
      </c>
      <c r="I22" s="116" t="s">
        <v>612</v>
      </c>
      <c r="J22" s="67">
        <v>4.0587964441804548E-2</v>
      </c>
      <c r="K22" s="116" t="s">
        <v>612</v>
      </c>
      <c r="L22" s="116" t="s">
        <v>612</v>
      </c>
      <c r="M22" s="116" t="s">
        <v>612</v>
      </c>
      <c r="N22" s="66">
        <v>2472.3493100000001</v>
      </c>
      <c r="O22" s="116" t="s">
        <v>612</v>
      </c>
      <c r="P22" s="67">
        <f t="shared" si="0"/>
        <v>0.55881423670160313</v>
      </c>
      <c r="Q22" s="67">
        <f>N22/'סכום נכסי הקרן'!$C$41</f>
        <v>3.8678670904413362E-2</v>
      </c>
    </row>
    <row r="23" spans="1:17">
      <c r="A23" s="58" t="s">
        <v>22</v>
      </c>
      <c r="B23" s="113" t="s">
        <v>612</v>
      </c>
      <c r="C23" s="113" t="s">
        <v>612</v>
      </c>
      <c r="D23" s="113" t="s">
        <v>612</v>
      </c>
      <c r="E23" s="113" t="s">
        <v>612</v>
      </c>
      <c r="F23" s="113" t="s">
        <v>612</v>
      </c>
      <c r="G23" s="63">
        <v>8.9155106829948707</v>
      </c>
      <c r="H23" s="113" t="s">
        <v>612</v>
      </c>
      <c r="I23" s="113" t="s">
        <v>612</v>
      </c>
      <c r="J23" s="64">
        <v>4.0587964441804548E-2</v>
      </c>
      <c r="K23" s="113" t="s">
        <v>612</v>
      </c>
      <c r="L23" s="113" t="s">
        <v>612</v>
      </c>
      <c r="M23" s="113" t="s">
        <v>612</v>
      </c>
      <c r="N23" s="63">
        <v>2472.3493100000001</v>
      </c>
      <c r="O23" s="113" t="s">
        <v>612</v>
      </c>
      <c r="P23" s="64">
        <f t="shared" si="0"/>
        <v>0.55881423670160313</v>
      </c>
      <c r="Q23" s="64">
        <f>N23/'סכום נכסי הקרן'!$C$41</f>
        <v>3.8678670904413362E-2</v>
      </c>
    </row>
    <row r="24" spans="1:17">
      <c r="A24" s="59" t="s">
        <v>193</v>
      </c>
      <c r="B24" s="57" t="s">
        <v>194</v>
      </c>
      <c r="C24" s="69" t="s">
        <v>95</v>
      </c>
      <c r="D24" s="57" t="s">
        <v>178</v>
      </c>
      <c r="E24" s="116" t="s">
        <v>612</v>
      </c>
      <c r="F24" s="116" t="s">
        <v>612</v>
      </c>
      <c r="G24" s="66">
        <v>2.1399999999999997</v>
      </c>
      <c r="H24" s="69" t="s">
        <v>102</v>
      </c>
      <c r="I24" s="70">
        <v>5.0000000000000001E-3</v>
      </c>
      <c r="J24" s="67">
        <v>3.7599999999999995E-2</v>
      </c>
      <c r="K24" s="66">
        <v>40000</v>
      </c>
      <c r="L24" s="68">
        <v>93.78</v>
      </c>
      <c r="M24" s="116" t="s">
        <v>612</v>
      </c>
      <c r="N24" s="66">
        <v>37.512</v>
      </c>
      <c r="O24" s="67">
        <v>1.4969082296085079E-6</v>
      </c>
      <c r="P24" s="67">
        <f t="shared" si="0"/>
        <v>8.4786723147751864E-3</v>
      </c>
      <c r="Q24" s="67">
        <f>N24/'סכום נכסי הקרן'!$C$41</f>
        <v>5.8685651622842651E-4</v>
      </c>
    </row>
    <row r="25" spans="1:17">
      <c r="A25" s="59" t="s">
        <v>195</v>
      </c>
      <c r="B25" s="57" t="s">
        <v>196</v>
      </c>
      <c r="C25" s="69" t="s">
        <v>95</v>
      </c>
      <c r="D25" s="57" t="s">
        <v>178</v>
      </c>
      <c r="E25" s="116" t="s">
        <v>612</v>
      </c>
      <c r="F25" s="116" t="s">
        <v>612</v>
      </c>
      <c r="G25" s="66">
        <v>6.02</v>
      </c>
      <c r="H25" s="69" t="s">
        <v>102</v>
      </c>
      <c r="I25" s="70">
        <v>0.01</v>
      </c>
      <c r="J25" s="67">
        <v>3.8099999999999995E-2</v>
      </c>
      <c r="K25" s="66">
        <v>170150</v>
      </c>
      <c r="L25" s="68">
        <v>85.38</v>
      </c>
      <c r="M25" s="116" t="s">
        <v>612</v>
      </c>
      <c r="N25" s="66">
        <v>145.27406999999999</v>
      </c>
      <c r="O25" s="67">
        <v>4.5066340233908562E-6</v>
      </c>
      <c r="P25" s="67">
        <f t="shared" si="0"/>
        <v>3.2835658865528694E-2</v>
      </c>
      <c r="Q25" s="67">
        <f>N25/'סכום נכסי הקרן'!$C$41</f>
        <v>2.2727403129271851E-3</v>
      </c>
    </row>
    <row r="26" spans="1:17">
      <c r="A26" s="59" t="s">
        <v>197</v>
      </c>
      <c r="B26" s="57" t="s">
        <v>198</v>
      </c>
      <c r="C26" s="69" t="s">
        <v>95</v>
      </c>
      <c r="D26" s="57" t="s">
        <v>178</v>
      </c>
      <c r="E26" s="116" t="s">
        <v>612</v>
      </c>
      <c r="F26" s="116" t="s">
        <v>612</v>
      </c>
      <c r="G26" s="66">
        <v>14.969999999999999</v>
      </c>
      <c r="H26" s="69" t="s">
        <v>102</v>
      </c>
      <c r="I26" s="70">
        <v>3.7499999999999999E-2</v>
      </c>
      <c r="J26" s="67">
        <v>4.5100000000000001E-2</v>
      </c>
      <c r="K26" s="66">
        <v>237000</v>
      </c>
      <c r="L26" s="68">
        <v>92</v>
      </c>
      <c r="M26" s="116" t="s">
        <v>612</v>
      </c>
      <c r="N26" s="66">
        <v>218.04</v>
      </c>
      <c r="O26" s="67">
        <v>9.3970449880249749E-6</v>
      </c>
      <c r="P26" s="67">
        <f t="shared" si="0"/>
        <v>4.9282621868031069E-2</v>
      </c>
      <c r="Q26" s="67">
        <f>N26/'סכום נכסי הקרן'!$C$41</f>
        <v>3.4111269673290177E-3</v>
      </c>
    </row>
    <row r="27" spans="1:17">
      <c r="A27" s="59" t="s">
        <v>199</v>
      </c>
      <c r="B27" s="57" t="s">
        <v>200</v>
      </c>
      <c r="C27" s="69" t="s">
        <v>95</v>
      </c>
      <c r="D27" s="57" t="s">
        <v>178</v>
      </c>
      <c r="E27" s="116" t="s">
        <v>612</v>
      </c>
      <c r="F27" s="116" t="s">
        <v>612</v>
      </c>
      <c r="G27" s="66">
        <v>1.32</v>
      </c>
      <c r="H27" s="69" t="s">
        <v>102</v>
      </c>
      <c r="I27" s="70">
        <v>5.0000000000000001E-3</v>
      </c>
      <c r="J27" s="67">
        <v>3.8300000000000001E-2</v>
      </c>
      <c r="K27" s="66">
        <v>50000</v>
      </c>
      <c r="L27" s="68">
        <v>96.1</v>
      </c>
      <c r="M27" s="116" t="s">
        <v>612</v>
      </c>
      <c r="N27" s="66">
        <v>48.05</v>
      </c>
      <c r="O27" s="67">
        <v>2.130399903330974E-6</v>
      </c>
      <c r="P27" s="67">
        <f t="shared" si="0"/>
        <v>1.0860530089703233E-2</v>
      </c>
      <c r="Q27" s="67">
        <f>N27/'סכום נכסי הקרן'!$C$41</f>
        <v>7.5171826628214679E-4</v>
      </c>
    </row>
    <row r="28" spans="1:17">
      <c r="A28" s="59" t="s">
        <v>201</v>
      </c>
      <c r="B28" s="57" t="s">
        <v>202</v>
      </c>
      <c r="C28" s="69" t="s">
        <v>95</v>
      </c>
      <c r="D28" s="57" t="s">
        <v>178</v>
      </c>
      <c r="E28" s="116" t="s">
        <v>612</v>
      </c>
      <c r="F28" s="116" t="s">
        <v>612</v>
      </c>
      <c r="G28" s="66">
        <v>7.82</v>
      </c>
      <c r="H28" s="69" t="s">
        <v>102</v>
      </c>
      <c r="I28" s="70">
        <v>1.3000000000000001E-2</v>
      </c>
      <c r="J28" s="67">
        <v>3.9699999999999999E-2</v>
      </c>
      <c r="K28" s="66">
        <v>505761</v>
      </c>
      <c r="L28" s="68">
        <v>82.23</v>
      </c>
      <c r="M28" s="116" t="s">
        <v>612</v>
      </c>
      <c r="N28" s="66">
        <v>415.88729000000001</v>
      </c>
      <c r="O28" s="67">
        <v>2.3487276952927504E-5</v>
      </c>
      <c r="P28" s="67">
        <f t="shared" si="0"/>
        <v>9.4001174338608426E-2</v>
      </c>
      <c r="Q28" s="67">
        <f>N28/'סכום נכסי הקרן'!$C$41</f>
        <v>6.5063490657144736E-3</v>
      </c>
    </row>
    <row r="29" spans="1:17">
      <c r="A29" s="59" t="s">
        <v>203</v>
      </c>
      <c r="B29" s="57" t="s">
        <v>204</v>
      </c>
      <c r="C29" s="69" t="s">
        <v>95</v>
      </c>
      <c r="D29" s="57" t="s">
        <v>178</v>
      </c>
      <c r="E29" s="116" t="s">
        <v>612</v>
      </c>
      <c r="F29" s="116" t="s">
        <v>612</v>
      </c>
      <c r="G29" s="66">
        <v>11.840000000000002</v>
      </c>
      <c r="H29" s="69" t="s">
        <v>102</v>
      </c>
      <c r="I29" s="70">
        <v>1.4999999999999999E-2</v>
      </c>
      <c r="J29" s="67">
        <v>4.3299999999999998E-2</v>
      </c>
      <c r="K29" s="66">
        <v>745500</v>
      </c>
      <c r="L29" s="68">
        <v>72.52</v>
      </c>
      <c r="M29" s="116" t="s">
        <v>612</v>
      </c>
      <c r="N29" s="66">
        <v>540.63661000000002</v>
      </c>
      <c r="O29" s="67">
        <v>2.9475542910440015E-5</v>
      </c>
      <c r="P29" s="67">
        <f t="shared" si="0"/>
        <v>0.12219771426639235</v>
      </c>
      <c r="Q29" s="67">
        <f>N29/'סכום נכסי הקרן'!$C$41</f>
        <v>8.4579899096328248E-3</v>
      </c>
    </row>
    <row r="30" spans="1:17">
      <c r="A30" s="59" t="s">
        <v>205</v>
      </c>
      <c r="B30" s="57" t="s">
        <v>206</v>
      </c>
      <c r="C30" s="69" t="s">
        <v>95</v>
      </c>
      <c r="D30" s="57" t="s">
        <v>178</v>
      </c>
      <c r="E30" s="116" t="s">
        <v>612</v>
      </c>
      <c r="F30" s="116" t="s">
        <v>612</v>
      </c>
      <c r="G30" s="66">
        <v>1.65</v>
      </c>
      <c r="H30" s="69" t="s">
        <v>102</v>
      </c>
      <c r="I30" s="70">
        <v>1.7500000000000002E-2</v>
      </c>
      <c r="J30" s="67">
        <v>3.8100000000000002E-2</v>
      </c>
      <c r="K30" s="66">
        <v>118250</v>
      </c>
      <c r="L30" s="68">
        <v>97.32</v>
      </c>
      <c r="M30" s="116" t="s">
        <v>612</v>
      </c>
      <c r="N30" s="66">
        <v>115.08089</v>
      </c>
      <c r="O30" s="67">
        <v>4.9735106825415576E-6</v>
      </c>
      <c r="P30" s="67">
        <f t="shared" si="0"/>
        <v>2.6011227234023472E-2</v>
      </c>
      <c r="Q30" s="67">
        <f>N30/'סכום נכסי הקרן'!$C$41</f>
        <v>1.8003830824767212E-3</v>
      </c>
    </row>
    <row r="31" spans="1:17">
      <c r="A31" s="59" t="s">
        <v>207</v>
      </c>
      <c r="B31" s="57" t="s">
        <v>208</v>
      </c>
      <c r="C31" s="69" t="s">
        <v>95</v>
      </c>
      <c r="D31" s="57" t="s">
        <v>178</v>
      </c>
      <c r="E31" s="116" t="s">
        <v>612</v>
      </c>
      <c r="F31" s="116" t="s">
        <v>612</v>
      </c>
      <c r="G31" s="66">
        <v>4.5200000000000005</v>
      </c>
      <c r="H31" s="69" t="s">
        <v>102</v>
      </c>
      <c r="I31" s="70">
        <v>2.2499999999999999E-2</v>
      </c>
      <c r="J31" s="67">
        <v>3.6700000000000003E-2</v>
      </c>
      <c r="K31" s="66">
        <v>730000</v>
      </c>
      <c r="L31" s="68">
        <v>94.49</v>
      </c>
      <c r="M31" s="116" t="s">
        <v>612</v>
      </c>
      <c r="N31" s="66">
        <v>689.77697999999998</v>
      </c>
      <c r="O31" s="67">
        <v>2.6987539790031247E-5</v>
      </c>
      <c r="P31" s="67">
        <f t="shared" si="0"/>
        <v>0.15590725590998181</v>
      </c>
      <c r="Q31" s="67">
        <f>N31/'סכום נכסי הקרן'!$C$41</f>
        <v>1.0791216556231739E-2</v>
      </c>
    </row>
    <row r="32" spans="1:17">
      <c r="A32" s="59" t="s">
        <v>209</v>
      </c>
      <c r="B32" s="57" t="s">
        <v>210</v>
      </c>
      <c r="C32" s="69" t="s">
        <v>95</v>
      </c>
      <c r="D32" s="57" t="s">
        <v>178</v>
      </c>
      <c r="E32" s="116" t="s">
        <v>612</v>
      </c>
      <c r="F32" s="116" t="s">
        <v>612</v>
      </c>
      <c r="G32" s="66">
        <v>18.310000000000002</v>
      </c>
      <c r="H32" s="69" t="s">
        <v>102</v>
      </c>
      <c r="I32" s="70">
        <v>2.7999999999999997E-2</v>
      </c>
      <c r="J32" s="67">
        <v>4.6199999999999998E-2</v>
      </c>
      <c r="K32" s="66">
        <v>366459</v>
      </c>
      <c r="L32" s="68">
        <v>71.52</v>
      </c>
      <c r="M32" s="116" t="s">
        <v>612</v>
      </c>
      <c r="N32" s="66">
        <v>262.09147000000002</v>
      </c>
      <c r="O32" s="67">
        <v>3.2151945423489812E-5</v>
      </c>
      <c r="P32" s="67">
        <f t="shared" si="0"/>
        <v>5.9239381814558845E-2</v>
      </c>
      <c r="Q32" s="67">
        <f>N32/'סכום נכסי הקרן'!$C$41</f>
        <v>4.1002902275908285E-3</v>
      </c>
    </row>
    <row r="33" spans="1:17">
      <c r="A33" s="119" t="s">
        <v>612</v>
      </c>
      <c r="B33" s="116" t="s">
        <v>612</v>
      </c>
      <c r="C33" s="116" t="s">
        <v>612</v>
      </c>
      <c r="D33" s="116" t="s">
        <v>612</v>
      </c>
      <c r="E33" s="116" t="s">
        <v>612</v>
      </c>
      <c r="F33" s="116" t="s">
        <v>612</v>
      </c>
      <c r="G33" s="116" t="s">
        <v>612</v>
      </c>
      <c r="H33" s="116" t="s">
        <v>612</v>
      </c>
      <c r="I33" s="116" t="s">
        <v>612</v>
      </c>
      <c r="J33" s="116" t="s">
        <v>612</v>
      </c>
      <c r="K33" s="116" t="s">
        <v>612</v>
      </c>
      <c r="L33" s="116" t="s">
        <v>612</v>
      </c>
      <c r="M33" s="116" t="s">
        <v>612</v>
      </c>
      <c r="N33" s="116" t="s">
        <v>612</v>
      </c>
      <c r="O33" s="116" t="s">
        <v>612</v>
      </c>
      <c r="P33" s="116" t="s">
        <v>612</v>
      </c>
      <c r="Q33" s="116" t="s">
        <v>612</v>
      </c>
    </row>
    <row r="34" spans="1:17">
      <c r="A34" s="55" t="s">
        <v>145</v>
      </c>
      <c r="B34" s="113" t="s">
        <v>612</v>
      </c>
      <c r="C34" s="113" t="s">
        <v>612</v>
      </c>
      <c r="D34" s="113" t="s">
        <v>612</v>
      </c>
      <c r="E34" s="113" t="s">
        <v>612</v>
      </c>
      <c r="F34" s="113" t="s">
        <v>612</v>
      </c>
      <c r="G34" s="63">
        <v>11.862841347169065</v>
      </c>
      <c r="H34" s="113" t="s">
        <v>612</v>
      </c>
      <c r="I34" s="113" t="s">
        <v>612</v>
      </c>
      <c r="J34" s="64">
        <v>3.9604498814680686E-2</v>
      </c>
      <c r="K34" s="113" t="s">
        <v>612</v>
      </c>
      <c r="L34" s="113" t="s">
        <v>612</v>
      </c>
      <c r="M34" s="113" t="s">
        <v>612</v>
      </c>
      <c r="N34" s="63">
        <v>529.01778999999999</v>
      </c>
      <c r="O34" s="113" t="s">
        <v>612</v>
      </c>
      <c r="P34" s="64">
        <f t="shared" si="0"/>
        <v>0.11957156350225404</v>
      </c>
      <c r="Q34" s="64">
        <f>N34/'סכום נכסי הקרן'!$C$41</f>
        <v>8.2762192701605168E-3</v>
      </c>
    </row>
    <row r="35" spans="1:17">
      <c r="A35" s="58" t="s">
        <v>43</v>
      </c>
      <c r="B35" s="113" t="s">
        <v>612</v>
      </c>
      <c r="C35" s="113" t="s">
        <v>612</v>
      </c>
      <c r="D35" s="113" t="s">
        <v>612</v>
      </c>
      <c r="E35" s="113" t="s">
        <v>612</v>
      </c>
      <c r="F35" s="113" t="s">
        <v>612</v>
      </c>
      <c r="G35" s="63">
        <v>11.862841347169065</v>
      </c>
      <c r="H35" s="113" t="s">
        <v>612</v>
      </c>
      <c r="I35" s="113" t="s">
        <v>612</v>
      </c>
      <c r="J35" s="64">
        <v>3.9604498814680686E-2</v>
      </c>
      <c r="K35" s="113" t="s">
        <v>612</v>
      </c>
      <c r="L35" s="113" t="s">
        <v>612</v>
      </c>
      <c r="M35" s="113" t="s">
        <v>612</v>
      </c>
      <c r="N35" s="63">
        <v>529.01778999999999</v>
      </c>
      <c r="O35" s="113" t="s">
        <v>612</v>
      </c>
      <c r="P35" s="64">
        <f t="shared" si="0"/>
        <v>0.11957156350225404</v>
      </c>
      <c r="Q35" s="64">
        <f>N35/'סכום נכסי הקרן'!$C$41</f>
        <v>8.2762192701605168E-3</v>
      </c>
    </row>
    <row r="36" spans="1:17">
      <c r="A36" s="59" t="s">
        <v>211</v>
      </c>
      <c r="B36" s="57" t="s">
        <v>212</v>
      </c>
      <c r="C36" s="69" t="s">
        <v>26</v>
      </c>
      <c r="D36" s="57" t="s">
        <v>213</v>
      </c>
      <c r="E36" s="57" t="s">
        <v>214</v>
      </c>
      <c r="F36" s="116" t="s">
        <v>612</v>
      </c>
      <c r="G36" s="66">
        <v>7.45</v>
      </c>
      <c r="H36" s="69" t="s">
        <v>101</v>
      </c>
      <c r="I36" s="70">
        <v>1.8749999999999999E-2</v>
      </c>
      <c r="J36" s="67">
        <v>3.9E-2</v>
      </c>
      <c r="K36" s="66">
        <v>90000</v>
      </c>
      <c r="L36" s="68">
        <v>86.703130000000002</v>
      </c>
      <c r="M36" s="116" t="s">
        <v>612</v>
      </c>
      <c r="N36" s="66">
        <v>283.02499999999998</v>
      </c>
      <c r="O36" s="67">
        <v>6.3736217043064438E-7</v>
      </c>
      <c r="P36" s="67">
        <f t="shared" si="0"/>
        <v>6.3970895497154165E-2</v>
      </c>
      <c r="Q36" s="67">
        <f>N36/'סכום נכסי הקרן'!$C$41</f>
        <v>4.4277848556608657E-3</v>
      </c>
    </row>
    <row r="37" spans="1:17">
      <c r="A37" s="59" t="s">
        <v>215</v>
      </c>
      <c r="B37" s="57" t="s">
        <v>216</v>
      </c>
      <c r="C37" s="69" t="s">
        <v>26</v>
      </c>
      <c r="D37" s="57" t="s">
        <v>213</v>
      </c>
      <c r="E37" s="57" t="s">
        <v>214</v>
      </c>
      <c r="F37" s="116" t="s">
        <v>612</v>
      </c>
      <c r="G37" s="66">
        <v>16.940000000000001</v>
      </c>
      <c r="H37" s="69" t="s">
        <v>101</v>
      </c>
      <c r="I37" s="70">
        <v>4.7500000000000001E-2</v>
      </c>
      <c r="J37" s="67">
        <v>4.0299999999999996E-2</v>
      </c>
      <c r="K37" s="66">
        <v>60000</v>
      </c>
      <c r="L37" s="68">
        <v>113.03776999999999</v>
      </c>
      <c r="M37" s="116" t="s">
        <v>612</v>
      </c>
      <c r="N37" s="66">
        <v>245.99279000000001</v>
      </c>
      <c r="O37" s="67">
        <v>1.3199287238489123E-6</v>
      </c>
      <c r="P37" s="67">
        <f t="shared" si="0"/>
        <v>5.5600668005099871E-2</v>
      </c>
      <c r="Q37" s="67">
        <f>N37/'סכום נכסי הקרן'!$C$41</f>
        <v>3.8484344144996512E-3</v>
      </c>
    </row>
    <row r="38" spans="1:17">
      <c r="A38" s="120" t="s">
        <v>612</v>
      </c>
      <c r="B38" s="121" t="s">
        <v>612</v>
      </c>
      <c r="C38" s="121" t="s">
        <v>612</v>
      </c>
      <c r="D38" s="121" t="s">
        <v>612</v>
      </c>
      <c r="E38" s="121" t="s">
        <v>612</v>
      </c>
      <c r="F38" s="121" t="s">
        <v>612</v>
      </c>
      <c r="G38" s="121" t="s">
        <v>612</v>
      </c>
      <c r="H38" s="121" t="s">
        <v>612</v>
      </c>
      <c r="I38" s="121" t="s">
        <v>612</v>
      </c>
      <c r="J38" s="121" t="s">
        <v>612</v>
      </c>
      <c r="K38" s="121" t="s">
        <v>612</v>
      </c>
      <c r="L38" s="121" t="s">
        <v>612</v>
      </c>
      <c r="M38" s="121" t="s">
        <v>612</v>
      </c>
      <c r="N38" s="121" t="s">
        <v>612</v>
      </c>
      <c r="O38" s="121" t="s">
        <v>612</v>
      </c>
      <c r="P38" s="121" t="s">
        <v>612</v>
      </c>
      <c r="Q38" s="121" t="s">
        <v>612</v>
      </c>
    </row>
    <row r="39" spans="1:17">
      <c r="A39" s="120" t="s">
        <v>612</v>
      </c>
      <c r="B39" s="121" t="s">
        <v>612</v>
      </c>
      <c r="C39" s="121" t="s">
        <v>612</v>
      </c>
      <c r="D39" s="121" t="s">
        <v>612</v>
      </c>
      <c r="E39" s="121" t="s">
        <v>612</v>
      </c>
      <c r="F39" s="121" t="s">
        <v>612</v>
      </c>
      <c r="G39" s="121" t="s">
        <v>612</v>
      </c>
      <c r="H39" s="121" t="s">
        <v>612</v>
      </c>
      <c r="I39" s="121" t="s">
        <v>612</v>
      </c>
      <c r="J39" s="121" t="s">
        <v>612</v>
      </c>
      <c r="K39" s="121" t="s">
        <v>612</v>
      </c>
      <c r="L39" s="121" t="s">
        <v>612</v>
      </c>
      <c r="M39" s="121" t="s">
        <v>612</v>
      </c>
      <c r="N39" s="121" t="s">
        <v>612</v>
      </c>
      <c r="O39" s="121" t="s">
        <v>612</v>
      </c>
      <c r="P39" s="121" t="s">
        <v>612</v>
      </c>
      <c r="Q39" s="121" t="s">
        <v>612</v>
      </c>
    </row>
    <row r="40" spans="1:17">
      <c r="A40" s="120" t="s">
        <v>612</v>
      </c>
      <c r="B40" s="121" t="s">
        <v>612</v>
      </c>
      <c r="C40" s="121" t="s">
        <v>612</v>
      </c>
      <c r="D40" s="121" t="s">
        <v>612</v>
      </c>
      <c r="E40" s="121" t="s">
        <v>612</v>
      </c>
      <c r="F40" s="121" t="s">
        <v>612</v>
      </c>
      <c r="G40" s="121" t="s">
        <v>612</v>
      </c>
      <c r="H40" s="121" t="s">
        <v>612</v>
      </c>
      <c r="I40" s="121" t="s">
        <v>612</v>
      </c>
      <c r="J40" s="121" t="s">
        <v>612</v>
      </c>
      <c r="K40" s="121" t="s">
        <v>612</v>
      </c>
      <c r="L40" s="121" t="s">
        <v>612</v>
      </c>
      <c r="M40" s="121" t="s">
        <v>612</v>
      </c>
      <c r="N40" s="121" t="s">
        <v>612</v>
      </c>
      <c r="O40" s="121" t="s">
        <v>612</v>
      </c>
      <c r="P40" s="121" t="s">
        <v>612</v>
      </c>
      <c r="Q40" s="121" t="s">
        <v>612</v>
      </c>
    </row>
    <row r="41" spans="1:17">
      <c r="A41" s="88" t="s">
        <v>87</v>
      </c>
      <c r="B41" s="122" t="s">
        <v>612</v>
      </c>
      <c r="C41" s="122" t="s">
        <v>612</v>
      </c>
      <c r="D41" s="121" t="s">
        <v>612</v>
      </c>
      <c r="E41" s="121" t="s">
        <v>612</v>
      </c>
      <c r="F41" s="121" t="s">
        <v>612</v>
      </c>
      <c r="G41" s="121" t="s">
        <v>612</v>
      </c>
      <c r="H41" s="121" t="s">
        <v>612</v>
      </c>
      <c r="I41" s="121" t="s">
        <v>612</v>
      </c>
      <c r="J41" s="121" t="s">
        <v>612</v>
      </c>
      <c r="K41" s="121" t="s">
        <v>612</v>
      </c>
      <c r="L41" s="121" t="s">
        <v>612</v>
      </c>
      <c r="M41" s="121" t="s">
        <v>612</v>
      </c>
      <c r="N41" s="121" t="s">
        <v>612</v>
      </c>
      <c r="O41" s="121" t="s">
        <v>612</v>
      </c>
      <c r="P41" s="121" t="s">
        <v>612</v>
      </c>
      <c r="Q41" s="121" t="s">
        <v>612</v>
      </c>
    </row>
    <row r="42" spans="1:17">
      <c r="A42" s="88" t="s">
        <v>147</v>
      </c>
      <c r="B42" s="122" t="s">
        <v>612</v>
      </c>
      <c r="C42" s="122" t="s">
        <v>612</v>
      </c>
      <c r="D42" s="121" t="s">
        <v>612</v>
      </c>
      <c r="E42" s="121" t="s">
        <v>612</v>
      </c>
      <c r="F42" s="121" t="s">
        <v>612</v>
      </c>
      <c r="G42" s="121" t="s">
        <v>612</v>
      </c>
      <c r="H42" s="121" t="s">
        <v>612</v>
      </c>
      <c r="I42" s="121" t="s">
        <v>612</v>
      </c>
      <c r="J42" s="121" t="s">
        <v>612</v>
      </c>
      <c r="K42" s="121" t="s">
        <v>612</v>
      </c>
      <c r="L42" s="121" t="s">
        <v>612</v>
      </c>
      <c r="M42" s="121" t="s">
        <v>612</v>
      </c>
      <c r="N42" s="121" t="s">
        <v>612</v>
      </c>
      <c r="O42" s="121" t="s">
        <v>612</v>
      </c>
      <c r="P42" s="121" t="s">
        <v>612</v>
      </c>
      <c r="Q42" s="121" t="s">
        <v>612</v>
      </c>
    </row>
    <row r="43" spans="1:17">
      <c r="A43" s="88" t="s">
        <v>155</v>
      </c>
      <c r="B43" s="123" t="s">
        <v>612</v>
      </c>
      <c r="C43" s="123" t="s">
        <v>612</v>
      </c>
      <c r="D43" s="121" t="s">
        <v>612</v>
      </c>
      <c r="E43" s="121" t="s">
        <v>612</v>
      </c>
      <c r="F43" s="121" t="s">
        <v>612</v>
      </c>
      <c r="G43" s="121" t="s">
        <v>612</v>
      </c>
      <c r="H43" s="121" t="s">
        <v>612</v>
      </c>
      <c r="I43" s="121" t="s">
        <v>612</v>
      </c>
      <c r="J43" s="121" t="s">
        <v>612</v>
      </c>
      <c r="K43" s="121" t="s">
        <v>612</v>
      </c>
      <c r="L43" s="121" t="s">
        <v>612</v>
      </c>
      <c r="M43" s="121" t="s">
        <v>612</v>
      </c>
      <c r="N43" s="121" t="s">
        <v>612</v>
      </c>
      <c r="O43" s="121" t="s">
        <v>612</v>
      </c>
      <c r="P43" s="121" t="s">
        <v>612</v>
      </c>
      <c r="Q43" s="121" t="s">
        <v>612</v>
      </c>
    </row>
    <row r="44" spans="1:17" hidden="1">
      <c r="B44" s="1"/>
      <c r="C44" s="1"/>
    </row>
    <row r="45" spans="1:17" hidden="1">
      <c r="B45" s="1"/>
      <c r="C45" s="1"/>
    </row>
    <row r="46" spans="1:17" hidden="1">
      <c r="B46" s="1"/>
      <c r="C46" s="1"/>
    </row>
    <row r="47" spans="1:17" hidden="1">
      <c r="B47" s="1"/>
      <c r="C47" s="1"/>
    </row>
    <row r="48" spans="1:17" hidden="1">
      <c r="B48" s="1"/>
      <c r="C48" s="1"/>
    </row>
    <row r="49" spans="2:3" hidden="1">
      <c r="B49" s="1"/>
      <c r="C49" s="1"/>
    </row>
    <row r="50" spans="2:3" hidden="1">
      <c r="B50" s="1"/>
      <c r="C50" s="1"/>
    </row>
    <row r="51" spans="2:3" hidden="1">
      <c r="B51" s="1"/>
      <c r="C51" s="1"/>
    </row>
    <row r="52" spans="2:3" hidden="1">
      <c r="B52" s="1"/>
      <c r="C52" s="1"/>
    </row>
    <row r="53" spans="2:3" hidden="1">
      <c r="B53" s="1"/>
      <c r="C53" s="1"/>
    </row>
    <row r="54" spans="2:3" hidden="1">
      <c r="B54" s="1"/>
      <c r="C54" s="1"/>
    </row>
    <row r="55" spans="2:3" hidden="1">
      <c r="B55" s="1"/>
      <c r="C55" s="1"/>
    </row>
    <row r="56" spans="2:3" hidden="1">
      <c r="B56" s="1"/>
      <c r="C56" s="1"/>
    </row>
    <row r="57" spans="2:3" hidden="1">
      <c r="B57" s="1"/>
      <c r="C57" s="1"/>
    </row>
    <row r="58" spans="2:3" hidden="1">
      <c r="B58" s="1"/>
      <c r="C58" s="1"/>
    </row>
    <row r="59" spans="2:3" hidden="1">
      <c r="B59" s="1"/>
      <c r="C59" s="1"/>
    </row>
    <row r="60" spans="2:3" hidden="1">
      <c r="B60" s="1"/>
      <c r="C60" s="1"/>
    </row>
    <row r="61" spans="2:3" hidden="1">
      <c r="B61" s="1"/>
      <c r="C61" s="1"/>
    </row>
    <row r="62" spans="2:3" hidden="1">
      <c r="B62" s="1"/>
      <c r="C62" s="1"/>
    </row>
    <row r="63" spans="2:3" hidden="1">
      <c r="B63" s="1"/>
      <c r="C63" s="1"/>
    </row>
    <row r="64" spans="2:3" hidden="1">
      <c r="B64" s="1"/>
      <c r="C64" s="1"/>
    </row>
    <row r="65" spans="2:3" hidden="1">
      <c r="B65" s="1"/>
      <c r="C65" s="1"/>
    </row>
    <row r="66" spans="2:3" hidden="1">
      <c r="B66" s="1"/>
      <c r="C66" s="1"/>
    </row>
    <row r="67" spans="2:3" hidden="1">
      <c r="B67" s="1"/>
      <c r="C67" s="1"/>
    </row>
    <row r="68" spans="2:3" hidden="1">
      <c r="B68" s="1"/>
      <c r="C68" s="1"/>
    </row>
    <row r="69" spans="2:3" hidden="1">
      <c r="B69" s="1"/>
      <c r="C69" s="1"/>
    </row>
    <row r="70" spans="2:3" hidden="1">
      <c r="B70" s="1"/>
      <c r="C70" s="1"/>
    </row>
    <row r="71" spans="2:3" hidden="1">
      <c r="B71" s="1"/>
      <c r="C71" s="1"/>
    </row>
    <row r="72" spans="2:3" hidden="1">
      <c r="B72" s="1"/>
      <c r="C72" s="1"/>
    </row>
    <row r="73" spans="2:3" hidden="1">
      <c r="B73" s="1"/>
      <c r="C73" s="1"/>
    </row>
    <row r="74" spans="2:3" hidden="1">
      <c r="B74" s="1"/>
      <c r="C74" s="1"/>
    </row>
    <row r="75" spans="2:3" hidden="1">
      <c r="B75" s="1"/>
      <c r="C75" s="1"/>
    </row>
    <row r="76" spans="2:3" hidden="1">
      <c r="B76" s="1"/>
      <c r="C76" s="1"/>
    </row>
    <row r="77" spans="2:3" hidden="1">
      <c r="B77" s="1"/>
      <c r="C77" s="1"/>
    </row>
    <row r="78" spans="2:3" hidden="1">
      <c r="B78" s="1"/>
      <c r="C78" s="1"/>
    </row>
    <row r="79" spans="2:3" hidden="1">
      <c r="B79" s="1"/>
      <c r="C79" s="1"/>
    </row>
    <row r="80" spans="2:3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30:C42 C1:C4 M1:M5 B5:C27 N1:P7 D1:H28 B44:C1048576 I1:L1048576 A1:A1048576 M30:M1048576 N9:P1048576 D30:H1048576 Q1:AY1048576 BA1:XFD1048576 AZ1:AZ9999 AZ10001:AZ1048576" xr:uid="{00000000-0002-0000-0200-000000000000}"/>
  </dataValidations>
  <pageMargins left="0" right="0" top="0.5" bottom="0.5" header="0" footer="0.25"/>
  <pageSetup paperSize="9" scale="53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115</v>
      </c>
      <c r="B1" s="36" t="s" vm="1">
        <v>173</v>
      </c>
    </row>
    <row r="2" spans="1:19">
      <c r="A2" s="36" t="s">
        <v>114</v>
      </c>
      <c r="B2" s="36" t="s">
        <v>174</v>
      </c>
    </row>
    <row r="3" spans="1:19">
      <c r="A3" s="36" t="s">
        <v>116</v>
      </c>
      <c r="B3" s="36" t="s">
        <v>175</v>
      </c>
    </row>
    <row r="4" spans="1:19">
      <c r="A4" s="36" t="s">
        <v>117</v>
      </c>
      <c r="B4" s="36">
        <v>12146</v>
      </c>
    </row>
    <row r="5" spans="1:19" ht="18.75">
      <c r="A5" s="134" t="s">
        <v>65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</row>
    <row r="6" spans="1:19" s="3" customFormat="1">
      <c r="A6" s="124" t="s">
        <v>90</v>
      </c>
      <c r="B6" s="39" t="s">
        <v>32</v>
      </c>
      <c r="C6" s="39" t="s">
        <v>94</v>
      </c>
      <c r="D6" s="39" t="s">
        <v>142</v>
      </c>
      <c r="E6" s="39" t="s">
        <v>92</v>
      </c>
      <c r="F6" s="39" t="s">
        <v>44</v>
      </c>
      <c r="G6" s="39" t="s">
        <v>14</v>
      </c>
      <c r="H6" s="39" t="s">
        <v>45</v>
      </c>
      <c r="I6" s="39" t="s">
        <v>79</v>
      </c>
      <c r="J6" s="39" t="s">
        <v>17</v>
      </c>
      <c r="K6" s="39" t="s">
        <v>78</v>
      </c>
      <c r="L6" s="39" t="s">
        <v>16</v>
      </c>
      <c r="M6" s="39" t="s">
        <v>18</v>
      </c>
      <c r="N6" s="39" t="s">
        <v>149</v>
      </c>
      <c r="O6" s="39" t="s">
        <v>148</v>
      </c>
      <c r="P6" s="39" t="s">
        <v>42</v>
      </c>
      <c r="Q6" s="39" t="s">
        <v>41</v>
      </c>
      <c r="R6" s="39" t="s">
        <v>118</v>
      </c>
      <c r="S6" s="125" t="s">
        <v>120</v>
      </c>
    </row>
    <row r="7" spans="1:19" s="3" customFormat="1">
      <c r="A7" s="126" t="s">
        <v>612</v>
      </c>
      <c r="B7" s="110" t="s">
        <v>612</v>
      </c>
      <c r="C7" s="110" t="s">
        <v>612</v>
      </c>
      <c r="D7" s="110" t="s">
        <v>612</v>
      </c>
      <c r="E7" s="110" t="s">
        <v>612</v>
      </c>
      <c r="F7" s="110" t="s">
        <v>612</v>
      </c>
      <c r="G7" s="110" t="s">
        <v>612</v>
      </c>
      <c r="H7" s="110" t="s">
        <v>612</v>
      </c>
      <c r="I7" s="12" t="s">
        <v>21</v>
      </c>
      <c r="J7" s="12" t="s">
        <v>20</v>
      </c>
      <c r="K7" s="110" t="s">
        <v>612</v>
      </c>
      <c r="L7" s="12" t="s">
        <v>19</v>
      </c>
      <c r="M7" s="12" t="s">
        <v>19</v>
      </c>
      <c r="N7" s="12" t="s">
        <v>156</v>
      </c>
      <c r="O7" s="110" t="s">
        <v>612</v>
      </c>
      <c r="P7" s="12" t="s">
        <v>152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27" t="s">
        <v>612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88</v>
      </c>
      <c r="Q8" s="14" t="s">
        <v>89</v>
      </c>
      <c r="R8" s="33" t="s">
        <v>121</v>
      </c>
      <c r="S8" s="47" t="s">
        <v>143</v>
      </c>
    </row>
    <row r="9" spans="1:19" s="4" customFormat="1" ht="20.25">
      <c r="A9" s="90" t="s">
        <v>593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116" t="s">
        <v>612</v>
      </c>
      <c r="I9" s="116" t="s">
        <v>612</v>
      </c>
      <c r="J9" s="116" t="s">
        <v>612</v>
      </c>
      <c r="K9" s="116" t="s">
        <v>612</v>
      </c>
      <c r="L9" s="116" t="s">
        <v>612</v>
      </c>
      <c r="M9" s="116" t="s">
        <v>612</v>
      </c>
      <c r="N9" s="116" t="s">
        <v>612</v>
      </c>
      <c r="O9" s="116" t="s">
        <v>612</v>
      </c>
      <c r="P9" s="91">
        <v>0</v>
      </c>
      <c r="Q9" s="116" t="s">
        <v>612</v>
      </c>
      <c r="R9" s="92">
        <v>0</v>
      </c>
      <c r="S9" s="92">
        <v>0</v>
      </c>
    </row>
    <row r="10" spans="1:19">
      <c r="A10" s="93" t="s">
        <v>164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  <c r="L10" s="116" t="s">
        <v>612</v>
      </c>
      <c r="M10" s="116" t="s">
        <v>612</v>
      </c>
      <c r="N10" s="116" t="s">
        <v>612</v>
      </c>
      <c r="O10" s="116" t="s">
        <v>612</v>
      </c>
      <c r="P10" s="116" t="s">
        <v>612</v>
      </c>
      <c r="Q10" s="116" t="s">
        <v>612</v>
      </c>
      <c r="R10" s="116" t="s">
        <v>612</v>
      </c>
      <c r="S10" s="116" t="s">
        <v>612</v>
      </c>
    </row>
    <row r="11" spans="1:19">
      <c r="A11" s="93" t="s">
        <v>87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  <c r="L11" s="116" t="s">
        <v>612</v>
      </c>
      <c r="M11" s="116" t="s">
        <v>612</v>
      </c>
      <c r="N11" s="116" t="s">
        <v>612</v>
      </c>
      <c r="O11" s="116" t="s">
        <v>612</v>
      </c>
      <c r="P11" s="116" t="s">
        <v>612</v>
      </c>
      <c r="Q11" s="116" t="s">
        <v>612</v>
      </c>
      <c r="R11" s="116" t="s">
        <v>612</v>
      </c>
      <c r="S11" s="116" t="s">
        <v>612</v>
      </c>
    </row>
    <row r="12" spans="1:19">
      <c r="A12" s="93" t="s">
        <v>147</v>
      </c>
      <c r="B12" s="116" t="s">
        <v>612</v>
      </c>
      <c r="C12" s="116" t="s">
        <v>612</v>
      </c>
      <c r="D12" s="116" t="s">
        <v>612</v>
      </c>
      <c r="E12" s="116" t="s">
        <v>612</v>
      </c>
      <c r="F12" s="116" t="s">
        <v>612</v>
      </c>
      <c r="G12" s="116" t="s">
        <v>612</v>
      </c>
      <c r="H12" s="116" t="s">
        <v>612</v>
      </c>
      <c r="I12" s="116" t="s">
        <v>612</v>
      </c>
      <c r="J12" s="116" t="s">
        <v>612</v>
      </c>
      <c r="K12" s="116" t="s">
        <v>612</v>
      </c>
      <c r="L12" s="116" t="s">
        <v>612</v>
      </c>
      <c r="M12" s="116" t="s">
        <v>612</v>
      </c>
      <c r="N12" s="116" t="s">
        <v>612</v>
      </c>
      <c r="O12" s="116" t="s">
        <v>612</v>
      </c>
      <c r="P12" s="116" t="s">
        <v>612</v>
      </c>
      <c r="Q12" s="116" t="s">
        <v>612</v>
      </c>
      <c r="R12" s="116" t="s">
        <v>612</v>
      </c>
      <c r="S12" s="116" t="s">
        <v>612</v>
      </c>
    </row>
    <row r="13" spans="1:19">
      <c r="A13" s="93" t="s">
        <v>155</v>
      </c>
      <c r="B13" s="116" t="s">
        <v>612</v>
      </c>
      <c r="C13" s="116" t="s">
        <v>612</v>
      </c>
      <c r="D13" s="116" t="s">
        <v>612</v>
      </c>
      <c r="E13" s="116" t="s">
        <v>612</v>
      </c>
      <c r="F13" s="116" t="s">
        <v>612</v>
      </c>
      <c r="G13" s="116" t="s">
        <v>612</v>
      </c>
      <c r="H13" s="116" t="s">
        <v>612</v>
      </c>
      <c r="I13" s="116" t="s">
        <v>612</v>
      </c>
      <c r="J13" s="116" t="s">
        <v>612</v>
      </c>
      <c r="K13" s="116" t="s">
        <v>612</v>
      </c>
      <c r="L13" s="116" t="s">
        <v>612</v>
      </c>
      <c r="M13" s="116" t="s">
        <v>612</v>
      </c>
      <c r="N13" s="116" t="s">
        <v>612</v>
      </c>
      <c r="O13" s="116" t="s">
        <v>612</v>
      </c>
      <c r="P13" s="116" t="s">
        <v>612</v>
      </c>
      <c r="Q13" s="116" t="s">
        <v>612</v>
      </c>
      <c r="R13" s="116" t="s">
        <v>612</v>
      </c>
      <c r="S13" s="116" t="s">
        <v>612</v>
      </c>
    </row>
    <row r="14" spans="1:19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</row>
    <row r="15" spans="1:19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1:19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1:19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1:19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9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0" spans="1:19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</row>
    <row r="54" spans="1:19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</row>
    <row r="60" spans="1:19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spans="1:19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</row>
    <row r="82" spans="1:19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</row>
    <row r="83" spans="1:19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</row>
    <row r="84" spans="1:19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</row>
    <row r="85" spans="1:19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</row>
    <row r="86" spans="1:19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</row>
    <row r="87" spans="1:19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</row>
    <row r="88" spans="1:19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</row>
    <row r="89" spans="1:19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</row>
    <row r="90" spans="1:19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</row>
    <row r="91" spans="1:19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</row>
    <row r="92" spans="1:19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</row>
    <row r="93" spans="1:19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</row>
    <row r="94" spans="1:19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</row>
    <row r="95" spans="1:19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</row>
    <row r="96" spans="1:19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</row>
    <row r="97" spans="1:19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</row>
    <row r="98" spans="1:19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</row>
    <row r="99" spans="1:19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</row>
    <row r="100" spans="1:19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</row>
    <row r="101" spans="1:19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</row>
    <row r="102" spans="1:19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</row>
    <row r="103" spans="1:19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</row>
    <row r="104" spans="1:19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</row>
    <row r="105" spans="1:19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</row>
    <row r="106" spans="1:19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</row>
    <row r="107" spans="1:19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</row>
    <row r="108" spans="1:19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2:A13" xr:uid="{00000000-0002-0000-0300-000000000000}"/>
    <dataValidation type="list" allowBlank="1" showInputMessage="1" showErrorMessage="1" sqref="D203:D710" xr:uid="{00000000-0002-0000-0300-000001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00.7109375" style="2" bestFit="1" customWidth="1"/>
    <col min="2" max="2" width="63.28515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1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115</v>
      </c>
      <c r="B1" s="36" t="s" vm="1">
        <v>173</v>
      </c>
    </row>
    <row r="2" spans="1:20">
      <c r="A2" s="36" t="s">
        <v>114</v>
      </c>
      <c r="B2" s="36" t="s">
        <v>174</v>
      </c>
    </row>
    <row r="3" spans="1:20">
      <c r="A3" s="36" t="s">
        <v>116</v>
      </c>
      <c r="B3" s="36" t="s">
        <v>175</v>
      </c>
    </row>
    <row r="4" spans="1:20">
      <c r="A4" s="36" t="s">
        <v>117</v>
      </c>
      <c r="B4" s="36">
        <v>12146</v>
      </c>
    </row>
    <row r="5" spans="1:20" ht="18.75">
      <c r="A5" s="139" t="s">
        <v>66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1"/>
    </row>
    <row r="6" spans="1:20" s="3" customFormat="1">
      <c r="A6" s="37" t="s">
        <v>90</v>
      </c>
      <c r="B6" s="38" t="s">
        <v>32</v>
      </c>
      <c r="C6" s="38" t="s">
        <v>94</v>
      </c>
      <c r="D6" s="38" t="s">
        <v>142</v>
      </c>
      <c r="E6" s="38" t="s">
        <v>92</v>
      </c>
      <c r="F6" s="38" t="s">
        <v>44</v>
      </c>
      <c r="G6" s="38" t="s">
        <v>14</v>
      </c>
      <c r="H6" s="38" t="s">
        <v>45</v>
      </c>
      <c r="I6" s="38" t="s">
        <v>79</v>
      </c>
      <c r="J6" s="38" t="s">
        <v>17</v>
      </c>
      <c r="K6" s="38" t="s">
        <v>78</v>
      </c>
      <c r="L6" s="38" t="s">
        <v>16</v>
      </c>
      <c r="M6" s="38" t="s">
        <v>18</v>
      </c>
      <c r="N6" s="39" t="s">
        <v>149</v>
      </c>
      <c r="O6" s="38" t="s">
        <v>148</v>
      </c>
      <c r="P6" s="38" t="s">
        <v>163</v>
      </c>
      <c r="Q6" s="38" t="s">
        <v>42</v>
      </c>
      <c r="R6" s="39" t="s">
        <v>41</v>
      </c>
      <c r="S6" s="38" t="s">
        <v>118</v>
      </c>
      <c r="T6" s="41" t="s">
        <v>120</v>
      </c>
    </row>
    <row r="7" spans="1:20" s="3" customFormat="1">
      <c r="A7" s="109" t="s">
        <v>612</v>
      </c>
      <c r="B7" s="110" t="s">
        <v>612</v>
      </c>
      <c r="C7" s="110" t="s">
        <v>612</v>
      </c>
      <c r="D7" s="110" t="s">
        <v>612</v>
      </c>
      <c r="E7" s="110" t="s">
        <v>612</v>
      </c>
      <c r="F7" s="110" t="s">
        <v>612</v>
      </c>
      <c r="G7" s="110" t="s">
        <v>612</v>
      </c>
      <c r="H7" s="110" t="s">
        <v>612</v>
      </c>
      <c r="I7" s="26" t="s">
        <v>21</v>
      </c>
      <c r="J7" s="26" t="s">
        <v>20</v>
      </c>
      <c r="K7" s="110" t="s">
        <v>612</v>
      </c>
      <c r="L7" s="26" t="s">
        <v>19</v>
      </c>
      <c r="M7" s="26" t="s">
        <v>19</v>
      </c>
      <c r="N7" s="26" t="s">
        <v>156</v>
      </c>
      <c r="O7" s="110" t="s">
        <v>612</v>
      </c>
      <c r="P7" s="12" t="s">
        <v>152</v>
      </c>
      <c r="Q7" s="26" t="s">
        <v>152</v>
      </c>
      <c r="R7" s="12" t="s">
        <v>19</v>
      </c>
      <c r="S7" s="26" t="s">
        <v>152</v>
      </c>
      <c r="T7" s="13" t="s">
        <v>19</v>
      </c>
    </row>
    <row r="8" spans="1:20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88</v>
      </c>
      <c r="Q8" s="14" t="s">
        <v>89</v>
      </c>
      <c r="R8" s="14" t="s">
        <v>121</v>
      </c>
      <c r="S8" s="14" t="s">
        <v>143</v>
      </c>
      <c r="T8" s="15" t="s">
        <v>158</v>
      </c>
    </row>
    <row r="9" spans="1:20" s="4" customFormat="1" ht="20.25">
      <c r="A9" s="90" t="s">
        <v>594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116" t="s">
        <v>612</v>
      </c>
      <c r="I9" s="116" t="s">
        <v>612</v>
      </c>
      <c r="J9" s="116" t="s">
        <v>612</v>
      </c>
      <c r="K9" s="116" t="s">
        <v>612</v>
      </c>
      <c r="L9" s="116" t="s">
        <v>612</v>
      </c>
      <c r="M9" s="116" t="s">
        <v>612</v>
      </c>
      <c r="N9" s="116" t="s">
        <v>612</v>
      </c>
      <c r="O9" s="116" t="s">
        <v>612</v>
      </c>
      <c r="P9" s="116" t="s">
        <v>612</v>
      </c>
      <c r="Q9" s="91">
        <v>0</v>
      </c>
      <c r="R9" s="116" t="s">
        <v>612</v>
      </c>
      <c r="S9" s="92">
        <v>0</v>
      </c>
      <c r="T9" s="92">
        <v>0</v>
      </c>
    </row>
    <row r="10" spans="1:20">
      <c r="A10" s="88" t="s">
        <v>164</v>
      </c>
      <c r="B10" s="122" t="s">
        <v>612</v>
      </c>
      <c r="C10" s="122" t="s">
        <v>612</v>
      </c>
      <c r="D10" s="122" t="s">
        <v>612</v>
      </c>
      <c r="E10" s="122" t="s">
        <v>612</v>
      </c>
      <c r="F10" s="122" t="s">
        <v>612</v>
      </c>
      <c r="G10" s="122" t="s">
        <v>612</v>
      </c>
      <c r="H10" s="122" t="s">
        <v>612</v>
      </c>
      <c r="I10" s="122" t="s">
        <v>612</v>
      </c>
      <c r="J10" s="122" t="s">
        <v>612</v>
      </c>
      <c r="K10" s="116" t="s">
        <v>612</v>
      </c>
      <c r="L10" s="116" t="s">
        <v>612</v>
      </c>
      <c r="M10" s="116" t="s">
        <v>612</v>
      </c>
      <c r="N10" s="116" t="s">
        <v>612</v>
      </c>
      <c r="O10" s="116" t="s">
        <v>612</v>
      </c>
      <c r="P10" s="116" t="s">
        <v>612</v>
      </c>
      <c r="Q10" s="116" t="s">
        <v>612</v>
      </c>
      <c r="R10" s="116" t="s">
        <v>612</v>
      </c>
      <c r="S10" s="116" t="s">
        <v>612</v>
      </c>
      <c r="T10" s="116" t="s">
        <v>612</v>
      </c>
    </row>
    <row r="11" spans="1:20">
      <c r="A11" s="88" t="s">
        <v>87</v>
      </c>
      <c r="B11" s="122" t="s">
        <v>612</v>
      </c>
      <c r="C11" s="122" t="s">
        <v>612</v>
      </c>
      <c r="D11" s="122" t="s">
        <v>612</v>
      </c>
      <c r="E11" s="122" t="s">
        <v>612</v>
      </c>
      <c r="F11" s="122" t="s">
        <v>612</v>
      </c>
      <c r="G11" s="122" t="s">
        <v>612</v>
      </c>
      <c r="H11" s="122" t="s">
        <v>612</v>
      </c>
      <c r="I11" s="122" t="s">
        <v>612</v>
      </c>
      <c r="J11" s="122" t="s">
        <v>612</v>
      </c>
      <c r="K11" s="116" t="s">
        <v>612</v>
      </c>
      <c r="L11" s="116" t="s">
        <v>612</v>
      </c>
      <c r="M11" s="116" t="s">
        <v>612</v>
      </c>
      <c r="N11" s="116" t="s">
        <v>612</v>
      </c>
      <c r="O11" s="116" t="s">
        <v>612</v>
      </c>
      <c r="P11" s="116" t="s">
        <v>612</v>
      </c>
      <c r="Q11" s="116" t="s">
        <v>612</v>
      </c>
      <c r="R11" s="116" t="s">
        <v>612</v>
      </c>
      <c r="S11" s="116" t="s">
        <v>612</v>
      </c>
      <c r="T11" s="116" t="s">
        <v>612</v>
      </c>
    </row>
    <row r="12" spans="1:20">
      <c r="A12" s="88" t="s">
        <v>147</v>
      </c>
      <c r="B12" s="122" t="s">
        <v>612</v>
      </c>
      <c r="C12" s="122" t="s">
        <v>612</v>
      </c>
      <c r="D12" s="122" t="s">
        <v>612</v>
      </c>
      <c r="E12" s="122" t="s">
        <v>612</v>
      </c>
      <c r="F12" s="122" t="s">
        <v>612</v>
      </c>
      <c r="G12" s="122" t="s">
        <v>612</v>
      </c>
      <c r="H12" s="122" t="s">
        <v>612</v>
      </c>
      <c r="I12" s="122" t="s">
        <v>612</v>
      </c>
      <c r="J12" s="122" t="s">
        <v>612</v>
      </c>
      <c r="K12" s="116" t="s">
        <v>612</v>
      </c>
      <c r="L12" s="116" t="s">
        <v>612</v>
      </c>
      <c r="M12" s="116" t="s">
        <v>612</v>
      </c>
      <c r="N12" s="116" t="s">
        <v>612</v>
      </c>
      <c r="O12" s="116" t="s">
        <v>612</v>
      </c>
      <c r="P12" s="116" t="s">
        <v>612</v>
      </c>
      <c r="Q12" s="116" t="s">
        <v>612</v>
      </c>
      <c r="R12" s="116" t="s">
        <v>612</v>
      </c>
      <c r="S12" s="116" t="s">
        <v>612</v>
      </c>
      <c r="T12" s="116" t="s">
        <v>612</v>
      </c>
    </row>
    <row r="13" spans="1:20">
      <c r="A13" s="88" t="s">
        <v>155</v>
      </c>
      <c r="B13" s="122" t="s">
        <v>612</v>
      </c>
      <c r="C13" s="122" t="s">
        <v>612</v>
      </c>
      <c r="D13" s="122" t="s">
        <v>612</v>
      </c>
      <c r="E13" s="122" t="s">
        <v>612</v>
      </c>
      <c r="F13" s="122" t="s">
        <v>612</v>
      </c>
      <c r="G13" s="122" t="s">
        <v>612</v>
      </c>
      <c r="H13" s="122" t="s">
        <v>612</v>
      </c>
      <c r="I13" s="122" t="s">
        <v>612</v>
      </c>
      <c r="J13" s="122" t="s">
        <v>612</v>
      </c>
      <c r="K13" s="116" t="s">
        <v>612</v>
      </c>
      <c r="L13" s="116" t="s">
        <v>612</v>
      </c>
      <c r="M13" s="116" t="s">
        <v>612</v>
      </c>
      <c r="N13" s="116" t="s">
        <v>612</v>
      </c>
      <c r="O13" s="116" t="s">
        <v>612</v>
      </c>
      <c r="P13" s="116" t="s">
        <v>612</v>
      </c>
      <c r="Q13" s="116" t="s">
        <v>612</v>
      </c>
      <c r="R13" s="116" t="s">
        <v>612</v>
      </c>
      <c r="S13" s="116" t="s">
        <v>612</v>
      </c>
      <c r="T13" s="116" t="s">
        <v>612</v>
      </c>
    </row>
    <row r="14" spans="1:20">
      <c r="A14" s="88" t="s">
        <v>160</v>
      </c>
      <c r="B14" s="123" t="s">
        <v>612</v>
      </c>
      <c r="C14" s="123" t="s">
        <v>612</v>
      </c>
      <c r="D14" s="123" t="s">
        <v>612</v>
      </c>
      <c r="E14" s="123" t="s">
        <v>612</v>
      </c>
      <c r="F14" s="123" t="s">
        <v>612</v>
      </c>
      <c r="G14" s="123" t="s">
        <v>612</v>
      </c>
      <c r="H14" s="123" t="s">
        <v>612</v>
      </c>
      <c r="I14" s="123" t="s">
        <v>612</v>
      </c>
      <c r="J14" s="123" t="s">
        <v>612</v>
      </c>
      <c r="K14" s="116" t="s">
        <v>612</v>
      </c>
      <c r="L14" s="116" t="s">
        <v>612</v>
      </c>
      <c r="M14" s="116" t="s">
        <v>612</v>
      </c>
      <c r="N14" s="116" t="s">
        <v>612</v>
      </c>
      <c r="O14" s="116" t="s">
        <v>612</v>
      </c>
      <c r="P14" s="116" t="s">
        <v>612</v>
      </c>
      <c r="Q14" s="116" t="s">
        <v>612</v>
      </c>
      <c r="R14" s="116" t="s">
        <v>612</v>
      </c>
      <c r="S14" s="116" t="s">
        <v>612</v>
      </c>
      <c r="T14" s="116" t="s">
        <v>612</v>
      </c>
    </row>
    <row r="15" spans="1:20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</row>
    <row r="16" spans="1:20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</row>
    <row r="17" spans="1:20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</row>
    <row r="18" spans="1:20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spans="1:20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</row>
    <row r="21" spans="1:20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</row>
    <row r="22" spans="1:20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</row>
    <row r="23" spans="1:20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</row>
    <row r="24" spans="1:20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</row>
    <row r="25" spans="1:20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</row>
    <row r="26" spans="1:20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</row>
    <row r="27" spans="1:20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0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0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0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0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0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</row>
    <row r="38" spans="1:20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0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</row>
    <row r="40" spans="1:20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</row>
    <row r="41" spans="1:20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0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0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0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0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0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0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0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</row>
    <row r="54" spans="1:20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</row>
    <row r="55" spans="1:20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</row>
    <row r="67" spans="1:20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</row>
    <row r="68" spans="1:20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</row>
    <row r="69" spans="1:20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</row>
    <row r="70" spans="1:20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</row>
    <row r="71" spans="1:20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</row>
    <row r="72" spans="1:20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</row>
    <row r="73" spans="1:20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</row>
    <row r="74" spans="1:20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</row>
    <row r="75" spans="1:20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</row>
    <row r="76" spans="1:20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</row>
    <row r="77" spans="1:20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</row>
    <row r="78" spans="1:20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</row>
    <row r="79" spans="1:20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</row>
    <row r="80" spans="1:20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</row>
    <row r="81" spans="1:20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</row>
    <row r="82" spans="1:20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</row>
    <row r="83" spans="1:20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</row>
    <row r="84" spans="1:20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</row>
    <row r="85" spans="1:20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</row>
    <row r="86" spans="1:20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</row>
    <row r="87" spans="1:20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</row>
    <row r="88" spans="1:20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</row>
    <row r="89" spans="1:20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</row>
    <row r="90" spans="1:20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</row>
    <row r="91" spans="1:20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</row>
    <row r="92" spans="1:20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</row>
    <row r="93" spans="1:20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</row>
    <row r="94" spans="1:20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</row>
    <row r="95" spans="1:20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</row>
    <row r="96" spans="1:20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</row>
    <row r="97" spans="1:20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</row>
    <row r="98" spans="1:20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</row>
    <row r="99" spans="1:20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</row>
    <row r="100" spans="1:20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</row>
    <row r="101" spans="1:20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</row>
    <row r="102" spans="1:20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</row>
    <row r="103" spans="1:20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</row>
    <row r="104" spans="1:20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</row>
    <row r="105" spans="1:20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</row>
    <row r="106" spans="1:20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</row>
    <row r="107" spans="1:20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</row>
    <row r="108" spans="1:20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</row>
    <row r="109" spans="1:20" hidden="1">
      <c r="B109" s="1"/>
      <c r="C109" s="1"/>
      <c r="D109" s="1"/>
      <c r="E109" s="1"/>
    </row>
    <row r="110" spans="1:20" hidden="1">
      <c r="B110" s="1"/>
      <c r="C110" s="1"/>
      <c r="D110" s="1"/>
      <c r="E110" s="1"/>
    </row>
    <row r="111" spans="1:20" hidden="1">
      <c r="B111" s="1"/>
      <c r="C111" s="1"/>
      <c r="D111" s="1"/>
      <c r="E111" s="1"/>
    </row>
    <row r="112" spans="1:20" hidden="1">
      <c r="B112" s="1"/>
      <c r="C112" s="1"/>
      <c r="D112" s="1"/>
      <c r="E112" s="1"/>
    </row>
    <row r="113" spans="2:5" hidden="1">
      <c r="B113" s="1"/>
      <c r="C113" s="1"/>
      <c r="D113" s="1"/>
      <c r="E113" s="1"/>
    </row>
    <row r="114" spans="2:5" hidden="1">
      <c r="B114" s="1"/>
      <c r="C114" s="1"/>
      <c r="D114" s="1"/>
      <c r="E114" s="1"/>
    </row>
    <row r="115" spans="2:5" hidden="1">
      <c r="B115" s="1"/>
      <c r="C115" s="1"/>
      <c r="D115" s="1"/>
      <c r="E115" s="1"/>
    </row>
    <row r="116" spans="2:5" hidden="1">
      <c r="B116" s="1"/>
      <c r="C116" s="1"/>
      <c r="D116" s="1"/>
      <c r="E116" s="1"/>
    </row>
    <row r="117" spans="2:5" hidden="1">
      <c r="B117" s="1"/>
      <c r="C117" s="1"/>
      <c r="D117" s="1"/>
      <c r="E117" s="1"/>
    </row>
    <row r="118" spans="2:5" hidden="1">
      <c r="B118" s="1"/>
      <c r="C118" s="1"/>
      <c r="D118" s="1"/>
      <c r="E118" s="1"/>
    </row>
    <row r="119" spans="2:5" hidden="1">
      <c r="B119" s="1"/>
      <c r="C119" s="1"/>
      <c r="D119" s="1"/>
      <c r="E119" s="1"/>
    </row>
    <row r="120" spans="2:5" hidden="1">
      <c r="B120" s="1"/>
      <c r="C120" s="1"/>
      <c r="D120" s="1"/>
      <c r="E120" s="1"/>
    </row>
    <row r="121" spans="2:5" hidden="1">
      <c r="B121" s="1"/>
      <c r="C121" s="1"/>
      <c r="D121" s="1"/>
      <c r="E121" s="1"/>
    </row>
    <row r="122" spans="2:5" hidden="1">
      <c r="B122" s="1"/>
      <c r="C122" s="1"/>
      <c r="D122" s="1"/>
      <c r="E122" s="1"/>
    </row>
    <row r="123" spans="2:5" hidden="1">
      <c r="B123" s="1"/>
      <c r="C123" s="1"/>
      <c r="D123" s="1"/>
      <c r="E123" s="1"/>
    </row>
    <row r="124" spans="2:5" hidden="1">
      <c r="B124" s="1"/>
      <c r="C124" s="1"/>
      <c r="D124" s="1"/>
      <c r="E124" s="1"/>
    </row>
    <row r="125" spans="2:5" hidden="1">
      <c r="B125" s="1"/>
      <c r="C125" s="1"/>
      <c r="D125" s="1"/>
      <c r="E125" s="1"/>
    </row>
    <row r="126" spans="2:5" hidden="1">
      <c r="B126" s="1"/>
      <c r="C126" s="1"/>
      <c r="D126" s="1"/>
      <c r="E126" s="1"/>
    </row>
    <row r="127" spans="2:5" hidden="1">
      <c r="B127" s="1"/>
      <c r="C127" s="1"/>
      <c r="D127" s="1"/>
      <c r="E127" s="1"/>
    </row>
    <row r="128" spans="2:5" hidden="1">
      <c r="B128" s="1"/>
      <c r="C128" s="1"/>
      <c r="D128" s="1"/>
      <c r="E128" s="1"/>
    </row>
    <row r="129" spans="2:5" hidden="1">
      <c r="B129" s="1"/>
      <c r="C129" s="1"/>
      <c r="D129" s="1"/>
      <c r="E129" s="1"/>
    </row>
    <row r="130" spans="2:5" hidden="1">
      <c r="B130" s="1"/>
      <c r="C130" s="1"/>
      <c r="D130" s="1"/>
      <c r="E130" s="1"/>
    </row>
    <row r="131" spans="2:5" hidden="1">
      <c r="B131" s="1"/>
      <c r="C131" s="1"/>
      <c r="D131" s="1"/>
      <c r="E131" s="1"/>
    </row>
    <row r="132" spans="2:5" hidden="1">
      <c r="B132" s="1"/>
      <c r="C132" s="1"/>
      <c r="D132" s="1"/>
      <c r="E132" s="1"/>
    </row>
    <row r="133" spans="2:5" hidden="1">
      <c r="B133" s="1"/>
      <c r="C133" s="1"/>
      <c r="D133" s="1"/>
      <c r="E133" s="1"/>
    </row>
    <row r="134" spans="2:5" hidden="1">
      <c r="B134" s="1"/>
      <c r="C134" s="1"/>
      <c r="D134" s="1"/>
      <c r="E134" s="1"/>
    </row>
    <row r="135" spans="2:5" hidden="1">
      <c r="B135" s="1"/>
      <c r="C135" s="1"/>
      <c r="D135" s="1"/>
      <c r="E135" s="1"/>
    </row>
    <row r="136" spans="2:5" hidden="1">
      <c r="B136" s="1"/>
      <c r="C136" s="1"/>
      <c r="D136" s="1"/>
      <c r="E136" s="1"/>
    </row>
    <row r="137" spans="2:5" hidden="1">
      <c r="B137" s="1"/>
      <c r="C137" s="1"/>
      <c r="D137" s="1"/>
      <c r="E137" s="1"/>
    </row>
    <row r="138" spans="2:5" hidden="1">
      <c r="B138" s="1"/>
      <c r="C138" s="1"/>
      <c r="D138" s="1"/>
      <c r="E138" s="1"/>
    </row>
    <row r="139" spans="2:5" hidden="1">
      <c r="B139" s="1"/>
      <c r="C139" s="1"/>
      <c r="D139" s="1"/>
      <c r="E139" s="1"/>
    </row>
    <row r="140" spans="2:5" hidden="1">
      <c r="B140" s="1"/>
      <c r="C140" s="1"/>
      <c r="D140" s="1"/>
      <c r="E140" s="1"/>
    </row>
    <row r="141" spans="2:5" hidden="1">
      <c r="B141" s="1"/>
      <c r="C141" s="1"/>
      <c r="D141" s="1"/>
      <c r="E141" s="1"/>
    </row>
    <row r="142" spans="2:5" hidden="1">
      <c r="B142" s="1"/>
      <c r="C142" s="1"/>
      <c r="D142" s="1"/>
      <c r="E142" s="1"/>
    </row>
    <row r="143" spans="2:5" hidden="1">
      <c r="B143" s="1"/>
      <c r="C143" s="1"/>
      <c r="D143" s="1"/>
      <c r="E143" s="1"/>
    </row>
    <row r="144" spans="2:5" hidden="1">
      <c r="B144" s="1"/>
      <c r="C144" s="1"/>
      <c r="D144" s="1"/>
      <c r="E144" s="1"/>
    </row>
    <row r="145" spans="2:5" hidden="1">
      <c r="B145" s="1"/>
      <c r="C145" s="1"/>
      <c r="D145" s="1"/>
      <c r="E145" s="1"/>
    </row>
    <row r="146" spans="2:5" hidden="1">
      <c r="B146" s="1"/>
      <c r="C146" s="1"/>
      <c r="D146" s="1"/>
      <c r="E146" s="1"/>
    </row>
    <row r="147" spans="2:5" hidden="1">
      <c r="B147" s="1"/>
      <c r="C147" s="1"/>
      <c r="D147" s="1"/>
      <c r="E147" s="1"/>
    </row>
    <row r="148" spans="2:5" hidden="1">
      <c r="B148" s="1"/>
      <c r="C148" s="1"/>
      <c r="D148" s="1"/>
      <c r="E148" s="1"/>
    </row>
    <row r="149" spans="2:5" hidden="1">
      <c r="B149" s="1"/>
      <c r="C149" s="1"/>
      <c r="D149" s="1"/>
      <c r="E149" s="1"/>
    </row>
    <row r="150" spans="2:5" hidden="1">
      <c r="B150" s="1"/>
      <c r="C150" s="1"/>
      <c r="D150" s="1"/>
      <c r="E150" s="1"/>
    </row>
    <row r="151" spans="2:5" hidden="1">
      <c r="B151" s="1"/>
      <c r="C151" s="1"/>
      <c r="D151" s="1"/>
      <c r="E151" s="1"/>
    </row>
    <row r="152" spans="2:5" hidden="1">
      <c r="B152" s="1"/>
      <c r="C152" s="1"/>
      <c r="D152" s="1"/>
      <c r="E152" s="1"/>
    </row>
    <row r="153" spans="2:5" hidden="1">
      <c r="B153" s="1"/>
      <c r="C153" s="1"/>
      <c r="D153" s="1"/>
      <c r="E153" s="1"/>
    </row>
    <row r="154" spans="2:5" hidden="1">
      <c r="B154" s="1"/>
      <c r="C154" s="1"/>
      <c r="D154" s="1"/>
      <c r="E154" s="1"/>
    </row>
    <row r="155" spans="2:5" hidden="1">
      <c r="B155" s="1"/>
      <c r="C155" s="1"/>
      <c r="D155" s="1"/>
      <c r="E155" s="1"/>
    </row>
    <row r="156" spans="2:5" hidden="1">
      <c r="B156" s="1"/>
      <c r="C156" s="1"/>
      <c r="D156" s="1"/>
      <c r="E156" s="1"/>
    </row>
    <row r="157" spans="2:5" hidden="1">
      <c r="B157" s="1"/>
      <c r="C157" s="1"/>
      <c r="D157" s="1"/>
      <c r="E157" s="1"/>
    </row>
    <row r="158" spans="2:5" hidden="1">
      <c r="B158" s="1"/>
      <c r="C158" s="1"/>
      <c r="D158" s="1"/>
      <c r="E158" s="1"/>
    </row>
    <row r="159" spans="2:5" hidden="1">
      <c r="B159" s="1"/>
      <c r="C159" s="1"/>
      <c r="D159" s="1"/>
      <c r="E159" s="1"/>
    </row>
    <row r="160" spans="2:5" hidden="1">
      <c r="B160" s="1"/>
      <c r="C160" s="1"/>
      <c r="D160" s="1"/>
      <c r="E160" s="1"/>
    </row>
    <row r="161" spans="2:5" hidden="1">
      <c r="B161" s="1"/>
      <c r="C161" s="1"/>
      <c r="D161" s="1"/>
      <c r="E161" s="1"/>
    </row>
    <row r="162" spans="2:5" hidden="1">
      <c r="B162" s="1"/>
      <c r="C162" s="1"/>
      <c r="D162" s="1"/>
      <c r="E162" s="1"/>
    </row>
    <row r="163" spans="2:5" hidden="1">
      <c r="B163" s="1"/>
      <c r="C163" s="1"/>
      <c r="D163" s="1"/>
      <c r="E163" s="1"/>
    </row>
    <row r="164" spans="2:5" hidden="1">
      <c r="B164" s="1"/>
      <c r="C164" s="1"/>
      <c r="D164" s="1"/>
      <c r="E164" s="1"/>
    </row>
    <row r="165" spans="2:5" hidden="1">
      <c r="B165" s="1"/>
      <c r="C165" s="1"/>
      <c r="D165" s="1"/>
      <c r="E165" s="1"/>
    </row>
    <row r="166" spans="2:5" hidden="1">
      <c r="B166" s="1"/>
      <c r="C166" s="1"/>
      <c r="D166" s="1"/>
      <c r="E166" s="1"/>
    </row>
    <row r="167" spans="2:5" hidden="1">
      <c r="B167" s="1"/>
      <c r="C167" s="1"/>
      <c r="D167" s="1"/>
      <c r="E167" s="1"/>
    </row>
    <row r="168" spans="2:5" hidden="1">
      <c r="B168" s="1"/>
      <c r="C168" s="1"/>
      <c r="D168" s="1"/>
      <c r="E168" s="1"/>
    </row>
    <row r="169" spans="2:5" hidden="1">
      <c r="B169" s="1"/>
      <c r="C169" s="1"/>
      <c r="D169" s="1"/>
      <c r="E169" s="1"/>
    </row>
    <row r="170" spans="2:5" hidden="1">
      <c r="B170" s="1"/>
      <c r="C170" s="1"/>
      <c r="D170" s="1"/>
      <c r="E170" s="1"/>
    </row>
    <row r="171" spans="2:5" hidden="1">
      <c r="B171" s="1"/>
      <c r="C171" s="1"/>
      <c r="D171" s="1"/>
      <c r="E171" s="1"/>
    </row>
    <row r="172" spans="2:5" hidden="1">
      <c r="B172" s="1"/>
      <c r="C172" s="1"/>
      <c r="D172" s="1"/>
      <c r="E172" s="1"/>
    </row>
    <row r="173" spans="2:5" hidden="1">
      <c r="B173" s="1"/>
      <c r="C173" s="1"/>
      <c r="D173" s="1"/>
      <c r="E173" s="1"/>
    </row>
    <row r="174" spans="2:5" hidden="1">
      <c r="B174" s="1"/>
      <c r="C174" s="1"/>
      <c r="D174" s="1"/>
      <c r="E174" s="1"/>
    </row>
    <row r="175" spans="2:5" hidden="1">
      <c r="B175" s="1"/>
      <c r="C175" s="1"/>
      <c r="D175" s="1"/>
      <c r="E175" s="1"/>
    </row>
    <row r="176" spans="2:5" hidden="1">
      <c r="B176" s="1"/>
      <c r="C176" s="1"/>
      <c r="D176" s="1"/>
      <c r="E176" s="1"/>
    </row>
    <row r="177" spans="2:5" hidden="1">
      <c r="B177" s="1"/>
      <c r="C177" s="1"/>
      <c r="D177" s="1"/>
      <c r="E177" s="1"/>
    </row>
    <row r="178" spans="2:5" hidden="1">
      <c r="B178" s="1"/>
      <c r="C178" s="1"/>
      <c r="D178" s="1"/>
      <c r="E178" s="1"/>
    </row>
    <row r="179" spans="2:5" hidden="1">
      <c r="B179" s="1"/>
      <c r="C179" s="1"/>
      <c r="D179" s="1"/>
      <c r="E179" s="1"/>
    </row>
    <row r="180" spans="2:5" hidden="1">
      <c r="B180" s="1"/>
      <c r="C180" s="1"/>
      <c r="D180" s="1"/>
      <c r="E180" s="1"/>
    </row>
    <row r="181" spans="2:5" hidden="1">
      <c r="B181" s="1"/>
      <c r="C181" s="1"/>
      <c r="D181" s="1"/>
      <c r="E181" s="1"/>
    </row>
    <row r="182" spans="2:5" hidden="1">
      <c r="B182" s="1"/>
      <c r="C182" s="1"/>
      <c r="D182" s="1"/>
      <c r="E182" s="1"/>
    </row>
    <row r="183" spans="2:5" hidden="1">
      <c r="B183" s="1"/>
      <c r="C183" s="1"/>
      <c r="D183" s="1"/>
      <c r="E183" s="1"/>
    </row>
    <row r="184" spans="2:5" hidden="1">
      <c r="B184" s="1"/>
      <c r="C184" s="1"/>
      <c r="D184" s="1"/>
      <c r="E184" s="1"/>
    </row>
    <row r="185" spans="2:5" hidden="1">
      <c r="B185" s="1"/>
      <c r="C185" s="1"/>
      <c r="D185" s="1"/>
      <c r="E185" s="1"/>
    </row>
    <row r="186" spans="2:5" hidden="1">
      <c r="B186" s="1"/>
      <c r="C186" s="1"/>
      <c r="D186" s="1"/>
      <c r="E186" s="1"/>
    </row>
    <row r="187" spans="2:5" hidden="1">
      <c r="B187" s="1"/>
      <c r="C187" s="1"/>
      <c r="D187" s="1"/>
      <c r="E187" s="1"/>
    </row>
    <row r="188" spans="2:5" hidden="1">
      <c r="B188" s="1"/>
      <c r="C188" s="1"/>
      <c r="D188" s="1"/>
      <c r="E188" s="1"/>
    </row>
    <row r="189" spans="2:5" hidden="1">
      <c r="B189" s="1"/>
      <c r="C189" s="1"/>
      <c r="D189" s="1"/>
      <c r="E189" s="1"/>
    </row>
    <row r="190" spans="2:5" hidden="1">
      <c r="B190" s="1"/>
      <c r="C190" s="1"/>
      <c r="D190" s="1"/>
      <c r="E190" s="1"/>
    </row>
    <row r="191" spans="2:5" hidden="1">
      <c r="B191" s="1"/>
      <c r="C191" s="1"/>
      <c r="D191" s="1"/>
      <c r="E191" s="1"/>
    </row>
    <row r="192" spans="2:5" hidden="1">
      <c r="B192" s="1"/>
      <c r="C192" s="1"/>
      <c r="D192" s="1"/>
      <c r="E192" s="1"/>
    </row>
    <row r="193" spans="2:5" hidden="1">
      <c r="B193" s="1"/>
      <c r="C193" s="1"/>
      <c r="D193" s="1"/>
      <c r="E193" s="1"/>
    </row>
    <row r="194" spans="2:5" hidden="1">
      <c r="B194" s="1"/>
      <c r="C194" s="1"/>
      <c r="D194" s="1"/>
      <c r="E194" s="1"/>
    </row>
    <row r="195" spans="2:5" hidden="1">
      <c r="B195" s="1"/>
      <c r="C195" s="1"/>
      <c r="D195" s="1"/>
      <c r="E195" s="1"/>
    </row>
    <row r="196" spans="2:5" hidden="1">
      <c r="B196" s="1"/>
      <c r="C196" s="1"/>
      <c r="D196" s="1"/>
      <c r="E196" s="1"/>
    </row>
    <row r="197" spans="2:5" hidden="1">
      <c r="B197" s="1"/>
      <c r="C197" s="1"/>
      <c r="D197" s="1"/>
      <c r="E197" s="1"/>
    </row>
    <row r="198" spans="2:5" hidden="1">
      <c r="B198" s="1"/>
      <c r="C198" s="1"/>
      <c r="D198" s="1"/>
      <c r="E198" s="1"/>
    </row>
    <row r="199" spans="2:5" hidden="1">
      <c r="B199" s="1"/>
      <c r="C199" s="1"/>
      <c r="D199" s="1"/>
      <c r="E199" s="1"/>
    </row>
    <row r="200" spans="2:5" hidden="1">
      <c r="B200" s="1"/>
      <c r="C200" s="1"/>
      <c r="D200" s="1"/>
      <c r="E200" s="1"/>
    </row>
    <row r="201" spans="2:5" hidden="1">
      <c r="B201" s="1"/>
      <c r="C201" s="1"/>
      <c r="D201" s="1"/>
      <c r="E201" s="1"/>
    </row>
    <row r="202" spans="2:5" hidden="1">
      <c r="B202" s="1"/>
      <c r="C202" s="1"/>
      <c r="D202" s="1"/>
      <c r="E202" s="1"/>
    </row>
    <row r="203" spans="2:5" hidden="1">
      <c r="B203" s="1"/>
      <c r="C203" s="1"/>
      <c r="D203" s="1"/>
      <c r="E203" s="1"/>
    </row>
    <row r="204" spans="2:5" hidden="1">
      <c r="B204" s="1"/>
      <c r="C204" s="1"/>
      <c r="D204" s="1"/>
      <c r="E204" s="1"/>
    </row>
    <row r="205" spans="2:5" hidden="1">
      <c r="B205" s="1"/>
      <c r="C205" s="1"/>
      <c r="D205" s="1"/>
      <c r="E205" s="1"/>
    </row>
    <row r="206" spans="2:5" hidden="1">
      <c r="B206" s="1"/>
      <c r="C206" s="1"/>
      <c r="D206" s="1"/>
      <c r="E206" s="1"/>
    </row>
    <row r="207" spans="2:5" hidden="1">
      <c r="B207" s="1"/>
      <c r="C207" s="1"/>
      <c r="D207" s="1"/>
      <c r="E207" s="1"/>
    </row>
    <row r="208" spans="2:5" hidden="1">
      <c r="B208" s="1"/>
      <c r="C208" s="1"/>
      <c r="D208" s="1"/>
      <c r="E208" s="1"/>
    </row>
    <row r="209" spans="2:5" hidden="1">
      <c r="B209" s="1"/>
      <c r="C209" s="1"/>
      <c r="D209" s="1"/>
      <c r="E209" s="1"/>
    </row>
    <row r="210" spans="2:5" hidden="1">
      <c r="B210" s="1"/>
      <c r="C210" s="1"/>
      <c r="D210" s="1"/>
      <c r="E210" s="1"/>
    </row>
    <row r="211" spans="2:5" hidden="1">
      <c r="B211" s="1"/>
      <c r="C211" s="1"/>
      <c r="D211" s="1"/>
      <c r="E211" s="1"/>
    </row>
    <row r="212" spans="2:5" hidden="1">
      <c r="B212" s="1"/>
      <c r="C212" s="1"/>
      <c r="D212" s="1"/>
      <c r="E212" s="1"/>
    </row>
    <row r="213" spans="2:5" hidden="1">
      <c r="B213" s="1"/>
      <c r="C213" s="1"/>
      <c r="D213" s="1"/>
      <c r="E213" s="1"/>
    </row>
    <row r="214" spans="2:5" hidden="1">
      <c r="B214" s="1"/>
      <c r="C214" s="1"/>
      <c r="D214" s="1"/>
      <c r="E214" s="1"/>
    </row>
    <row r="215" spans="2:5" hidden="1">
      <c r="B215" s="1"/>
      <c r="C215" s="1"/>
      <c r="D215" s="1"/>
      <c r="E215" s="1"/>
    </row>
    <row r="216" spans="2:5" hidden="1">
      <c r="B216" s="1"/>
      <c r="C216" s="1"/>
      <c r="D216" s="1"/>
      <c r="E216" s="1"/>
    </row>
    <row r="217" spans="2:5" hidden="1">
      <c r="B217" s="1"/>
      <c r="C217" s="1"/>
      <c r="D217" s="1"/>
      <c r="E217" s="1"/>
    </row>
    <row r="218" spans="2:5" hidden="1">
      <c r="B218" s="1"/>
      <c r="C218" s="1"/>
      <c r="D218" s="1"/>
      <c r="E218" s="1"/>
    </row>
    <row r="219" spans="2:5" hidden="1">
      <c r="B219" s="1"/>
      <c r="C219" s="1"/>
      <c r="D219" s="1"/>
      <c r="E219" s="1"/>
    </row>
    <row r="220" spans="2:5" hidden="1">
      <c r="B220" s="1"/>
      <c r="C220" s="1"/>
      <c r="D220" s="1"/>
      <c r="E220" s="1"/>
    </row>
    <row r="221" spans="2:5" hidden="1">
      <c r="B221" s="1"/>
      <c r="C221" s="1"/>
      <c r="D221" s="1"/>
      <c r="E221" s="1"/>
    </row>
    <row r="222" spans="2:5" hidden="1">
      <c r="B222" s="1"/>
      <c r="C222" s="1"/>
      <c r="D222" s="1"/>
      <c r="E222" s="1"/>
    </row>
    <row r="223" spans="2:5" hidden="1">
      <c r="B223" s="1"/>
      <c r="C223" s="1"/>
      <c r="D223" s="1"/>
      <c r="E223" s="1"/>
    </row>
    <row r="224" spans="2:5" hidden="1">
      <c r="B224" s="1"/>
      <c r="C224" s="1"/>
      <c r="D224" s="1"/>
      <c r="E224" s="1"/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5:A108">
    <cfRule type="containsText" dxfId="8" priority="1" operator="containsText" text="הפרשה ">
      <formula>NOT(ISERROR(SEARCH("הפרשה ",A15)))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12 A14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13 H15:H33 H35:H826 F10:F13 F15:F33 F35:F553 K10:K826 D10:D13 D15:D33 D35:D820" xr:uid="{00000000-0002-0000-0400-000002000000}">
      <formula1>#REF!</formula1>
    </dataValidation>
  </dataValidations>
  <pageMargins left="0" right="0" top="0.5" bottom="0.5" header="0" footer="0.25"/>
  <pageSetup paperSize="9" scale="3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01.28515625" style="2" bestFit="1" customWidth="1"/>
    <col min="2" max="2" width="63.28515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11.5703125" style="1" customWidth="1"/>
    <col min="8" max="8" width="14.28515625" style="1" customWidth="1"/>
    <col min="9" max="9" width="9.5703125" style="1" customWidth="1"/>
    <col min="10" max="10" width="32.285156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115</v>
      </c>
      <c r="B1" s="36" t="s" vm="1">
        <v>173</v>
      </c>
    </row>
    <row r="2" spans="1:14">
      <c r="A2" s="36" t="s">
        <v>114</v>
      </c>
      <c r="B2" s="36" t="s">
        <v>174</v>
      </c>
    </row>
    <row r="3" spans="1:14">
      <c r="A3" s="36" t="s">
        <v>116</v>
      </c>
      <c r="B3" s="36" t="s">
        <v>175</v>
      </c>
    </row>
    <row r="4" spans="1:14">
      <c r="A4" s="36" t="s">
        <v>117</v>
      </c>
      <c r="B4" s="36">
        <v>12146</v>
      </c>
    </row>
    <row r="5" spans="1:14" ht="18.75">
      <c r="A5" s="139" t="s">
        <v>67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1"/>
    </row>
    <row r="6" spans="1:14" s="3" customFormat="1">
      <c r="A6" s="37" t="s">
        <v>90</v>
      </c>
      <c r="B6" s="38" t="s">
        <v>32</v>
      </c>
      <c r="C6" s="38" t="s">
        <v>94</v>
      </c>
      <c r="D6" s="38" t="s">
        <v>142</v>
      </c>
      <c r="E6" s="38" t="s">
        <v>92</v>
      </c>
      <c r="F6" s="38" t="s">
        <v>44</v>
      </c>
      <c r="G6" s="38" t="s">
        <v>78</v>
      </c>
      <c r="H6" s="39" t="s">
        <v>149</v>
      </c>
      <c r="I6" s="39" t="s">
        <v>148</v>
      </c>
      <c r="J6" s="38" t="s">
        <v>163</v>
      </c>
      <c r="K6" s="39" t="s">
        <v>42</v>
      </c>
      <c r="L6" s="39" t="s">
        <v>41</v>
      </c>
      <c r="M6" s="39" t="s">
        <v>118</v>
      </c>
      <c r="N6" s="41" t="s">
        <v>120</v>
      </c>
    </row>
    <row r="7" spans="1:14" s="3" customFormat="1">
      <c r="A7" s="109" t="s">
        <v>612</v>
      </c>
      <c r="B7" s="110" t="s">
        <v>612</v>
      </c>
      <c r="C7" s="110" t="s">
        <v>612</v>
      </c>
      <c r="D7" s="110" t="s">
        <v>612</v>
      </c>
      <c r="E7" s="110" t="s">
        <v>612</v>
      </c>
      <c r="F7" s="110" t="s">
        <v>612</v>
      </c>
      <c r="G7" s="110" t="s">
        <v>612</v>
      </c>
      <c r="H7" s="12" t="s">
        <v>156</v>
      </c>
      <c r="I7" s="110" t="s">
        <v>612</v>
      </c>
      <c r="J7" s="12" t="s">
        <v>152</v>
      </c>
      <c r="K7" s="12" t="s">
        <v>152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90" t="s">
        <v>595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116" t="s">
        <v>612</v>
      </c>
      <c r="I9" s="116" t="s">
        <v>612</v>
      </c>
      <c r="J9" s="116" t="s">
        <v>612</v>
      </c>
      <c r="K9" s="91">
        <v>0</v>
      </c>
      <c r="L9" s="116" t="s">
        <v>612</v>
      </c>
      <c r="M9" s="92">
        <v>0</v>
      </c>
      <c r="N9" s="92">
        <v>0</v>
      </c>
    </row>
    <row r="10" spans="1:14">
      <c r="A10" s="93" t="s">
        <v>164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  <c r="L10" s="116" t="s">
        <v>612</v>
      </c>
      <c r="M10" s="116" t="s">
        <v>612</v>
      </c>
      <c r="N10" s="116" t="s">
        <v>612</v>
      </c>
    </row>
    <row r="11" spans="1:14">
      <c r="A11" s="93" t="s">
        <v>87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  <c r="L11" s="116" t="s">
        <v>612</v>
      </c>
      <c r="M11" s="116" t="s">
        <v>612</v>
      </c>
      <c r="N11" s="116" t="s">
        <v>612</v>
      </c>
    </row>
    <row r="12" spans="1:14">
      <c r="A12" s="93" t="s">
        <v>147</v>
      </c>
      <c r="B12" s="116" t="s">
        <v>612</v>
      </c>
      <c r="C12" s="116" t="s">
        <v>612</v>
      </c>
      <c r="D12" s="116" t="s">
        <v>612</v>
      </c>
      <c r="E12" s="116" t="s">
        <v>612</v>
      </c>
      <c r="F12" s="116" t="s">
        <v>612</v>
      </c>
      <c r="G12" s="116" t="s">
        <v>612</v>
      </c>
      <c r="H12" s="116" t="s">
        <v>612</v>
      </c>
      <c r="I12" s="116" t="s">
        <v>612</v>
      </c>
      <c r="J12" s="116" t="s">
        <v>612</v>
      </c>
      <c r="K12" s="116" t="s">
        <v>612</v>
      </c>
      <c r="L12" s="116" t="s">
        <v>612</v>
      </c>
      <c r="M12" s="116" t="s">
        <v>612</v>
      </c>
      <c r="N12" s="116" t="s">
        <v>612</v>
      </c>
    </row>
    <row r="13" spans="1:14">
      <c r="A13" s="93" t="s">
        <v>155</v>
      </c>
      <c r="B13" s="116" t="s">
        <v>612</v>
      </c>
      <c r="C13" s="116" t="s">
        <v>612</v>
      </c>
      <c r="D13" s="116" t="s">
        <v>612</v>
      </c>
      <c r="E13" s="116" t="s">
        <v>612</v>
      </c>
      <c r="F13" s="116" t="s">
        <v>612</v>
      </c>
      <c r="G13" s="116" t="s">
        <v>612</v>
      </c>
      <c r="H13" s="116" t="s">
        <v>612</v>
      </c>
      <c r="I13" s="116" t="s">
        <v>612</v>
      </c>
      <c r="J13" s="116" t="s">
        <v>612</v>
      </c>
      <c r="K13" s="116" t="s">
        <v>612</v>
      </c>
      <c r="L13" s="116" t="s">
        <v>612</v>
      </c>
      <c r="M13" s="116" t="s">
        <v>612</v>
      </c>
      <c r="N13" s="116" t="s">
        <v>612</v>
      </c>
    </row>
    <row r="14" spans="1:14">
      <c r="A14" s="93" t="s">
        <v>161</v>
      </c>
      <c r="B14" s="116" t="s">
        <v>612</v>
      </c>
      <c r="C14" s="116" t="s">
        <v>612</v>
      </c>
      <c r="D14" s="116" t="s">
        <v>612</v>
      </c>
      <c r="E14" s="116" t="s">
        <v>612</v>
      </c>
      <c r="F14" s="116" t="s">
        <v>612</v>
      </c>
      <c r="G14" s="116" t="s">
        <v>612</v>
      </c>
      <c r="H14" s="116" t="s">
        <v>612</v>
      </c>
      <c r="I14" s="116" t="s">
        <v>612</v>
      </c>
      <c r="J14" s="116" t="s">
        <v>612</v>
      </c>
      <c r="K14" s="116" t="s">
        <v>612</v>
      </c>
      <c r="L14" s="116" t="s">
        <v>612</v>
      </c>
      <c r="M14" s="116" t="s">
        <v>612</v>
      </c>
      <c r="N14" s="116" t="s">
        <v>612</v>
      </c>
    </row>
    <row r="15" spans="1:14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4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4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4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4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4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1:14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14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4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4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</row>
    <row r="31" spans="1:14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</row>
    <row r="32" spans="1:14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1:14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1:14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4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4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1:14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1:14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1:14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4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1:14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1:14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1:14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1:14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1:14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1" spans="1:14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</row>
    <row r="52" spans="1:14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1:14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1:14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1:14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1:14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</row>
    <row r="57" spans="1:14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</row>
    <row r="58" spans="1:14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1:14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</row>
    <row r="60" spans="1:14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14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14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1:14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1:14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1:14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1:14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</row>
    <row r="67" spans="1:14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1:14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1:14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1:14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</row>
    <row r="71" spans="1:14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</row>
    <row r="72" spans="1:14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</row>
    <row r="73" spans="1:14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1:14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</row>
    <row r="75" spans="1:14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</row>
    <row r="76" spans="1:14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</row>
    <row r="77" spans="1:14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</row>
    <row r="78" spans="1:14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4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4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</row>
    <row r="81" spans="1:14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1:14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1:14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1:14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1:14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1:14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1:14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</row>
    <row r="88" spans="1:14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</row>
    <row r="89" spans="1:14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</row>
    <row r="90" spans="1:14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</row>
    <row r="91" spans="1:14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</row>
    <row r="92" spans="1:14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</row>
    <row r="93" spans="1:14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</row>
    <row r="94" spans="1:14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</row>
    <row r="95" spans="1:14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1:14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</row>
    <row r="97" spans="1:14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</row>
    <row r="98" spans="1:14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</row>
    <row r="99" spans="1:14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</row>
    <row r="100" spans="1:14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</row>
    <row r="101" spans="1:14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</row>
    <row r="102" spans="1:14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</row>
    <row r="103" spans="1:14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</row>
    <row r="104" spans="1:14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</row>
    <row r="105" spans="1:14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</row>
    <row r="106" spans="1:14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</row>
    <row r="107" spans="1:14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</row>
    <row r="108" spans="1:14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</row>
    <row r="109" spans="1:14" hidden="1">
      <c r="D109" s="1"/>
      <c r="E109" s="1"/>
      <c r="F109" s="1"/>
    </row>
    <row r="110" spans="1:14" hidden="1">
      <c r="D110" s="1"/>
      <c r="E110" s="1"/>
      <c r="F110" s="1"/>
    </row>
    <row r="111" spans="1:14" hidden="1">
      <c r="D111" s="1"/>
      <c r="E111" s="1"/>
      <c r="F111" s="1"/>
    </row>
    <row r="112" spans="1:14" hidden="1">
      <c r="D112" s="1"/>
      <c r="E112" s="1"/>
      <c r="F112" s="1"/>
    </row>
    <row r="113" spans="4:6" hidden="1">
      <c r="D113" s="1"/>
      <c r="E113" s="1"/>
      <c r="F113" s="1"/>
    </row>
    <row r="114" spans="4:6" hidden="1">
      <c r="D114" s="1"/>
      <c r="E114" s="1"/>
      <c r="F114" s="1"/>
    </row>
    <row r="115" spans="4:6" hidden="1">
      <c r="D115" s="1"/>
      <c r="E115" s="1"/>
      <c r="F115" s="1"/>
    </row>
    <row r="116" spans="4:6" hidden="1">
      <c r="D116" s="1"/>
      <c r="E116" s="1"/>
      <c r="F116" s="1"/>
    </row>
    <row r="117" spans="4:6" hidden="1">
      <c r="D117" s="1"/>
      <c r="E117" s="1"/>
      <c r="F117" s="1"/>
    </row>
    <row r="118" spans="4:6" hidden="1">
      <c r="D118" s="1"/>
      <c r="E118" s="1"/>
      <c r="F118" s="1"/>
    </row>
    <row r="119" spans="4:6" hidden="1">
      <c r="D119" s="1"/>
      <c r="E119" s="1"/>
      <c r="F119" s="1"/>
    </row>
    <row r="120" spans="4:6" hidden="1">
      <c r="D120" s="1"/>
      <c r="E120" s="1"/>
      <c r="F120" s="1"/>
    </row>
    <row r="121" spans="4:6" hidden="1">
      <c r="D121" s="1"/>
      <c r="E121" s="1"/>
      <c r="F121" s="1"/>
    </row>
    <row r="122" spans="4:6" hidden="1">
      <c r="D122" s="1"/>
      <c r="E122" s="1"/>
      <c r="F122" s="1"/>
    </row>
    <row r="123" spans="4:6" hidden="1">
      <c r="D123" s="1"/>
      <c r="E123" s="1"/>
      <c r="F123" s="1"/>
    </row>
    <row r="124" spans="4:6" hidden="1">
      <c r="D124" s="1"/>
      <c r="E124" s="1"/>
      <c r="F124" s="1"/>
    </row>
    <row r="125" spans="4:6" hidden="1">
      <c r="D125" s="1"/>
      <c r="E125" s="1"/>
      <c r="F125" s="1"/>
    </row>
    <row r="126" spans="4:6" hidden="1">
      <c r="D126" s="1"/>
      <c r="E126" s="1"/>
      <c r="F126" s="1"/>
    </row>
    <row r="127" spans="4:6" hidden="1">
      <c r="D127" s="1"/>
      <c r="E127" s="1"/>
      <c r="F127" s="1"/>
    </row>
    <row r="128" spans="4:6" hidden="1">
      <c r="D128" s="1"/>
      <c r="E128" s="1"/>
      <c r="F128" s="1"/>
    </row>
    <row r="129" spans="4:6" hidden="1">
      <c r="D129" s="1"/>
      <c r="E129" s="1"/>
      <c r="F129" s="1"/>
    </row>
    <row r="130" spans="4:6" hidden="1">
      <c r="D130" s="1"/>
      <c r="E130" s="1"/>
      <c r="F130" s="1"/>
    </row>
    <row r="131" spans="4:6" hidden="1">
      <c r="D131" s="1"/>
      <c r="E131" s="1"/>
      <c r="F131" s="1"/>
    </row>
    <row r="132" spans="4:6" hidden="1">
      <c r="D132" s="1"/>
      <c r="E132" s="1"/>
      <c r="F132" s="1"/>
    </row>
    <row r="133" spans="4:6" hidden="1">
      <c r="D133" s="1"/>
      <c r="E133" s="1"/>
      <c r="F133" s="1"/>
    </row>
    <row r="134" spans="4:6" hidden="1">
      <c r="D134" s="1"/>
      <c r="E134" s="1"/>
      <c r="F134" s="1"/>
    </row>
    <row r="135" spans="4:6" hidden="1">
      <c r="D135" s="1"/>
      <c r="E135" s="1"/>
      <c r="F135" s="1"/>
    </row>
    <row r="136" spans="4:6" hidden="1">
      <c r="D136" s="1"/>
      <c r="E136" s="1"/>
      <c r="F136" s="1"/>
    </row>
    <row r="137" spans="4:6" hidden="1">
      <c r="D137" s="1"/>
      <c r="E137" s="1"/>
      <c r="F137" s="1"/>
    </row>
    <row r="138" spans="4:6" hidden="1">
      <c r="D138" s="1"/>
      <c r="E138" s="1"/>
      <c r="F138" s="1"/>
    </row>
    <row r="139" spans="4:6" hidden="1">
      <c r="D139" s="1"/>
      <c r="E139" s="1"/>
      <c r="F139" s="1"/>
    </row>
    <row r="140" spans="4:6" hidden="1">
      <c r="D140" s="1"/>
      <c r="E140" s="1"/>
      <c r="F140" s="1"/>
    </row>
    <row r="141" spans="4:6" hidden="1">
      <c r="D141" s="1"/>
      <c r="E141" s="1"/>
      <c r="F141" s="1"/>
    </row>
    <row r="142" spans="4:6" hidden="1">
      <c r="D142" s="1"/>
      <c r="E142" s="1"/>
      <c r="F142" s="1"/>
    </row>
    <row r="143" spans="4:6" hidden="1">
      <c r="D143" s="1"/>
      <c r="E143" s="1"/>
      <c r="F143" s="1"/>
    </row>
    <row r="144" spans="4:6" hidden="1">
      <c r="D144" s="1"/>
      <c r="E144" s="1"/>
      <c r="F144" s="1"/>
    </row>
    <row r="145" spans="4:6" hidden="1">
      <c r="D145" s="1"/>
      <c r="E145" s="1"/>
      <c r="F145" s="1"/>
    </row>
    <row r="146" spans="4:6" hidden="1">
      <c r="D146" s="1"/>
      <c r="E146" s="1"/>
      <c r="F146" s="1"/>
    </row>
    <row r="147" spans="4:6" hidden="1">
      <c r="D147" s="1"/>
      <c r="E147" s="1"/>
      <c r="F147" s="1"/>
    </row>
    <row r="148" spans="4:6" hidden="1">
      <c r="D148" s="1"/>
      <c r="E148" s="1"/>
      <c r="F148" s="1"/>
    </row>
    <row r="149" spans="4:6" hidden="1">
      <c r="D149" s="1"/>
      <c r="E149" s="1"/>
      <c r="F149" s="1"/>
    </row>
    <row r="150" spans="4:6" hidden="1">
      <c r="D150" s="1"/>
      <c r="E150" s="1"/>
      <c r="F150" s="1"/>
    </row>
    <row r="151" spans="4:6" hidden="1">
      <c r="D151" s="1"/>
      <c r="E151" s="1"/>
      <c r="F151" s="1"/>
    </row>
    <row r="152" spans="4:6" hidden="1">
      <c r="D152" s="1"/>
      <c r="E152" s="1"/>
      <c r="F152" s="1"/>
    </row>
    <row r="153" spans="4:6" hidden="1">
      <c r="D153" s="1"/>
      <c r="E153" s="1"/>
      <c r="F153" s="1"/>
    </row>
    <row r="154" spans="4:6" hidden="1">
      <c r="D154" s="1"/>
      <c r="E154" s="1"/>
      <c r="F154" s="1"/>
    </row>
    <row r="155" spans="4:6" hidden="1">
      <c r="D155" s="1"/>
      <c r="E155" s="1"/>
      <c r="F155" s="1"/>
    </row>
    <row r="156" spans="4:6" hidden="1">
      <c r="D156" s="1"/>
      <c r="E156" s="1"/>
      <c r="F156" s="1"/>
    </row>
    <row r="157" spans="4:6" hidden="1">
      <c r="D157" s="1"/>
      <c r="E157" s="1"/>
      <c r="F157" s="1"/>
    </row>
    <row r="158" spans="4:6" hidden="1">
      <c r="D158" s="1"/>
      <c r="E158" s="1"/>
      <c r="F158" s="1"/>
    </row>
    <row r="159" spans="4:6" hidden="1">
      <c r="D159" s="1"/>
      <c r="E159" s="1"/>
      <c r="F159" s="1"/>
    </row>
    <row r="160" spans="4:6" hidden="1">
      <c r="D160" s="1"/>
      <c r="E160" s="1"/>
      <c r="F160" s="1"/>
    </row>
    <row r="161" spans="4:6" hidden="1">
      <c r="D161" s="1"/>
      <c r="E161" s="1"/>
      <c r="F161" s="1"/>
    </row>
    <row r="162" spans="4:6" hidden="1">
      <c r="D162" s="1"/>
      <c r="E162" s="1"/>
      <c r="F162" s="1"/>
    </row>
    <row r="163" spans="4:6" hidden="1">
      <c r="D163" s="1"/>
      <c r="E163" s="1"/>
      <c r="F163" s="1"/>
    </row>
    <row r="164" spans="4:6" hidden="1">
      <c r="D164" s="1"/>
      <c r="E164" s="1"/>
      <c r="F164" s="1"/>
    </row>
    <row r="165" spans="4:6" hidden="1">
      <c r="D165" s="1"/>
      <c r="E165" s="1"/>
      <c r="F165" s="1"/>
    </row>
    <row r="166" spans="4:6" hidden="1">
      <c r="D166" s="1"/>
      <c r="E166" s="1"/>
      <c r="F166" s="1"/>
    </row>
    <row r="167" spans="4:6" hidden="1">
      <c r="D167" s="1"/>
      <c r="E167" s="1"/>
      <c r="F167" s="1"/>
    </row>
    <row r="168" spans="4:6" hidden="1">
      <c r="D168" s="1"/>
      <c r="E168" s="1"/>
      <c r="F168" s="1"/>
    </row>
    <row r="169" spans="4:6" hidden="1">
      <c r="D169" s="1"/>
      <c r="E169" s="1"/>
      <c r="F169" s="1"/>
    </row>
    <row r="170" spans="4:6" hidden="1">
      <c r="D170" s="1"/>
      <c r="E170" s="1"/>
      <c r="F170" s="1"/>
    </row>
    <row r="171" spans="4:6" hidden="1">
      <c r="D171" s="1"/>
      <c r="E171" s="1"/>
      <c r="F171" s="1"/>
    </row>
    <row r="172" spans="4:6" hidden="1">
      <c r="D172" s="1"/>
      <c r="E172" s="1"/>
      <c r="F172" s="1"/>
    </row>
    <row r="173" spans="4:6" hidden="1">
      <c r="D173" s="1"/>
      <c r="E173" s="1"/>
      <c r="F173" s="1"/>
    </row>
    <row r="174" spans="4:6" hidden="1">
      <c r="D174" s="1"/>
      <c r="E174" s="1"/>
      <c r="F174" s="1"/>
    </row>
    <row r="175" spans="4:6" hidden="1">
      <c r="D175" s="1"/>
      <c r="E175" s="1"/>
      <c r="F175" s="1"/>
    </row>
    <row r="176" spans="4:6" hidden="1">
      <c r="D176" s="1"/>
      <c r="E176" s="1"/>
      <c r="F176" s="1"/>
    </row>
    <row r="177" spans="4:6" hidden="1">
      <c r="D177" s="1"/>
      <c r="E177" s="1"/>
      <c r="F177" s="1"/>
    </row>
    <row r="178" spans="4:6" hidden="1">
      <c r="D178" s="1"/>
      <c r="E178" s="1"/>
      <c r="F178" s="1"/>
    </row>
    <row r="179" spans="4:6" hidden="1">
      <c r="D179" s="1"/>
      <c r="E179" s="1"/>
      <c r="F179" s="1"/>
    </row>
    <row r="180" spans="4:6" hidden="1">
      <c r="D180" s="1"/>
      <c r="E180" s="1"/>
      <c r="F180" s="1"/>
    </row>
    <row r="181" spans="4:6" hidden="1">
      <c r="D181" s="1"/>
      <c r="E181" s="1"/>
      <c r="F181" s="1"/>
    </row>
    <row r="182" spans="4:6" hidden="1">
      <c r="D182" s="1"/>
      <c r="E182" s="1"/>
      <c r="F182" s="1"/>
    </row>
    <row r="183" spans="4:6" hidden="1">
      <c r="D183" s="1"/>
      <c r="E183" s="1"/>
      <c r="F183" s="1"/>
    </row>
    <row r="184" spans="4:6" hidden="1">
      <c r="D184" s="1"/>
      <c r="E184" s="1"/>
      <c r="F184" s="1"/>
    </row>
    <row r="185" spans="4:6" hidden="1">
      <c r="D185" s="1"/>
      <c r="E185" s="1"/>
      <c r="F185" s="1"/>
    </row>
    <row r="186" spans="4:6" hidden="1">
      <c r="D186" s="1"/>
      <c r="E186" s="1"/>
      <c r="F186" s="1"/>
    </row>
    <row r="187" spans="4:6" hidden="1">
      <c r="D187" s="1"/>
      <c r="E187" s="1"/>
      <c r="F187" s="1"/>
    </row>
    <row r="188" spans="4:6" hidden="1">
      <c r="D188" s="1"/>
      <c r="E188" s="1"/>
      <c r="F188" s="1"/>
    </row>
    <row r="189" spans="4:6" hidden="1">
      <c r="D189" s="1"/>
      <c r="E189" s="1"/>
      <c r="F189" s="1"/>
    </row>
    <row r="190" spans="4:6" hidden="1">
      <c r="D190" s="1"/>
      <c r="E190" s="1"/>
      <c r="F190" s="1"/>
    </row>
    <row r="191" spans="4:6" hidden="1">
      <c r="D191" s="1"/>
      <c r="E191" s="1"/>
      <c r="F191" s="1"/>
    </row>
    <row r="192" spans="4:6" hidden="1">
      <c r="D192" s="1"/>
      <c r="E192" s="1"/>
      <c r="F192" s="1"/>
    </row>
    <row r="193" spans="4:6" hidden="1">
      <c r="D193" s="1"/>
      <c r="E193" s="1"/>
      <c r="F193" s="1"/>
    </row>
    <row r="194" spans="4:6" hidden="1">
      <c r="D194" s="1"/>
      <c r="E194" s="1"/>
      <c r="F194" s="1"/>
    </row>
    <row r="195" spans="4:6" hidden="1">
      <c r="D195" s="1"/>
      <c r="E195" s="1"/>
      <c r="F195" s="1"/>
    </row>
    <row r="196" spans="4:6" hidden="1">
      <c r="D196" s="1"/>
      <c r="E196" s="1"/>
      <c r="F196" s="1"/>
    </row>
    <row r="197" spans="4:6" hidden="1">
      <c r="D197" s="1"/>
      <c r="E197" s="1"/>
      <c r="F197" s="1"/>
    </row>
    <row r="198" spans="4:6" hidden="1">
      <c r="D198" s="1"/>
      <c r="E198" s="1"/>
      <c r="F198" s="1"/>
    </row>
    <row r="199" spans="4:6" hidden="1">
      <c r="D199" s="1"/>
      <c r="E199" s="1"/>
      <c r="F199" s="1"/>
    </row>
    <row r="200" spans="4:6" hidden="1">
      <c r="D200" s="1"/>
      <c r="E200" s="1"/>
      <c r="F200" s="1"/>
    </row>
    <row r="201" spans="4:6" hidden="1">
      <c r="D201" s="1"/>
      <c r="E201" s="1"/>
      <c r="F201" s="1"/>
    </row>
    <row r="202" spans="4:6" hidden="1">
      <c r="D202" s="1"/>
      <c r="E202" s="1"/>
      <c r="F202" s="1"/>
    </row>
    <row r="203" spans="4:6" hidden="1">
      <c r="D203" s="1"/>
      <c r="E203" s="1"/>
      <c r="F203" s="1"/>
    </row>
    <row r="204" spans="4:6" hidden="1">
      <c r="D204" s="1"/>
      <c r="E204" s="1"/>
      <c r="F204" s="1"/>
    </row>
    <row r="205" spans="4:6" hidden="1">
      <c r="D205" s="1"/>
      <c r="E205" s="1"/>
      <c r="F205" s="1"/>
    </row>
    <row r="206" spans="4:6" hidden="1">
      <c r="D206" s="1"/>
      <c r="E206" s="1"/>
      <c r="F206" s="1"/>
    </row>
    <row r="207" spans="4:6" hidden="1">
      <c r="D207" s="1"/>
      <c r="E207" s="1"/>
      <c r="F207" s="1"/>
    </row>
    <row r="208" spans="4:6" hidden="1">
      <c r="D208" s="1"/>
      <c r="E208" s="1"/>
      <c r="F208" s="1"/>
    </row>
    <row r="209" spans="4:6" hidden="1">
      <c r="D209" s="1"/>
      <c r="E209" s="1"/>
      <c r="F209" s="1"/>
    </row>
    <row r="210" spans="4:6" hidden="1">
      <c r="D210" s="1"/>
      <c r="E210" s="1"/>
      <c r="F210" s="1"/>
    </row>
    <row r="211" spans="4:6" hidden="1">
      <c r="D211" s="1"/>
      <c r="E211" s="1"/>
      <c r="F211" s="1"/>
    </row>
    <row r="212" spans="4:6" hidden="1">
      <c r="D212" s="1"/>
      <c r="E212" s="1"/>
      <c r="F212" s="1"/>
    </row>
    <row r="213" spans="4:6" hidden="1">
      <c r="D213" s="1"/>
      <c r="E213" s="1"/>
      <c r="F213" s="1"/>
    </row>
    <row r="214" spans="4:6" hidden="1">
      <c r="D214" s="1"/>
      <c r="E214" s="1"/>
      <c r="F214" s="1"/>
    </row>
    <row r="215" spans="4:6" hidden="1">
      <c r="D215" s="1"/>
      <c r="E215" s="1"/>
      <c r="F215" s="1"/>
    </row>
    <row r="216" spans="4:6" hidden="1">
      <c r="D216" s="1"/>
      <c r="E216" s="1"/>
      <c r="F216" s="1"/>
    </row>
    <row r="217" spans="4:6" hidden="1">
      <c r="D217" s="1"/>
      <c r="E217" s="1"/>
      <c r="F217" s="1"/>
    </row>
    <row r="218" spans="4:6" hidden="1">
      <c r="D218" s="1"/>
      <c r="E218" s="1"/>
      <c r="F218" s="1"/>
    </row>
    <row r="219" spans="4:6" hidden="1">
      <c r="D219" s="1"/>
      <c r="E219" s="1"/>
      <c r="F219" s="1"/>
    </row>
    <row r="220" spans="4:6" hidden="1">
      <c r="D220" s="1"/>
      <c r="E220" s="1"/>
      <c r="F220" s="1"/>
    </row>
    <row r="221" spans="4:6" hidden="1">
      <c r="D221" s="1"/>
      <c r="E221" s="1"/>
      <c r="F221" s="1"/>
    </row>
    <row r="222" spans="4:6" hidden="1">
      <c r="D222" s="1"/>
      <c r="E222" s="1"/>
      <c r="F222" s="1"/>
    </row>
    <row r="223" spans="4:6" hidden="1">
      <c r="D223" s="1"/>
      <c r="E223" s="1"/>
      <c r="F223" s="1"/>
    </row>
    <row r="224" spans="4:6" hidden="1">
      <c r="D224" s="1"/>
      <c r="E224" s="1"/>
      <c r="F224" s="1"/>
    </row>
    <row r="225" spans="4:6" hidden="1">
      <c r="D225" s="1"/>
      <c r="E225" s="1"/>
      <c r="F225" s="1"/>
    </row>
    <row r="226" spans="4:6" hidden="1">
      <c r="D226" s="1"/>
      <c r="E226" s="1"/>
      <c r="F226" s="1"/>
    </row>
    <row r="227" spans="4:6" hidden="1">
      <c r="D227" s="1"/>
      <c r="E227" s="1"/>
      <c r="F227" s="1"/>
    </row>
    <row r="228" spans="4:6" hidden="1">
      <c r="D228" s="1"/>
      <c r="E228" s="1"/>
      <c r="F228" s="1"/>
    </row>
    <row r="229" spans="4:6" hidden="1">
      <c r="D229" s="1"/>
      <c r="E229" s="1"/>
      <c r="F229" s="1"/>
    </row>
    <row r="230" spans="4:6" hidden="1">
      <c r="D230" s="1"/>
      <c r="E230" s="1"/>
      <c r="F230" s="1"/>
    </row>
    <row r="231" spans="4:6" hidden="1">
      <c r="D231" s="1"/>
      <c r="E231" s="1"/>
      <c r="F231" s="1"/>
    </row>
    <row r="232" spans="4:6" hidden="1">
      <c r="D232" s="1"/>
      <c r="E232" s="1"/>
      <c r="F232" s="1"/>
    </row>
    <row r="233" spans="4:6" hidden="1">
      <c r="D233" s="1"/>
      <c r="E233" s="1"/>
      <c r="F233" s="1"/>
    </row>
    <row r="234" spans="4:6" hidden="1">
      <c r="D234" s="1"/>
      <c r="E234" s="1"/>
      <c r="F234" s="1"/>
    </row>
    <row r="235" spans="4:6" hidden="1">
      <c r="D235" s="1"/>
      <c r="E235" s="1"/>
      <c r="F235" s="1"/>
    </row>
    <row r="236" spans="4:6" hidden="1">
      <c r="D236" s="1"/>
      <c r="E236" s="1"/>
      <c r="F236" s="1"/>
    </row>
    <row r="237" spans="4:6" hidden="1">
      <c r="D237" s="1"/>
      <c r="E237" s="1"/>
      <c r="F237" s="1"/>
    </row>
    <row r="238" spans="4:6" hidden="1">
      <c r="D238" s="1"/>
      <c r="E238" s="1"/>
      <c r="F238" s="1"/>
    </row>
    <row r="239" spans="4:6" hidden="1">
      <c r="D239" s="1"/>
      <c r="E239" s="1"/>
      <c r="F239" s="1"/>
    </row>
    <row r="240" spans="4:6" hidden="1">
      <c r="D240" s="1"/>
      <c r="E240" s="1"/>
      <c r="F240" s="1"/>
    </row>
    <row r="241" spans="4:6" hidden="1">
      <c r="D241" s="1"/>
      <c r="E241" s="1"/>
      <c r="F241" s="1"/>
    </row>
    <row r="242" spans="4:6" hidden="1">
      <c r="D242" s="1"/>
      <c r="E242" s="1"/>
      <c r="F242" s="1"/>
    </row>
    <row r="243" spans="4:6" hidden="1">
      <c r="D243" s="1"/>
      <c r="E243" s="1"/>
      <c r="F243" s="1"/>
    </row>
    <row r="244" spans="4:6" hidden="1">
      <c r="D244" s="1"/>
      <c r="E244" s="1"/>
      <c r="F244" s="1"/>
    </row>
    <row r="245" spans="4:6" hidden="1">
      <c r="D245" s="1"/>
      <c r="E245" s="1"/>
      <c r="F245" s="1"/>
    </row>
    <row r="246" spans="4:6" hidden="1">
      <c r="D246" s="1"/>
      <c r="E246" s="1"/>
      <c r="F246" s="1"/>
    </row>
    <row r="247" spans="4:6" hidden="1">
      <c r="D247" s="1"/>
      <c r="E247" s="1"/>
      <c r="F247" s="1"/>
    </row>
    <row r="248" spans="4:6" hidden="1">
      <c r="D248" s="1"/>
      <c r="E248" s="1"/>
      <c r="F248" s="1"/>
    </row>
    <row r="249" spans="4:6" hidden="1">
      <c r="D249" s="1"/>
      <c r="E249" s="1"/>
      <c r="F249" s="1"/>
    </row>
    <row r="250" spans="4:6" hidden="1">
      <c r="D250" s="1"/>
      <c r="E250" s="1"/>
      <c r="F250" s="1"/>
    </row>
    <row r="251" spans="4:6" hidden="1">
      <c r="D251" s="1"/>
      <c r="E251" s="1"/>
      <c r="F251" s="1"/>
    </row>
    <row r="252" spans="4:6" hidden="1">
      <c r="D252" s="1"/>
      <c r="E252" s="1"/>
      <c r="F252" s="1"/>
    </row>
    <row r="253" spans="4:6" hidden="1">
      <c r="D253" s="1"/>
      <c r="E253" s="1"/>
      <c r="F253" s="1"/>
    </row>
    <row r="254" spans="4:6" hidden="1">
      <c r="D254" s="1"/>
      <c r="E254" s="1"/>
      <c r="F254" s="1"/>
    </row>
    <row r="255" spans="4:6" hidden="1">
      <c r="D255" s="1"/>
      <c r="E255" s="1"/>
      <c r="F255" s="1"/>
    </row>
    <row r="256" spans="4:6" hidden="1">
      <c r="D256" s="1"/>
      <c r="E256" s="1"/>
      <c r="F256" s="1"/>
    </row>
    <row r="257" spans="1:6" hidden="1">
      <c r="D257" s="1"/>
      <c r="E257" s="1"/>
      <c r="F257" s="1"/>
    </row>
    <row r="258" spans="1:6" hidden="1">
      <c r="D258" s="1"/>
      <c r="E258" s="1"/>
      <c r="F258" s="1"/>
    </row>
    <row r="259" spans="1:6" hidden="1">
      <c r="D259" s="1"/>
      <c r="E259" s="1"/>
      <c r="F259" s="1"/>
    </row>
    <row r="260" spans="1:6" hidden="1">
      <c r="D260" s="1"/>
      <c r="E260" s="1"/>
      <c r="F260" s="1"/>
    </row>
    <row r="261" spans="1:6" hidden="1">
      <c r="D261" s="1"/>
      <c r="E261" s="1"/>
      <c r="F261" s="1"/>
    </row>
    <row r="262" spans="1:6" hidden="1">
      <c r="D262" s="1"/>
      <c r="E262" s="1"/>
      <c r="F262" s="1"/>
    </row>
    <row r="263" spans="1:6" hidden="1">
      <c r="D263" s="1"/>
      <c r="E263" s="1"/>
      <c r="F263" s="1"/>
    </row>
    <row r="264" spans="1:6" hidden="1">
      <c r="D264" s="1"/>
      <c r="E264" s="1"/>
      <c r="F264" s="1"/>
    </row>
    <row r="265" spans="1:6" hidden="1">
      <c r="D265" s="1"/>
      <c r="E265" s="1"/>
      <c r="F265" s="1"/>
    </row>
    <row r="266" spans="1:6" hidden="1">
      <c r="D266" s="1"/>
      <c r="E266" s="1"/>
      <c r="F266" s="1"/>
    </row>
    <row r="267" spans="1:6" hidden="1">
      <c r="D267" s="1"/>
      <c r="E267" s="1"/>
      <c r="F267" s="1"/>
    </row>
    <row r="268" spans="1:6" hidden="1">
      <c r="D268" s="1"/>
      <c r="E268" s="1"/>
      <c r="F268" s="1"/>
    </row>
    <row r="269" spans="1:6" hidden="1">
      <c r="D269" s="1"/>
      <c r="E269" s="1"/>
      <c r="F269" s="1"/>
    </row>
    <row r="270" spans="1:6" hidden="1">
      <c r="D270" s="1"/>
      <c r="E270" s="1"/>
      <c r="F270" s="1"/>
    </row>
    <row r="271" spans="1:6" hidden="1">
      <c r="A271" s="31"/>
      <c r="D271" s="1"/>
      <c r="E271" s="1"/>
      <c r="F271" s="1"/>
    </row>
    <row r="272" spans="1:6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3">
    <dataValidation allowBlank="1" showInputMessage="1" showErrorMessage="1" sqref="A32 J7 A34:H34 A12 A14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59.140625" style="2" customWidth="1"/>
    <col min="2" max="2" width="39.42578125" style="2" customWidth="1"/>
    <col min="3" max="3" width="13.28515625" style="2" customWidth="1"/>
    <col min="4" max="4" width="14.42578125" style="2" customWidth="1"/>
    <col min="5" max="5" width="12.28515625" style="2" customWidth="1"/>
    <col min="6" max="6" width="12" style="2" bestFit="1" customWidth="1"/>
    <col min="7" max="7" width="14.5703125" style="1" customWidth="1"/>
    <col min="8" max="8" width="10.7109375" style="1" bestFit="1" customWidth="1"/>
    <col min="9" max="9" width="33.28515625" style="1" customWidth="1"/>
    <col min="10" max="10" width="11.28515625" style="1" customWidth="1"/>
    <col min="11" max="11" width="23.7109375" style="1" customWidth="1"/>
    <col min="12" max="12" width="28" style="1" customWidth="1"/>
    <col min="13" max="13" width="26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115</v>
      </c>
      <c r="B1" s="36" t="s" vm="1">
        <v>173</v>
      </c>
    </row>
    <row r="2" spans="1:13">
      <c r="A2" s="36" t="s">
        <v>114</v>
      </c>
      <c r="B2" s="36" t="s">
        <v>174</v>
      </c>
    </row>
    <row r="3" spans="1:13">
      <c r="A3" s="36" t="s">
        <v>116</v>
      </c>
      <c r="B3" s="36" t="s">
        <v>175</v>
      </c>
    </row>
    <row r="4" spans="1:13">
      <c r="A4" s="36" t="s">
        <v>117</v>
      </c>
      <c r="B4" s="36">
        <v>12146</v>
      </c>
    </row>
    <row r="5" spans="1:13" ht="18.75">
      <c r="A5" s="139" t="s">
        <v>171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1:13" s="3" customFormat="1">
      <c r="A6" s="37" t="s">
        <v>90</v>
      </c>
      <c r="B6" s="38" t="s">
        <v>32</v>
      </c>
      <c r="C6" s="38" t="s">
        <v>94</v>
      </c>
      <c r="D6" s="38" t="s">
        <v>92</v>
      </c>
      <c r="E6" s="38" t="s">
        <v>44</v>
      </c>
      <c r="F6" s="38" t="s">
        <v>78</v>
      </c>
      <c r="G6" s="38" t="s">
        <v>149</v>
      </c>
      <c r="H6" s="38" t="s">
        <v>148</v>
      </c>
      <c r="I6" s="38" t="s">
        <v>163</v>
      </c>
      <c r="J6" s="38" t="s">
        <v>42</v>
      </c>
      <c r="K6" s="38" t="s">
        <v>41</v>
      </c>
      <c r="L6" s="38" t="s">
        <v>118</v>
      </c>
      <c r="M6" s="41" t="s">
        <v>120</v>
      </c>
    </row>
    <row r="7" spans="1:13" s="3" customFormat="1">
      <c r="A7" s="109" t="s">
        <v>612</v>
      </c>
      <c r="B7" s="110" t="s">
        <v>612</v>
      </c>
      <c r="C7" s="110" t="s">
        <v>612</v>
      </c>
      <c r="D7" s="110" t="s">
        <v>612</v>
      </c>
      <c r="E7" s="110" t="s">
        <v>612</v>
      </c>
      <c r="F7" s="110" t="s">
        <v>612</v>
      </c>
      <c r="G7" s="26" t="s">
        <v>156</v>
      </c>
      <c r="H7" s="110" t="s">
        <v>612</v>
      </c>
      <c r="I7" s="12" t="s">
        <v>152</v>
      </c>
      <c r="J7" s="12" t="s">
        <v>152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4" t="s">
        <v>166</v>
      </c>
      <c r="B9" s="118" t="s">
        <v>612</v>
      </c>
      <c r="C9" s="118" t="s">
        <v>612</v>
      </c>
      <c r="D9" s="118" t="s">
        <v>612</v>
      </c>
      <c r="E9" s="118" t="s">
        <v>612</v>
      </c>
      <c r="F9" s="118" t="s">
        <v>612</v>
      </c>
      <c r="G9" s="118" t="s">
        <v>612</v>
      </c>
      <c r="H9" s="118" t="s">
        <v>612</v>
      </c>
      <c r="I9" s="61">
        <v>0.50524000000000002</v>
      </c>
      <c r="J9" s="61">
        <v>18764.188310007004</v>
      </c>
      <c r="K9" s="118" t="s">
        <v>612</v>
      </c>
      <c r="L9" s="62">
        <f>IFERROR(J9/$J$9,0)</f>
        <v>1</v>
      </c>
      <c r="M9" s="62">
        <f>J9/'סכום נכסי הקרן'!$C$41</f>
        <v>0.29355636013715281</v>
      </c>
    </row>
    <row r="10" spans="1:13">
      <c r="A10" s="55" t="s">
        <v>146</v>
      </c>
      <c r="B10" s="113" t="s">
        <v>612</v>
      </c>
      <c r="C10" s="113" t="s">
        <v>612</v>
      </c>
      <c r="D10" s="113" t="s">
        <v>612</v>
      </c>
      <c r="E10" s="113" t="s">
        <v>612</v>
      </c>
      <c r="F10" s="113" t="s">
        <v>612</v>
      </c>
      <c r="G10" s="113" t="s">
        <v>612</v>
      </c>
      <c r="H10" s="113" t="s">
        <v>612</v>
      </c>
      <c r="I10" s="113" t="s">
        <v>612</v>
      </c>
      <c r="J10" s="63">
        <v>10365.482609999999</v>
      </c>
      <c r="K10" s="113" t="s">
        <v>612</v>
      </c>
      <c r="L10" s="64">
        <f t="shared" ref="L10:L45" si="0">IFERROR(J10/$J$9,0)</f>
        <v>0.55240772682248407</v>
      </c>
      <c r="M10" s="64">
        <f>J10/'סכום נכסי הקרן'!$C$41</f>
        <v>0.16216280159764707</v>
      </c>
    </row>
    <row r="11" spans="1:13">
      <c r="A11" s="72" t="s">
        <v>167</v>
      </c>
      <c r="B11" s="113" t="s">
        <v>612</v>
      </c>
      <c r="C11" s="113" t="s">
        <v>612</v>
      </c>
      <c r="D11" s="113" t="s">
        <v>612</v>
      </c>
      <c r="E11" s="113" t="s">
        <v>612</v>
      </c>
      <c r="F11" s="113" t="s">
        <v>612</v>
      </c>
      <c r="G11" s="113" t="s">
        <v>612</v>
      </c>
      <c r="H11" s="113" t="s">
        <v>612</v>
      </c>
      <c r="I11" s="113" t="s">
        <v>612</v>
      </c>
      <c r="J11" s="63">
        <v>4228.0122899999997</v>
      </c>
      <c r="K11" s="113" t="s">
        <v>612</v>
      </c>
      <c r="L11" s="64">
        <f t="shared" si="0"/>
        <v>0.2253234842961572</v>
      </c>
      <c r="M11" s="64">
        <f>J11/'סכום נכסי הקרן'!$C$41</f>
        <v>6.6145141903400817E-2</v>
      </c>
    </row>
    <row r="12" spans="1:13">
      <c r="A12" s="60" t="s">
        <v>217</v>
      </c>
      <c r="B12" s="57" t="s">
        <v>218</v>
      </c>
      <c r="C12" s="69" t="s">
        <v>95</v>
      </c>
      <c r="D12" s="57" t="s">
        <v>219</v>
      </c>
      <c r="E12" s="69" t="s">
        <v>220</v>
      </c>
      <c r="F12" s="69" t="s">
        <v>102</v>
      </c>
      <c r="G12" s="66">
        <v>27008</v>
      </c>
      <c r="H12" s="68">
        <v>1859</v>
      </c>
      <c r="I12" s="116" t="s">
        <v>612</v>
      </c>
      <c r="J12" s="66">
        <v>502.07871999999998</v>
      </c>
      <c r="K12" s="67">
        <v>4.7137202104768228E-3</v>
      </c>
      <c r="L12" s="67">
        <f t="shared" si="0"/>
        <v>2.6757284232339522E-2</v>
      </c>
      <c r="M12" s="67">
        <f>J12/'סכום נכסי הקרן'!$C$41</f>
        <v>7.854770966400821E-3</v>
      </c>
    </row>
    <row r="13" spans="1:13">
      <c r="A13" s="60" t="s">
        <v>221</v>
      </c>
      <c r="B13" s="57" t="s">
        <v>222</v>
      </c>
      <c r="C13" s="69" t="s">
        <v>95</v>
      </c>
      <c r="D13" s="57" t="s">
        <v>219</v>
      </c>
      <c r="E13" s="69" t="s">
        <v>220</v>
      </c>
      <c r="F13" s="69" t="s">
        <v>102</v>
      </c>
      <c r="G13" s="66">
        <v>42529</v>
      </c>
      <c r="H13" s="68">
        <v>1851</v>
      </c>
      <c r="I13" s="116" t="s">
        <v>612</v>
      </c>
      <c r="J13" s="66">
        <v>787.21179000000006</v>
      </c>
      <c r="K13" s="67">
        <v>2.7776388091179756E-3</v>
      </c>
      <c r="L13" s="67">
        <f t="shared" si="0"/>
        <v>4.1952882639755718E-2</v>
      </c>
      <c r="M13" s="67">
        <f>J13/'סכום נכסי הקרן'!$C$41</f>
        <v>1.2315535524987837E-2</v>
      </c>
    </row>
    <row r="14" spans="1:13">
      <c r="A14" s="60" t="s">
        <v>223</v>
      </c>
      <c r="B14" s="57" t="s">
        <v>224</v>
      </c>
      <c r="C14" s="69" t="s">
        <v>95</v>
      </c>
      <c r="D14" s="57" t="s">
        <v>225</v>
      </c>
      <c r="E14" s="69" t="s">
        <v>220</v>
      </c>
      <c r="F14" s="69" t="s">
        <v>102</v>
      </c>
      <c r="G14" s="66">
        <v>77323</v>
      </c>
      <c r="H14" s="68">
        <v>1850</v>
      </c>
      <c r="I14" s="116" t="s">
        <v>612</v>
      </c>
      <c r="J14" s="66">
        <v>1430.4755</v>
      </c>
      <c r="K14" s="67">
        <v>5.5184662684703897E-3</v>
      </c>
      <c r="L14" s="67">
        <f t="shared" si="0"/>
        <v>7.6234339389843073E-2</v>
      </c>
      <c r="M14" s="67">
        <f>J14/'סכום נכסי הקרן'!$C$41</f>
        <v>2.2379075188742711E-2</v>
      </c>
    </row>
    <row r="15" spans="1:13">
      <c r="A15" s="60" t="s">
        <v>226</v>
      </c>
      <c r="B15" s="57" t="s">
        <v>227</v>
      </c>
      <c r="C15" s="69" t="s">
        <v>95</v>
      </c>
      <c r="D15" s="57" t="s">
        <v>228</v>
      </c>
      <c r="E15" s="69" t="s">
        <v>220</v>
      </c>
      <c r="F15" s="69" t="s">
        <v>102</v>
      </c>
      <c r="G15" s="66">
        <v>5091</v>
      </c>
      <c r="H15" s="68">
        <v>18510</v>
      </c>
      <c r="I15" s="116" t="s">
        <v>612</v>
      </c>
      <c r="J15" s="66">
        <v>942.34410000000003</v>
      </c>
      <c r="K15" s="67">
        <v>2.947169767630339E-3</v>
      </c>
      <c r="L15" s="67">
        <f t="shared" si="0"/>
        <v>5.0220349765806006E-2</v>
      </c>
      <c r="M15" s="67">
        <f>J15/'סכום נכסי הקרן'!$C$41</f>
        <v>1.4742503082064725E-2</v>
      </c>
    </row>
    <row r="16" spans="1:13">
      <c r="A16" s="60" t="s">
        <v>229</v>
      </c>
      <c r="B16" s="57" t="s">
        <v>230</v>
      </c>
      <c r="C16" s="69" t="s">
        <v>95</v>
      </c>
      <c r="D16" s="57" t="s">
        <v>231</v>
      </c>
      <c r="E16" s="69" t="s">
        <v>220</v>
      </c>
      <c r="F16" s="69" t="s">
        <v>102</v>
      </c>
      <c r="G16" s="66">
        <v>30474</v>
      </c>
      <c r="H16" s="68">
        <v>1857</v>
      </c>
      <c r="I16" s="116" t="s">
        <v>612</v>
      </c>
      <c r="J16" s="66">
        <v>565.90218000000004</v>
      </c>
      <c r="K16" s="67">
        <v>1.7906333902888017E-3</v>
      </c>
      <c r="L16" s="67">
        <f t="shared" si="0"/>
        <v>3.0158628268412896E-2</v>
      </c>
      <c r="M16" s="67">
        <f>J16/'סכום נכסי הקרן'!$C$41</f>
        <v>8.8532571412047335E-3</v>
      </c>
    </row>
    <row r="17" spans="1:13">
      <c r="A17" s="115" t="s">
        <v>612</v>
      </c>
      <c r="B17" s="116" t="s">
        <v>612</v>
      </c>
      <c r="C17" s="116" t="s">
        <v>612</v>
      </c>
      <c r="D17" s="116" t="s">
        <v>612</v>
      </c>
      <c r="E17" s="116" t="s">
        <v>612</v>
      </c>
      <c r="F17" s="116" t="s">
        <v>612</v>
      </c>
      <c r="G17" s="116" t="s">
        <v>612</v>
      </c>
      <c r="H17" s="116" t="s">
        <v>612</v>
      </c>
      <c r="I17" s="116" t="s">
        <v>612</v>
      </c>
      <c r="J17" s="116" t="s">
        <v>612</v>
      </c>
      <c r="K17" s="116" t="s">
        <v>612</v>
      </c>
      <c r="L17" s="116" t="s">
        <v>612</v>
      </c>
      <c r="M17" s="116" t="s">
        <v>612</v>
      </c>
    </row>
    <row r="18" spans="1:13">
      <c r="A18" s="72" t="s">
        <v>168</v>
      </c>
      <c r="B18" s="113" t="s">
        <v>612</v>
      </c>
      <c r="C18" s="113" t="s">
        <v>612</v>
      </c>
      <c r="D18" s="113" t="s">
        <v>612</v>
      </c>
      <c r="E18" s="113" t="s">
        <v>612</v>
      </c>
      <c r="F18" s="113" t="s">
        <v>612</v>
      </c>
      <c r="G18" s="113" t="s">
        <v>612</v>
      </c>
      <c r="H18" s="113" t="s">
        <v>612</v>
      </c>
      <c r="I18" s="113" t="s">
        <v>612</v>
      </c>
      <c r="J18" s="63">
        <v>6137.4703200000004</v>
      </c>
      <c r="K18" s="113" t="s">
        <v>612</v>
      </c>
      <c r="L18" s="64">
        <f t="shared" si="0"/>
        <v>0.32708424252632695</v>
      </c>
      <c r="M18" s="64">
        <f>J18/'סכום נכסי הקרן'!$C$41</f>
        <v>9.6017659694246277E-2</v>
      </c>
    </row>
    <row r="19" spans="1:13">
      <c r="A19" s="60" t="s">
        <v>232</v>
      </c>
      <c r="B19" s="57" t="s">
        <v>233</v>
      </c>
      <c r="C19" s="69" t="s">
        <v>95</v>
      </c>
      <c r="D19" s="57" t="s">
        <v>219</v>
      </c>
      <c r="E19" s="69" t="s">
        <v>234</v>
      </c>
      <c r="F19" s="69" t="s">
        <v>102</v>
      </c>
      <c r="G19" s="66">
        <v>431894</v>
      </c>
      <c r="H19" s="68">
        <v>363.77</v>
      </c>
      <c r="I19" s="116" t="s">
        <v>612</v>
      </c>
      <c r="J19" s="66">
        <v>1571.1007999999999</v>
      </c>
      <c r="K19" s="67">
        <v>3.7503598993132038E-3</v>
      </c>
      <c r="L19" s="67">
        <f t="shared" si="0"/>
        <v>8.3728684345068458E-2</v>
      </c>
      <c r="M19" s="67">
        <f>J19/'סכום נכסי הקרן'!$C$41</f>
        <v>2.4579087815410905E-2</v>
      </c>
    </row>
    <row r="20" spans="1:13">
      <c r="A20" s="60" t="s">
        <v>235</v>
      </c>
      <c r="B20" s="57" t="s">
        <v>236</v>
      </c>
      <c r="C20" s="69" t="s">
        <v>95</v>
      </c>
      <c r="D20" s="57" t="s">
        <v>225</v>
      </c>
      <c r="E20" s="69" t="s">
        <v>234</v>
      </c>
      <c r="F20" s="69" t="s">
        <v>102</v>
      </c>
      <c r="G20" s="66">
        <v>191442</v>
      </c>
      <c r="H20" s="68">
        <v>352.68</v>
      </c>
      <c r="I20" s="116" t="s">
        <v>612</v>
      </c>
      <c r="J20" s="66">
        <v>675.17764999999997</v>
      </c>
      <c r="K20" s="67">
        <v>1.7837085695875407E-3</v>
      </c>
      <c r="L20" s="67">
        <f t="shared" si="0"/>
        <v>3.5982246545667285E-2</v>
      </c>
      <c r="M20" s="67">
        <f>J20/'סכום נכסי הקרן'!$C$41</f>
        <v>1.0562817325503729E-2</v>
      </c>
    </row>
    <row r="21" spans="1:13">
      <c r="A21" s="60" t="s">
        <v>237</v>
      </c>
      <c r="B21" s="57" t="s">
        <v>238</v>
      </c>
      <c r="C21" s="69" t="s">
        <v>95</v>
      </c>
      <c r="D21" s="57" t="s">
        <v>228</v>
      </c>
      <c r="E21" s="69" t="s">
        <v>234</v>
      </c>
      <c r="F21" s="69" t="s">
        <v>102</v>
      </c>
      <c r="G21" s="66">
        <v>827355</v>
      </c>
      <c r="H21" s="68">
        <v>107.73</v>
      </c>
      <c r="I21" s="116" t="s">
        <v>612</v>
      </c>
      <c r="J21" s="66">
        <v>891.30954000000008</v>
      </c>
      <c r="K21" s="67">
        <v>4.2378209240619864E-3</v>
      </c>
      <c r="L21" s="67">
        <f t="shared" si="0"/>
        <v>4.7500564654036313E-2</v>
      </c>
      <c r="M21" s="67">
        <f>J21/'סכום נכסי הקרן'!$C$41</f>
        <v>1.3944092864298395E-2</v>
      </c>
    </row>
    <row r="22" spans="1:13">
      <c r="A22" s="60" t="s">
        <v>239</v>
      </c>
      <c r="B22" s="57" t="s">
        <v>240</v>
      </c>
      <c r="C22" s="69" t="s">
        <v>95</v>
      </c>
      <c r="D22" s="57" t="s">
        <v>231</v>
      </c>
      <c r="E22" s="69" t="s">
        <v>234</v>
      </c>
      <c r="F22" s="69" t="s">
        <v>102</v>
      </c>
      <c r="G22" s="66">
        <v>254193</v>
      </c>
      <c r="H22" s="68">
        <v>382.52</v>
      </c>
      <c r="I22" s="116" t="s">
        <v>612</v>
      </c>
      <c r="J22" s="66">
        <v>972.33906000000002</v>
      </c>
      <c r="K22" s="67">
        <v>6.8797076514659286E-3</v>
      </c>
      <c r="L22" s="67">
        <f t="shared" si="0"/>
        <v>5.1818871348751509E-2</v>
      </c>
      <c r="M22" s="67">
        <f>J22/'סכום נכסי הקרן'!$C$41</f>
        <v>1.5211759259554888E-2</v>
      </c>
    </row>
    <row r="23" spans="1:13">
      <c r="A23" s="60" t="s">
        <v>241</v>
      </c>
      <c r="B23" s="57" t="s">
        <v>242</v>
      </c>
      <c r="C23" s="69" t="s">
        <v>95</v>
      </c>
      <c r="D23" s="57" t="s">
        <v>231</v>
      </c>
      <c r="E23" s="69" t="s">
        <v>234</v>
      </c>
      <c r="F23" s="69" t="s">
        <v>102</v>
      </c>
      <c r="G23" s="66">
        <v>53252</v>
      </c>
      <c r="H23" s="68">
        <v>3807.45</v>
      </c>
      <c r="I23" s="116" t="s">
        <v>612</v>
      </c>
      <c r="J23" s="66">
        <v>2027.5432700000001</v>
      </c>
      <c r="K23" s="67">
        <v>1.7154181468639146E-2</v>
      </c>
      <c r="L23" s="67">
        <f t="shared" si="0"/>
        <v>0.10805387563280339</v>
      </c>
      <c r="M23" s="67">
        <f>J23/'סכום נכסי הקרן'!$C$41</f>
        <v>3.1719902429478357E-2</v>
      </c>
    </row>
    <row r="24" spans="1:13">
      <c r="A24" s="115" t="s">
        <v>612</v>
      </c>
      <c r="B24" s="116" t="s">
        <v>612</v>
      </c>
      <c r="C24" s="116" t="s">
        <v>612</v>
      </c>
      <c r="D24" s="116" t="s">
        <v>612</v>
      </c>
      <c r="E24" s="116" t="s">
        <v>612</v>
      </c>
      <c r="F24" s="116" t="s">
        <v>612</v>
      </c>
      <c r="G24" s="116" t="s">
        <v>612</v>
      </c>
      <c r="H24" s="116" t="s">
        <v>612</v>
      </c>
      <c r="I24" s="116" t="s">
        <v>612</v>
      </c>
      <c r="J24" s="116" t="s">
        <v>612</v>
      </c>
      <c r="K24" s="116" t="s">
        <v>612</v>
      </c>
      <c r="L24" s="116" t="s">
        <v>612</v>
      </c>
      <c r="M24" s="116" t="s">
        <v>612</v>
      </c>
    </row>
    <row r="25" spans="1:13">
      <c r="A25" s="55" t="s">
        <v>145</v>
      </c>
      <c r="B25" s="113" t="s">
        <v>612</v>
      </c>
      <c r="C25" s="113" t="s">
        <v>612</v>
      </c>
      <c r="D25" s="113" t="s">
        <v>612</v>
      </c>
      <c r="E25" s="113" t="s">
        <v>612</v>
      </c>
      <c r="F25" s="113" t="s">
        <v>612</v>
      </c>
      <c r="G25" s="113" t="s">
        <v>612</v>
      </c>
      <c r="H25" s="113" t="s">
        <v>612</v>
      </c>
      <c r="I25" s="63">
        <v>0.50524000000000002</v>
      </c>
      <c r="J25" s="63">
        <v>8398.7057000070017</v>
      </c>
      <c r="K25" s="113" t="s">
        <v>612</v>
      </c>
      <c r="L25" s="64">
        <f t="shared" si="0"/>
        <v>0.44759227317751571</v>
      </c>
      <c r="M25" s="64">
        <f>J25/'סכום נכסי הקרן'!$C$41</f>
        <v>0.13139355853950568</v>
      </c>
    </row>
    <row r="26" spans="1:13">
      <c r="A26" s="72" t="s">
        <v>169</v>
      </c>
      <c r="B26" s="113" t="s">
        <v>612</v>
      </c>
      <c r="C26" s="113" t="s">
        <v>612</v>
      </c>
      <c r="D26" s="113" t="s">
        <v>612</v>
      </c>
      <c r="E26" s="113" t="s">
        <v>612</v>
      </c>
      <c r="F26" s="113" t="s">
        <v>612</v>
      </c>
      <c r="G26" s="113" t="s">
        <v>612</v>
      </c>
      <c r="H26" s="113" t="s">
        <v>612</v>
      </c>
      <c r="I26" s="113" t="s">
        <v>612</v>
      </c>
      <c r="J26" s="63">
        <v>6518.9251100070005</v>
      </c>
      <c r="K26" s="113" t="s">
        <v>612</v>
      </c>
      <c r="L26" s="64">
        <f t="shared" si="0"/>
        <v>0.34741311493502952</v>
      </c>
      <c r="M26" s="64">
        <f>J26/'סכום נכסי הקרן'!$C$41</f>
        <v>0.10198532948423758</v>
      </c>
    </row>
    <row r="27" spans="1:13">
      <c r="A27" s="60" t="s">
        <v>243</v>
      </c>
      <c r="B27" s="57" t="s">
        <v>244</v>
      </c>
      <c r="C27" s="69" t="s">
        <v>26</v>
      </c>
      <c r="D27" s="116" t="s">
        <v>612</v>
      </c>
      <c r="E27" s="69" t="s">
        <v>220</v>
      </c>
      <c r="F27" s="69" t="s">
        <v>101</v>
      </c>
      <c r="G27" s="66">
        <v>4891</v>
      </c>
      <c r="H27" s="68">
        <v>9236</v>
      </c>
      <c r="I27" s="116" t="s">
        <v>612</v>
      </c>
      <c r="J27" s="66">
        <v>1638.43472</v>
      </c>
      <c r="K27" s="67">
        <v>1.0804688152201054E-4</v>
      </c>
      <c r="L27" s="67">
        <f t="shared" si="0"/>
        <v>8.7317111346948972E-2</v>
      </c>
      <c r="M27" s="67">
        <f>J27/'סכום נכסי הקרן'!$C$41</f>
        <v>2.5632493384700826E-2</v>
      </c>
    </row>
    <row r="28" spans="1:13">
      <c r="A28" s="60" t="s">
        <v>245</v>
      </c>
      <c r="B28" s="57" t="s">
        <v>246</v>
      </c>
      <c r="C28" s="69" t="s">
        <v>97</v>
      </c>
      <c r="D28" s="116" t="s">
        <v>612</v>
      </c>
      <c r="E28" s="69" t="s">
        <v>220</v>
      </c>
      <c r="F28" s="69" t="s">
        <v>110</v>
      </c>
      <c r="G28" s="66">
        <v>5584</v>
      </c>
      <c r="H28" s="68">
        <v>249950</v>
      </c>
      <c r="I28" s="116" t="s">
        <v>612</v>
      </c>
      <c r="J28" s="66">
        <v>357.82094000000001</v>
      </c>
      <c r="K28" s="67">
        <v>1.5412500030758067E-6</v>
      </c>
      <c r="L28" s="67">
        <f t="shared" si="0"/>
        <v>1.9069353498716111E-2</v>
      </c>
      <c r="M28" s="67">
        <f>J28/'סכום נכסי הקרן'!$C$41</f>
        <v>5.5979300032517817E-3</v>
      </c>
    </row>
    <row r="29" spans="1:13">
      <c r="A29" s="60" t="s">
        <v>247</v>
      </c>
      <c r="B29" s="57" t="s">
        <v>248</v>
      </c>
      <c r="C29" s="69" t="s">
        <v>26</v>
      </c>
      <c r="D29" s="116" t="s">
        <v>612</v>
      </c>
      <c r="E29" s="69" t="s">
        <v>220</v>
      </c>
      <c r="F29" s="69" t="s">
        <v>109</v>
      </c>
      <c r="G29" s="66">
        <v>394</v>
      </c>
      <c r="H29" s="68">
        <v>5340</v>
      </c>
      <c r="I29" s="116" t="s">
        <v>612</v>
      </c>
      <c r="J29" s="66">
        <v>57.629559999999998</v>
      </c>
      <c r="K29" s="67">
        <v>5.6429139423255814E-6</v>
      </c>
      <c r="L29" s="67">
        <f t="shared" si="0"/>
        <v>3.0712524862727985E-3</v>
      </c>
      <c r="M29" s="67">
        <f>J29/'סכום נכסי הקרן'!$C$41</f>
        <v>9.0158570093242364E-4</v>
      </c>
    </row>
    <row r="30" spans="1:13">
      <c r="A30" s="60" t="s">
        <v>249</v>
      </c>
      <c r="B30" s="57" t="s">
        <v>250</v>
      </c>
      <c r="C30" s="69" t="s">
        <v>26</v>
      </c>
      <c r="D30" s="116" t="s">
        <v>612</v>
      </c>
      <c r="E30" s="69" t="s">
        <v>220</v>
      </c>
      <c r="F30" s="69" t="s">
        <v>103</v>
      </c>
      <c r="G30" s="66">
        <v>7549</v>
      </c>
      <c r="H30" s="68">
        <v>2972.5</v>
      </c>
      <c r="I30" s="116" t="s">
        <v>612</v>
      </c>
      <c r="J30" s="66">
        <v>900.17909000099996</v>
      </c>
      <c r="K30" s="67">
        <v>3.1263064282314323E-5</v>
      </c>
      <c r="L30" s="67">
        <f t="shared" si="0"/>
        <v>4.7973249635366928E-2</v>
      </c>
      <c r="M30" s="67">
        <f>J30/'סכום נכסי הקרן'!$C$41</f>
        <v>1.4082852546909309E-2</v>
      </c>
    </row>
    <row r="31" spans="1:13">
      <c r="A31" s="60" t="s">
        <v>251</v>
      </c>
      <c r="B31" s="57" t="s">
        <v>252</v>
      </c>
      <c r="C31" s="69" t="s">
        <v>26</v>
      </c>
      <c r="D31" s="116" t="s">
        <v>612</v>
      </c>
      <c r="E31" s="69" t="s">
        <v>220</v>
      </c>
      <c r="F31" s="69" t="s">
        <v>101</v>
      </c>
      <c r="G31" s="66">
        <v>17500</v>
      </c>
      <c r="H31" s="68">
        <v>772.45</v>
      </c>
      <c r="I31" s="116" t="s">
        <v>612</v>
      </c>
      <c r="J31" s="66">
        <v>490.29333000000003</v>
      </c>
      <c r="K31" s="67">
        <v>3.7176638027314281E-5</v>
      </c>
      <c r="L31" s="67">
        <f t="shared" si="0"/>
        <v>2.6129205372476729E-2</v>
      </c>
      <c r="M31" s="67">
        <f>J31/'סכום נכסי הקרן'!$C$41</f>
        <v>7.6703944224204065E-3</v>
      </c>
    </row>
    <row r="32" spans="1:13">
      <c r="A32" s="60" t="s">
        <v>253</v>
      </c>
      <c r="B32" s="57" t="s">
        <v>254</v>
      </c>
      <c r="C32" s="69" t="s">
        <v>96</v>
      </c>
      <c r="D32" s="116" t="s">
        <v>612</v>
      </c>
      <c r="E32" s="69" t="s">
        <v>220</v>
      </c>
      <c r="F32" s="69" t="s">
        <v>101</v>
      </c>
      <c r="G32" s="66">
        <v>647</v>
      </c>
      <c r="H32" s="68">
        <v>93137</v>
      </c>
      <c r="I32" s="116" t="s">
        <v>612</v>
      </c>
      <c r="J32" s="66">
        <v>2185.6170999999999</v>
      </c>
      <c r="K32" s="67">
        <v>3.3920109282518385E-5</v>
      </c>
      <c r="L32" s="67">
        <f t="shared" si="0"/>
        <v>0.11647810520183295</v>
      </c>
      <c r="M32" s="67">
        <f>J32/'סכום נכסי הקרן'!$C$41</f>
        <v>3.4192888598722444E-2</v>
      </c>
    </row>
    <row r="33" spans="1:13">
      <c r="A33" s="60" t="s">
        <v>255</v>
      </c>
      <c r="B33" s="57" t="s">
        <v>256</v>
      </c>
      <c r="C33" s="69" t="s">
        <v>99</v>
      </c>
      <c r="D33" s="116" t="s">
        <v>612</v>
      </c>
      <c r="E33" s="69" t="s">
        <v>220</v>
      </c>
      <c r="F33" s="69" t="s">
        <v>101</v>
      </c>
      <c r="G33" s="66">
        <v>2213.0000000000005</v>
      </c>
      <c r="H33" s="68">
        <v>10158</v>
      </c>
      <c r="I33" s="116" t="s">
        <v>612</v>
      </c>
      <c r="J33" s="66">
        <v>815.33705000600014</v>
      </c>
      <c r="K33" s="67">
        <v>1.5322826614912028E-4</v>
      </c>
      <c r="L33" s="67">
        <f t="shared" si="0"/>
        <v>4.3451762289721751E-2</v>
      </c>
      <c r="M33" s="67">
        <f>J33/'סכום נכסי הקרן'!$C$41</f>
        <v>1.2755541179315516E-2</v>
      </c>
    </row>
    <row r="34" spans="1:13">
      <c r="A34" s="60" t="s">
        <v>257</v>
      </c>
      <c r="B34" s="57" t="s">
        <v>258</v>
      </c>
      <c r="C34" s="69" t="s">
        <v>98</v>
      </c>
      <c r="D34" s="116" t="s">
        <v>612</v>
      </c>
      <c r="E34" s="69" t="s">
        <v>220</v>
      </c>
      <c r="F34" s="69" t="s">
        <v>105</v>
      </c>
      <c r="G34" s="66">
        <v>315</v>
      </c>
      <c r="H34" s="68">
        <v>9441</v>
      </c>
      <c r="I34" s="116" t="s">
        <v>612</v>
      </c>
      <c r="J34" s="66">
        <v>73.613320000000002</v>
      </c>
      <c r="K34" s="67">
        <v>2.1048183923601588E-6</v>
      </c>
      <c r="L34" s="67">
        <f t="shared" si="0"/>
        <v>3.9230751036932292E-3</v>
      </c>
      <c r="M34" s="67">
        <f>J34/'סכום נכסי הקרן'!$C$41</f>
        <v>1.1516436479848675E-3</v>
      </c>
    </row>
    <row r="35" spans="1:13">
      <c r="A35" s="115" t="s">
        <v>612</v>
      </c>
      <c r="B35" s="116" t="s">
        <v>612</v>
      </c>
      <c r="C35" s="116" t="s">
        <v>612</v>
      </c>
      <c r="D35" s="116" t="s">
        <v>612</v>
      </c>
      <c r="E35" s="116" t="s">
        <v>612</v>
      </c>
      <c r="F35" s="116" t="s">
        <v>612</v>
      </c>
      <c r="G35" s="116" t="s">
        <v>612</v>
      </c>
      <c r="H35" s="116" t="s">
        <v>612</v>
      </c>
      <c r="I35" s="116" t="s">
        <v>612</v>
      </c>
      <c r="J35" s="116" t="s">
        <v>612</v>
      </c>
      <c r="K35" s="116" t="s">
        <v>612</v>
      </c>
      <c r="L35" s="116" t="s">
        <v>612</v>
      </c>
      <c r="M35" s="116" t="s">
        <v>612</v>
      </c>
    </row>
    <row r="36" spans="1:13">
      <c r="A36" s="72" t="s">
        <v>170</v>
      </c>
      <c r="B36" s="113" t="s">
        <v>612</v>
      </c>
      <c r="C36" s="113" t="s">
        <v>612</v>
      </c>
      <c r="D36" s="113" t="s">
        <v>612</v>
      </c>
      <c r="E36" s="113" t="s">
        <v>612</v>
      </c>
      <c r="F36" s="113" t="s">
        <v>612</v>
      </c>
      <c r="G36" s="113" t="s">
        <v>612</v>
      </c>
      <c r="H36" s="113" t="s">
        <v>612</v>
      </c>
      <c r="I36" s="63">
        <v>0.50524000000000002</v>
      </c>
      <c r="J36" s="63">
        <v>1879.7805900000001</v>
      </c>
      <c r="K36" s="113" t="s">
        <v>612</v>
      </c>
      <c r="L36" s="64">
        <f t="shared" si="0"/>
        <v>0.10017915824248613</v>
      </c>
      <c r="M36" s="64">
        <f>J36/'סכום נכסי הקרן'!$C$41</f>
        <v>2.9408229055268079E-2</v>
      </c>
    </row>
    <row r="37" spans="1:13">
      <c r="A37" s="60" t="s">
        <v>259</v>
      </c>
      <c r="B37" s="57" t="s">
        <v>260</v>
      </c>
      <c r="C37" s="69" t="s">
        <v>26</v>
      </c>
      <c r="D37" s="116" t="s">
        <v>612</v>
      </c>
      <c r="E37" s="69" t="s">
        <v>234</v>
      </c>
      <c r="F37" s="69" t="s">
        <v>103</v>
      </c>
      <c r="G37" s="66">
        <v>67</v>
      </c>
      <c r="H37" s="68">
        <v>23861.64</v>
      </c>
      <c r="I37" s="116" t="s">
        <v>612</v>
      </c>
      <c r="J37" s="66">
        <v>64.134650000000008</v>
      </c>
      <c r="K37" s="67">
        <v>6.8967079028037687E-5</v>
      </c>
      <c r="L37" s="67">
        <f t="shared" si="0"/>
        <v>3.4179282866073552E-3</v>
      </c>
      <c r="M37" s="67">
        <f>J37/'סכום נכסי הקרן'!$C$41</f>
        <v>1.0033545870262704E-3</v>
      </c>
    </row>
    <row r="38" spans="1:13">
      <c r="A38" s="60" t="s">
        <v>261</v>
      </c>
      <c r="B38" s="57" t="s">
        <v>262</v>
      </c>
      <c r="C38" s="69" t="s">
        <v>96</v>
      </c>
      <c r="D38" s="116" t="s">
        <v>612</v>
      </c>
      <c r="E38" s="69" t="s">
        <v>234</v>
      </c>
      <c r="F38" s="69" t="s">
        <v>101</v>
      </c>
      <c r="G38" s="66">
        <v>374</v>
      </c>
      <c r="H38" s="68">
        <v>8748</v>
      </c>
      <c r="I38" s="116" t="s">
        <v>612</v>
      </c>
      <c r="J38" s="66">
        <v>118.66645</v>
      </c>
      <c r="K38" s="67">
        <v>4.6694730949080394E-5</v>
      </c>
      <c r="L38" s="67">
        <f t="shared" si="0"/>
        <v>6.3240918306450159E-3</v>
      </c>
      <c r="M38" s="67">
        <f>J38/'סכום נכסי הקרן'!$C$41</f>
        <v>1.8564773789772541E-3</v>
      </c>
    </row>
    <row r="39" spans="1:13">
      <c r="A39" s="60" t="s">
        <v>263</v>
      </c>
      <c r="B39" s="57" t="s">
        <v>264</v>
      </c>
      <c r="C39" s="69" t="s">
        <v>96</v>
      </c>
      <c r="D39" s="116" t="s">
        <v>612</v>
      </c>
      <c r="E39" s="69" t="s">
        <v>234</v>
      </c>
      <c r="F39" s="69" t="s">
        <v>101</v>
      </c>
      <c r="G39" s="66">
        <v>1079</v>
      </c>
      <c r="H39" s="68">
        <v>9324</v>
      </c>
      <c r="I39" s="116" t="s">
        <v>612</v>
      </c>
      <c r="J39" s="66">
        <v>364.89782000000002</v>
      </c>
      <c r="K39" s="67">
        <v>2.892508047619529E-5</v>
      </c>
      <c r="L39" s="67">
        <f t="shared" si="0"/>
        <v>1.9446501706945608E-2</v>
      </c>
      <c r="M39" s="67">
        <f>J39/'סכום נכסי הקרן'!$C$41</f>
        <v>5.7086442584918812E-3</v>
      </c>
    </row>
    <row r="40" spans="1:13">
      <c r="A40" s="60" t="s">
        <v>265</v>
      </c>
      <c r="B40" s="57" t="s">
        <v>266</v>
      </c>
      <c r="C40" s="69" t="s">
        <v>96</v>
      </c>
      <c r="D40" s="116" t="s">
        <v>612</v>
      </c>
      <c r="E40" s="69" t="s">
        <v>234</v>
      </c>
      <c r="F40" s="69" t="s">
        <v>103</v>
      </c>
      <c r="G40" s="66">
        <v>287</v>
      </c>
      <c r="H40" s="68">
        <v>9430</v>
      </c>
      <c r="I40" s="116" t="s">
        <v>612</v>
      </c>
      <c r="J40" s="66">
        <v>108.57035</v>
      </c>
      <c r="K40" s="67">
        <v>4.8100395547820687E-6</v>
      </c>
      <c r="L40" s="67">
        <f t="shared" si="0"/>
        <v>5.7860403128708248E-3</v>
      </c>
      <c r="M40" s="67">
        <f>J40/'סכום נכסי הקרן'!$C$41</f>
        <v>1.6985289338531922E-3</v>
      </c>
    </row>
    <row r="41" spans="1:13">
      <c r="A41" s="60" t="s">
        <v>267</v>
      </c>
      <c r="B41" s="57" t="s">
        <v>268</v>
      </c>
      <c r="C41" s="69" t="s">
        <v>96</v>
      </c>
      <c r="D41" s="116" t="s">
        <v>612</v>
      </c>
      <c r="E41" s="69" t="s">
        <v>234</v>
      </c>
      <c r="F41" s="69" t="s">
        <v>101</v>
      </c>
      <c r="G41" s="66">
        <v>940</v>
      </c>
      <c r="H41" s="68">
        <v>10445</v>
      </c>
      <c r="I41" s="116" t="s">
        <v>612</v>
      </c>
      <c r="J41" s="66">
        <v>356.10973999999999</v>
      </c>
      <c r="K41" s="67">
        <v>2.0112864838809511E-5</v>
      </c>
      <c r="L41" s="67">
        <f t="shared" si="0"/>
        <v>1.8978158506866266E-2</v>
      </c>
      <c r="M41" s="67">
        <f>J41/'סכום נכסי הקרן'!$C$41</f>
        <v>5.5711591333816044E-3</v>
      </c>
    </row>
    <row r="42" spans="1:13">
      <c r="A42" s="60" t="s">
        <v>269</v>
      </c>
      <c r="B42" s="57" t="s">
        <v>270</v>
      </c>
      <c r="C42" s="69" t="s">
        <v>96</v>
      </c>
      <c r="D42" s="116" t="s">
        <v>612</v>
      </c>
      <c r="E42" s="69" t="s">
        <v>234</v>
      </c>
      <c r="F42" s="69" t="s">
        <v>101</v>
      </c>
      <c r="G42" s="66">
        <v>98</v>
      </c>
      <c r="H42" s="68">
        <v>17604</v>
      </c>
      <c r="I42" s="116" t="s">
        <v>612</v>
      </c>
      <c r="J42" s="66">
        <v>62.572720000000004</v>
      </c>
      <c r="K42" s="67">
        <v>3.782755283293245E-6</v>
      </c>
      <c r="L42" s="67">
        <f t="shared" si="0"/>
        <v>3.3346883417616183E-3</v>
      </c>
      <c r="M42" s="67">
        <f>J42/'סכום נכסי הקרן'!$C$41</f>
        <v>9.7891897179933855E-4</v>
      </c>
    </row>
    <row r="43" spans="1:13">
      <c r="A43" s="60" t="s">
        <v>271</v>
      </c>
      <c r="B43" s="57" t="s">
        <v>272</v>
      </c>
      <c r="C43" s="69" t="s">
        <v>273</v>
      </c>
      <c r="D43" s="116" t="s">
        <v>612</v>
      </c>
      <c r="E43" s="69" t="s">
        <v>234</v>
      </c>
      <c r="F43" s="69" t="s">
        <v>101</v>
      </c>
      <c r="G43" s="66">
        <v>398</v>
      </c>
      <c r="H43" s="68">
        <v>9726</v>
      </c>
      <c r="I43" s="66">
        <v>0.50524000000000002</v>
      </c>
      <c r="J43" s="66">
        <v>140.90451999999999</v>
      </c>
      <c r="K43" s="67">
        <v>3.7441204139228595E-5</v>
      </c>
      <c r="L43" s="67">
        <f t="shared" si="0"/>
        <v>7.5092254283578653E-3</v>
      </c>
      <c r="M43" s="67">
        <f>J43/'סכום נכסי הקרן'!$C$41</f>
        <v>2.2043808841980869E-3</v>
      </c>
    </row>
    <row r="44" spans="1:13">
      <c r="A44" s="60" t="s">
        <v>274</v>
      </c>
      <c r="B44" s="57" t="s">
        <v>275</v>
      </c>
      <c r="C44" s="69" t="s">
        <v>273</v>
      </c>
      <c r="D44" s="116" t="s">
        <v>612</v>
      </c>
      <c r="E44" s="69" t="s">
        <v>234</v>
      </c>
      <c r="F44" s="69" t="s">
        <v>101</v>
      </c>
      <c r="G44" s="66">
        <v>605</v>
      </c>
      <c r="H44" s="68">
        <v>9473</v>
      </c>
      <c r="I44" s="116" t="s">
        <v>612</v>
      </c>
      <c r="J44" s="66">
        <v>207.86935</v>
      </c>
      <c r="K44" s="67">
        <v>6.8848104637284001E-6</v>
      </c>
      <c r="L44" s="67">
        <f t="shared" si="0"/>
        <v>1.1077982514657593E-2</v>
      </c>
      <c r="M44" s="67">
        <f>J44/'סכום נכסי הקרן'!$C$41</f>
        <v>3.252012224665906E-3</v>
      </c>
    </row>
    <row r="45" spans="1:13">
      <c r="A45" s="60" t="s">
        <v>276</v>
      </c>
      <c r="B45" s="57" t="s">
        <v>277</v>
      </c>
      <c r="C45" s="69" t="s">
        <v>273</v>
      </c>
      <c r="D45" s="116" t="s">
        <v>612</v>
      </c>
      <c r="E45" s="69" t="s">
        <v>234</v>
      </c>
      <c r="F45" s="69" t="s">
        <v>101</v>
      </c>
      <c r="G45" s="66">
        <v>3830</v>
      </c>
      <c r="H45" s="68">
        <v>3283</v>
      </c>
      <c r="I45" s="116" t="s">
        <v>612</v>
      </c>
      <c r="J45" s="66">
        <v>456.05498999999998</v>
      </c>
      <c r="K45" s="67">
        <v>1.6710291434812465E-5</v>
      </c>
      <c r="L45" s="67">
        <f t="shared" si="0"/>
        <v>2.4304541313773978E-2</v>
      </c>
      <c r="M45" s="67">
        <f>J45/'סכום נכסי הקרן'!$C$41</f>
        <v>7.1347526828745437E-3</v>
      </c>
    </row>
    <row r="46" spans="1:13">
      <c r="A46" s="120" t="s">
        <v>612</v>
      </c>
      <c r="B46" s="120" t="s">
        <v>612</v>
      </c>
      <c r="C46" s="121" t="s">
        <v>612</v>
      </c>
      <c r="D46" s="121" t="s">
        <v>612</v>
      </c>
      <c r="E46" s="121" t="s">
        <v>612</v>
      </c>
      <c r="F46" s="121" t="s">
        <v>612</v>
      </c>
      <c r="G46" s="121" t="s">
        <v>612</v>
      </c>
      <c r="H46" s="121" t="s">
        <v>612</v>
      </c>
      <c r="I46" s="121" t="s">
        <v>612</v>
      </c>
      <c r="J46" s="121" t="s">
        <v>612</v>
      </c>
      <c r="K46" s="121" t="s">
        <v>612</v>
      </c>
      <c r="L46" s="121" t="s">
        <v>612</v>
      </c>
      <c r="M46" s="121" t="s">
        <v>612</v>
      </c>
    </row>
    <row r="47" spans="1:13">
      <c r="A47" s="120" t="s">
        <v>612</v>
      </c>
      <c r="B47" s="120" t="s">
        <v>612</v>
      </c>
      <c r="C47" s="121" t="s">
        <v>612</v>
      </c>
      <c r="D47" s="121" t="s">
        <v>612</v>
      </c>
      <c r="E47" s="121" t="s">
        <v>612</v>
      </c>
      <c r="F47" s="121" t="s">
        <v>612</v>
      </c>
      <c r="G47" s="121" t="s">
        <v>612</v>
      </c>
      <c r="H47" s="121" t="s">
        <v>612</v>
      </c>
      <c r="I47" s="121" t="s">
        <v>612</v>
      </c>
      <c r="J47" s="121" t="s">
        <v>612</v>
      </c>
      <c r="K47" s="121" t="s">
        <v>612</v>
      </c>
      <c r="L47" s="121" t="s">
        <v>612</v>
      </c>
      <c r="M47" s="121" t="s">
        <v>612</v>
      </c>
    </row>
    <row r="48" spans="1:13">
      <c r="A48" s="120" t="s">
        <v>612</v>
      </c>
      <c r="B48" s="120" t="s">
        <v>612</v>
      </c>
      <c r="C48" s="121" t="s">
        <v>612</v>
      </c>
      <c r="D48" s="121" t="s">
        <v>612</v>
      </c>
      <c r="E48" s="121" t="s">
        <v>612</v>
      </c>
      <c r="F48" s="121" t="s">
        <v>612</v>
      </c>
      <c r="G48" s="121" t="s">
        <v>612</v>
      </c>
      <c r="H48" s="121" t="s">
        <v>612</v>
      </c>
      <c r="I48" s="121" t="s">
        <v>612</v>
      </c>
      <c r="J48" s="121" t="s">
        <v>612</v>
      </c>
      <c r="K48" s="121" t="s">
        <v>612</v>
      </c>
      <c r="L48" s="121" t="s">
        <v>612</v>
      </c>
      <c r="M48" s="121" t="s">
        <v>612</v>
      </c>
    </row>
    <row r="49" spans="1:13">
      <c r="A49" s="93" t="s">
        <v>164</v>
      </c>
      <c r="B49" s="120" t="s">
        <v>612</v>
      </c>
      <c r="C49" s="121" t="s">
        <v>612</v>
      </c>
      <c r="D49" s="121" t="s">
        <v>612</v>
      </c>
      <c r="E49" s="121" t="s">
        <v>612</v>
      </c>
      <c r="F49" s="121" t="s">
        <v>612</v>
      </c>
      <c r="G49" s="121" t="s">
        <v>612</v>
      </c>
      <c r="H49" s="121" t="s">
        <v>612</v>
      </c>
      <c r="I49" s="121" t="s">
        <v>612</v>
      </c>
      <c r="J49" s="121" t="s">
        <v>612</v>
      </c>
      <c r="K49" s="121" t="s">
        <v>612</v>
      </c>
      <c r="L49" s="121" t="s">
        <v>612</v>
      </c>
      <c r="M49" s="121" t="s">
        <v>612</v>
      </c>
    </row>
    <row r="50" spans="1:13">
      <c r="A50" s="93" t="s">
        <v>87</v>
      </c>
      <c r="B50" s="120" t="s">
        <v>612</v>
      </c>
      <c r="C50" s="121" t="s">
        <v>612</v>
      </c>
      <c r="D50" s="121" t="s">
        <v>612</v>
      </c>
      <c r="E50" s="121" t="s">
        <v>612</v>
      </c>
      <c r="F50" s="121" t="s">
        <v>612</v>
      </c>
      <c r="G50" s="121" t="s">
        <v>612</v>
      </c>
      <c r="H50" s="121" t="s">
        <v>612</v>
      </c>
      <c r="I50" s="121" t="s">
        <v>612</v>
      </c>
      <c r="J50" s="121" t="s">
        <v>612</v>
      </c>
      <c r="K50" s="121" t="s">
        <v>612</v>
      </c>
      <c r="L50" s="121" t="s">
        <v>612</v>
      </c>
      <c r="M50" s="121" t="s">
        <v>612</v>
      </c>
    </row>
    <row r="51" spans="1:13">
      <c r="A51" s="93" t="s">
        <v>147</v>
      </c>
      <c r="B51" s="120" t="s">
        <v>612</v>
      </c>
      <c r="C51" s="121" t="s">
        <v>612</v>
      </c>
      <c r="D51" s="121" t="s">
        <v>612</v>
      </c>
      <c r="E51" s="121" t="s">
        <v>612</v>
      </c>
      <c r="F51" s="121" t="s">
        <v>612</v>
      </c>
      <c r="G51" s="121" t="s">
        <v>612</v>
      </c>
      <c r="H51" s="121" t="s">
        <v>612</v>
      </c>
      <c r="I51" s="121" t="s">
        <v>612</v>
      </c>
      <c r="J51" s="121" t="s">
        <v>612</v>
      </c>
      <c r="K51" s="121" t="s">
        <v>612</v>
      </c>
      <c r="L51" s="121" t="s">
        <v>612</v>
      </c>
      <c r="M51" s="121" t="s">
        <v>612</v>
      </c>
    </row>
    <row r="52" spans="1:13">
      <c r="A52" s="93" t="s">
        <v>155</v>
      </c>
      <c r="B52" s="120" t="s">
        <v>612</v>
      </c>
      <c r="C52" s="121" t="s">
        <v>612</v>
      </c>
      <c r="D52" s="121" t="s">
        <v>612</v>
      </c>
      <c r="E52" s="121" t="s">
        <v>612</v>
      </c>
      <c r="F52" s="121" t="s">
        <v>612</v>
      </c>
      <c r="G52" s="121" t="s">
        <v>612</v>
      </c>
      <c r="H52" s="121" t="s">
        <v>612</v>
      </c>
      <c r="I52" s="121" t="s">
        <v>612</v>
      </c>
      <c r="J52" s="121" t="s">
        <v>612</v>
      </c>
      <c r="K52" s="121" t="s">
        <v>612</v>
      </c>
      <c r="L52" s="121" t="s">
        <v>612</v>
      </c>
      <c r="M52" s="121" t="s">
        <v>612</v>
      </c>
    </row>
    <row r="53" spans="1:13">
      <c r="A53" s="93" t="s">
        <v>162</v>
      </c>
      <c r="B53" s="120" t="s">
        <v>612</v>
      </c>
      <c r="C53" s="121" t="s">
        <v>612</v>
      </c>
      <c r="D53" s="121" t="s">
        <v>612</v>
      </c>
      <c r="E53" s="121" t="s">
        <v>612</v>
      </c>
      <c r="F53" s="121" t="s">
        <v>612</v>
      </c>
      <c r="G53" s="121" t="s">
        <v>612</v>
      </c>
      <c r="H53" s="121" t="s">
        <v>612</v>
      </c>
      <c r="I53" s="121" t="s">
        <v>612</v>
      </c>
      <c r="J53" s="121" t="s">
        <v>612</v>
      </c>
      <c r="K53" s="121" t="s">
        <v>612</v>
      </c>
      <c r="L53" s="121" t="s">
        <v>612</v>
      </c>
      <c r="M53" s="121" t="s">
        <v>612</v>
      </c>
    </row>
    <row r="54" spans="1:13" hidden="1">
      <c r="C54" s="1"/>
      <c r="D54" s="1"/>
      <c r="E54" s="1"/>
      <c r="F54" s="1"/>
    </row>
    <row r="55" spans="1:13" hidden="1">
      <c r="C55" s="1"/>
      <c r="D55" s="1"/>
      <c r="E55" s="1"/>
      <c r="F55" s="1"/>
    </row>
    <row r="56" spans="1:13" hidden="1">
      <c r="C56" s="1"/>
      <c r="D56" s="1"/>
      <c r="E56" s="1"/>
      <c r="F56" s="1"/>
    </row>
    <row r="57" spans="1:13" hidden="1">
      <c r="C57" s="1"/>
      <c r="D57" s="1"/>
      <c r="E57" s="1"/>
      <c r="F57" s="1"/>
    </row>
    <row r="58" spans="1:13" hidden="1">
      <c r="C58" s="1"/>
      <c r="D58" s="1"/>
      <c r="E58" s="1"/>
      <c r="F58" s="1"/>
    </row>
    <row r="59" spans="1:13" hidden="1">
      <c r="C59" s="1"/>
      <c r="D59" s="1"/>
      <c r="E59" s="1"/>
      <c r="F59" s="1"/>
    </row>
    <row r="60" spans="1:13" hidden="1">
      <c r="C60" s="1"/>
      <c r="D60" s="1"/>
      <c r="E60" s="1"/>
      <c r="F60" s="1"/>
    </row>
    <row r="61" spans="1:13" hidden="1">
      <c r="C61" s="1"/>
      <c r="D61" s="1"/>
      <c r="E61" s="1"/>
      <c r="F61" s="1"/>
    </row>
    <row r="62" spans="1:13" hidden="1">
      <c r="C62" s="1"/>
      <c r="D62" s="1"/>
      <c r="E62" s="1"/>
      <c r="F62" s="1"/>
    </row>
    <row r="63" spans="1:13" hidden="1">
      <c r="C63" s="1"/>
      <c r="D63" s="1"/>
      <c r="E63" s="1"/>
      <c r="F63" s="1"/>
    </row>
    <row r="64" spans="1:13" hidden="1">
      <c r="C64" s="1"/>
      <c r="D64" s="1"/>
      <c r="E64" s="1"/>
      <c r="F64" s="1"/>
    </row>
    <row r="65" spans="3:6" hidden="1">
      <c r="C65" s="1"/>
      <c r="D65" s="1"/>
      <c r="E65" s="1"/>
      <c r="F65" s="1"/>
    </row>
    <row r="66" spans="3:6" hidden="1">
      <c r="C66" s="1"/>
      <c r="D66" s="1"/>
      <c r="E66" s="1"/>
      <c r="F66" s="1"/>
    </row>
    <row r="67" spans="3:6" hidden="1">
      <c r="C67" s="1"/>
      <c r="D67" s="1"/>
      <c r="E67" s="1"/>
      <c r="F67" s="1"/>
    </row>
    <row r="68" spans="3:6" hidden="1">
      <c r="C68" s="1"/>
      <c r="D68" s="1"/>
      <c r="E68" s="1"/>
      <c r="F68" s="1"/>
    </row>
    <row r="69" spans="3:6" hidden="1">
      <c r="C69" s="1"/>
      <c r="D69" s="1"/>
      <c r="E69" s="1"/>
      <c r="F69" s="1"/>
    </row>
    <row r="70" spans="3:6" hidden="1">
      <c r="C70" s="1"/>
      <c r="D70" s="1"/>
      <c r="E70" s="1"/>
      <c r="F70" s="1"/>
    </row>
    <row r="71" spans="3:6" hidden="1">
      <c r="C71" s="1"/>
      <c r="D71" s="1"/>
      <c r="E71" s="1"/>
      <c r="F71" s="1"/>
    </row>
    <row r="72" spans="3:6" hidden="1">
      <c r="C72" s="1"/>
      <c r="D72" s="1"/>
      <c r="E72" s="1"/>
      <c r="F72" s="1"/>
    </row>
    <row r="73" spans="3:6" hidden="1">
      <c r="C73" s="1"/>
      <c r="D73" s="1"/>
      <c r="E73" s="1"/>
      <c r="F73" s="1"/>
    </row>
    <row r="74" spans="3:6" hidden="1">
      <c r="C74" s="1"/>
      <c r="D74" s="1"/>
      <c r="E74" s="1"/>
      <c r="F74" s="1"/>
    </row>
    <row r="75" spans="3:6" hidden="1">
      <c r="C75" s="1"/>
      <c r="D75" s="1"/>
      <c r="E75" s="1"/>
      <c r="F75" s="1"/>
    </row>
    <row r="76" spans="3:6" hidden="1">
      <c r="C76" s="1"/>
      <c r="D76" s="1"/>
      <c r="E76" s="1"/>
      <c r="F76" s="1"/>
    </row>
    <row r="77" spans="3:6" hidden="1">
      <c r="C77" s="1"/>
      <c r="D77" s="1"/>
      <c r="E77" s="1"/>
      <c r="F77" s="1"/>
    </row>
    <row r="78" spans="3:6" hidden="1">
      <c r="C78" s="1"/>
      <c r="D78" s="1"/>
      <c r="E78" s="1"/>
      <c r="F78" s="1"/>
    </row>
    <row r="79" spans="3:6" hidden="1">
      <c r="C79" s="1"/>
      <c r="D79" s="1"/>
      <c r="E79" s="1"/>
      <c r="F79" s="1"/>
    </row>
    <row r="80" spans="3:6" hidden="1">
      <c r="C80" s="1"/>
      <c r="D80" s="1"/>
      <c r="E80" s="1"/>
      <c r="F80" s="1"/>
    </row>
    <row r="81" spans="3:6" hidden="1">
      <c r="C81" s="1"/>
      <c r="D81" s="1"/>
      <c r="E81" s="1"/>
      <c r="F81" s="1"/>
    </row>
    <row r="82" spans="3:6" hidden="1">
      <c r="C82" s="1"/>
      <c r="D82" s="1"/>
      <c r="E82" s="1"/>
      <c r="F82" s="1"/>
    </row>
    <row r="83" spans="3:6" hidden="1">
      <c r="C83" s="1"/>
      <c r="D83" s="1"/>
      <c r="E83" s="1"/>
      <c r="F83" s="1"/>
    </row>
    <row r="84" spans="3:6" hidden="1">
      <c r="C84" s="1"/>
      <c r="D84" s="1"/>
      <c r="E84" s="1"/>
      <c r="F84" s="1"/>
    </row>
    <row r="85" spans="3:6" hidden="1">
      <c r="C85" s="1"/>
      <c r="D85" s="1"/>
      <c r="E85" s="1"/>
      <c r="F85" s="1"/>
    </row>
    <row r="86" spans="3:6" hidden="1">
      <c r="C86" s="1"/>
      <c r="D86" s="1"/>
      <c r="E86" s="1"/>
      <c r="F86" s="1"/>
    </row>
    <row r="87" spans="3:6" hidden="1">
      <c r="C87" s="1"/>
      <c r="D87" s="1"/>
      <c r="E87" s="1"/>
      <c r="F87" s="1"/>
    </row>
    <row r="88" spans="3:6" hidden="1">
      <c r="C88" s="1"/>
      <c r="D88" s="1"/>
      <c r="E88" s="1"/>
      <c r="F88" s="1"/>
    </row>
    <row r="89" spans="3:6" hidden="1">
      <c r="C89" s="1"/>
      <c r="D89" s="1"/>
      <c r="E89" s="1"/>
      <c r="F89" s="1"/>
    </row>
    <row r="90" spans="3:6" hidden="1">
      <c r="C90" s="1"/>
      <c r="D90" s="1"/>
      <c r="E90" s="1"/>
      <c r="F90" s="1"/>
    </row>
    <row r="91" spans="3:6" hidden="1">
      <c r="C91" s="1"/>
      <c r="D91" s="1"/>
      <c r="E91" s="1"/>
      <c r="F91" s="1"/>
    </row>
    <row r="92" spans="3:6" hidden="1">
      <c r="C92" s="1"/>
      <c r="D92" s="1"/>
      <c r="E92" s="1"/>
      <c r="F92" s="1"/>
    </row>
    <row r="93" spans="3:6" hidden="1">
      <c r="C93" s="1"/>
      <c r="D93" s="1"/>
      <c r="E93" s="1"/>
      <c r="F93" s="1"/>
    </row>
    <row r="94" spans="3:6" hidden="1">
      <c r="C94" s="1"/>
      <c r="D94" s="1"/>
      <c r="E94" s="1"/>
      <c r="F94" s="1"/>
    </row>
    <row r="95" spans="3:6" hidden="1">
      <c r="C95" s="1"/>
      <c r="D95" s="1"/>
      <c r="E95" s="1"/>
      <c r="F95" s="1"/>
    </row>
    <row r="96" spans="3:6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A247" s="31"/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"/>
      <c r="C249" s="1"/>
      <c r="D249" s="1"/>
      <c r="E249" s="1"/>
      <c r="F249" s="1"/>
    </row>
    <row r="250" spans="1:6" hidden="1"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43:A48 I1:I5 A1:A41 A50:A1048576 B5:B1048576 C1:H1048576 I7:I1048576 J1:AY1048576 BA1:XFD1048576 AZ1:AZ9999 AZ10001:AZ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1.5703125" style="1" customWidth="1"/>
    <col min="9" max="9" width="14.28515625" style="1" customWidth="1"/>
    <col min="10" max="10" width="9.57031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115</v>
      </c>
      <c r="B1" s="36" t="s" vm="1">
        <v>173</v>
      </c>
    </row>
    <row r="2" spans="1:14">
      <c r="A2" s="36" t="s">
        <v>114</v>
      </c>
      <c r="B2" s="36" t="s">
        <v>174</v>
      </c>
    </row>
    <row r="3" spans="1:14">
      <c r="A3" s="36" t="s">
        <v>116</v>
      </c>
      <c r="B3" s="36" t="s">
        <v>175</v>
      </c>
    </row>
    <row r="4" spans="1:14">
      <c r="A4" s="36" t="s">
        <v>117</v>
      </c>
      <c r="B4" s="36">
        <v>12146</v>
      </c>
    </row>
    <row r="5" spans="1:14" ht="18.75">
      <c r="A5" s="139" t="s">
        <v>68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1"/>
    </row>
    <row r="6" spans="1:14" s="3" customFormat="1">
      <c r="A6" s="37" t="s">
        <v>90</v>
      </c>
      <c r="B6" s="38" t="s">
        <v>32</v>
      </c>
      <c r="C6" s="38" t="s">
        <v>94</v>
      </c>
      <c r="D6" s="38" t="s">
        <v>92</v>
      </c>
      <c r="E6" s="38" t="s">
        <v>44</v>
      </c>
      <c r="F6" s="38" t="s">
        <v>14</v>
      </c>
      <c r="G6" s="38" t="s">
        <v>45</v>
      </c>
      <c r="H6" s="38" t="s">
        <v>78</v>
      </c>
      <c r="I6" s="38" t="s">
        <v>149</v>
      </c>
      <c r="J6" s="38" t="s">
        <v>148</v>
      </c>
      <c r="K6" s="38" t="s">
        <v>42</v>
      </c>
      <c r="L6" s="38" t="s">
        <v>41</v>
      </c>
      <c r="M6" s="38" t="s">
        <v>118</v>
      </c>
      <c r="N6" s="128" t="s">
        <v>120</v>
      </c>
    </row>
    <row r="7" spans="1:14" s="3" customFormat="1">
      <c r="A7" s="109" t="s">
        <v>612</v>
      </c>
      <c r="B7" s="110" t="s">
        <v>612</v>
      </c>
      <c r="C7" s="110" t="s">
        <v>612</v>
      </c>
      <c r="D7" s="110" t="s">
        <v>612</v>
      </c>
      <c r="E7" s="110" t="s">
        <v>612</v>
      </c>
      <c r="F7" s="110" t="s">
        <v>612</v>
      </c>
      <c r="G7" s="110" t="s">
        <v>612</v>
      </c>
      <c r="H7" s="110" t="s">
        <v>612</v>
      </c>
      <c r="I7" s="26" t="s">
        <v>156</v>
      </c>
      <c r="J7" s="110" t="s">
        <v>612</v>
      </c>
      <c r="K7" s="26" t="s">
        <v>152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90" t="s">
        <v>596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116" t="s">
        <v>612</v>
      </c>
      <c r="I9" s="116" t="s">
        <v>612</v>
      </c>
      <c r="J9" s="116" t="s">
        <v>612</v>
      </c>
      <c r="K9" s="91">
        <v>0</v>
      </c>
      <c r="L9" s="116" t="s">
        <v>612</v>
      </c>
      <c r="M9" s="92">
        <v>0</v>
      </c>
      <c r="N9" s="92">
        <v>0</v>
      </c>
    </row>
    <row r="10" spans="1:14" s="4" customFormat="1" ht="20.25">
      <c r="A10" s="93" t="s">
        <v>164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  <c r="L10" s="116" t="s">
        <v>612</v>
      </c>
      <c r="M10" s="116" t="s">
        <v>612</v>
      </c>
      <c r="N10" s="116" t="s">
        <v>612</v>
      </c>
    </row>
    <row r="11" spans="1:14">
      <c r="A11" s="93" t="s">
        <v>87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  <c r="L11" s="116" t="s">
        <v>612</v>
      </c>
      <c r="M11" s="116" t="s">
        <v>612</v>
      </c>
      <c r="N11" s="116" t="s">
        <v>612</v>
      </c>
    </row>
    <row r="12" spans="1:14">
      <c r="A12" s="93" t="s">
        <v>147</v>
      </c>
      <c r="B12" s="116" t="s">
        <v>612</v>
      </c>
      <c r="C12" s="116" t="s">
        <v>612</v>
      </c>
      <c r="D12" s="116" t="s">
        <v>612</v>
      </c>
      <c r="E12" s="116" t="s">
        <v>612</v>
      </c>
      <c r="F12" s="116" t="s">
        <v>612</v>
      </c>
      <c r="G12" s="116" t="s">
        <v>612</v>
      </c>
      <c r="H12" s="116" t="s">
        <v>612</v>
      </c>
      <c r="I12" s="116" t="s">
        <v>612</v>
      </c>
      <c r="J12" s="116" t="s">
        <v>612</v>
      </c>
      <c r="K12" s="116" t="s">
        <v>612</v>
      </c>
      <c r="L12" s="116" t="s">
        <v>612</v>
      </c>
      <c r="M12" s="116" t="s">
        <v>612</v>
      </c>
      <c r="N12" s="116" t="s">
        <v>612</v>
      </c>
    </row>
    <row r="13" spans="1:14">
      <c r="A13" s="93" t="s">
        <v>155</v>
      </c>
      <c r="B13" s="116" t="s">
        <v>612</v>
      </c>
      <c r="C13" s="116" t="s">
        <v>612</v>
      </c>
      <c r="D13" s="116" t="s">
        <v>612</v>
      </c>
      <c r="E13" s="116" t="s">
        <v>612</v>
      </c>
      <c r="F13" s="116" t="s">
        <v>612</v>
      </c>
      <c r="G13" s="116" t="s">
        <v>612</v>
      </c>
      <c r="H13" s="116" t="s">
        <v>612</v>
      </c>
      <c r="I13" s="116" t="s">
        <v>612</v>
      </c>
      <c r="J13" s="116" t="s">
        <v>612</v>
      </c>
      <c r="K13" s="116" t="s">
        <v>612</v>
      </c>
      <c r="L13" s="116" t="s">
        <v>612</v>
      </c>
      <c r="M13" s="116" t="s">
        <v>612</v>
      </c>
      <c r="N13" s="116" t="s">
        <v>612</v>
      </c>
    </row>
    <row r="14" spans="1:14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4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4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4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4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4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1:14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14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4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4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</row>
    <row r="31" spans="1:14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</row>
    <row r="32" spans="1:14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1:14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1:14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4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4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1:14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1:14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1:14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4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1:14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1:14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1:14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1:14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1:14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1" spans="1:14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</row>
    <row r="52" spans="1:14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1:14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1:14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1:14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1:14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</row>
    <row r="57" spans="1:14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</row>
    <row r="58" spans="1:14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1:14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</row>
    <row r="60" spans="1:14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14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14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1:14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1:14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1:14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1:14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</row>
    <row r="67" spans="1:14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1:14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1:14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1:14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</row>
    <row r="71" spans="1:14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</row>
    <row r="72" spans="1:14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</row>
    <row r="73" spans="1:14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1:14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</row>
    <row r="75" spans="1:14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</row>
    <row r="76" spans="1:14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</row>
    <row r="77" spans="1:14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</row>
    <row r="78" spans="1:14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4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4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</row>
    <row r="81" spans="1:14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1:14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1:14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1:14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1:14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1:14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1:14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</row>
    <row r="88" spans="1:14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</row>
    <row r="89" spans="1:14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</row>
    <row r="90" spans="1:14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</row>
    <row r="91" spans="1:14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</row>
    <row r="92" spans="1:14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</row>
    <row r="93" spans="1:14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</row>
    <row r="94" spans="1:14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</row>
    <row r="95" spans="1:14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1:14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</row>
    <row r="97" spans="1:14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</row>
    <row r="98" spans="1:14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</row>
    <row r="99" spans="1:14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</row>
    <row r="100" spans="1:14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</row>
    <row r="101" spans="1:14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</row>
    <row r="102" spans="1:14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</row>
    <row r="103" spans="1:14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</row>
    <row r="104" spans="1:14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</row>
    <row r="105" spans="1:14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</row>
    <row r="106" spans="1:14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</row>
    <row r="107" spans="1:14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</row>
    <row r="108" spans="1:14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</row>
    <row r="109" spans="1:14" hidden="1">
      <c r="B109" s="1"/>
      <c r="C109" s="1"/>
      <c r="D109" s="1"/>
    </row>
    <row r="110" spans="1:14" hidden="1">
      <c r="B110" s="1"/>
      <c r="C110" s="1"/>
      <c r="D110" s="1"/>
    </row>
    <row r="111" spans="1:14" hidden="1">
      <c r="B111" s="1"/>
      <c r="C111" s="1"/>
      <c r="D111" s="1"/>
    </row>
    <row r="112" spans="1:1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11:A35 A1:A9 A37:A1048576 B5:B1048576 C1:AY1048576 BA1:XFD1048576 AZ1:AZ9999 AZ10001:AZ1048576" xr:uid="{00000000-0002-0000-07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115</v>
      </c>
      <c r="B1" s="36" t="s" vm="1">
        <v>173</v>
      </c>
    </row>
    <row r="2" spans="1:11">
      <c r="A2" s="36" t="s">
        <v>114</v>
      </c>
      <c r="B2" s="36" t="s">
        <v>174</v>
      </c>
    </row>
    <row r="3" spans="1:11">
      <c r="A3" s="36" t="s">
        <v>116</v>
      </c>
      <c r="B3" s="36" t="s">
        <v>175</v>
      </c>
    </row>
    <row r="4" spans="1:11">
      <c r="A4" s="36" t="s">
        <v>117</v>
      </c>
      <c r="B4" s="36">
        <v>12146</v>
      </c>
    </row>
    <row r="5" spans="1:11" ht="18.75">
      <c r="A5" s="142" t="s">
        <v>69</v>
      </c>
      <c r="B5" s="143"/>
      <c r="C5" s="143"/>
      <c r="D5" s="143"/>
      <c r="E5" s="143"/>
      <c r="F5" s="143"/>
      <c r="G5" s="143"/>
      <c r="H5" s="143"/>
      <c r="I5" s="143"/>
      <c r="J5" s="143"/>
      <c r="K5" s="144"/>
    </row>
    <row r="6" spans="1:11" s="3" customFormat="1">
      <c r="A6" s="17" t="s">
        <v>91</v>
      </c>
      <c r="B6" s="25" t="s">
        <v>32</v>
      </c>
      <c r="C6" s="25" t="s">
        <v>94</v>
      </c>
      <c r="D6" s="25" t="s">
        <v>44</v>
      </c>
      <c r="E6" s="25" t="s">
        <v>78</v>
      </c>
      <c r="F6" s="25" t="s">
        <v>149</v>
      </c>
      <c r="G6" s="25" t="s">
        <v>148</v>
      </c>
      <c r="H6" s="25" t="s">
        <v>42</v>
      </c>
      <c r="I6" s="25" t="s">
        <v>41</v>
      </c>
      <c r="J6" s="25" t="s">
        <v>118</v>
      </c>
      <c r="K6" s="52" t="s">
        <v>120</v>
      </c>
    </row>
    <row r="7" spans="1:11" s="3" customFormat="1">
      <c r="A7" s="109" t="s">
        <v>612</v>
      </c>
      <c r="B7" s="110" t="s">
        <v>612</v>
      </c>
      <c r="C7" s="110" t="s">
        <v>612</v>
      </c>
      <c r="D7" s="110" t="s">
        <v>612</v>
      </c>
      <c r="E7" s="110" t="s">
        <v>612</v>
      </c>
      <c r="F7" s="12" t="s">
        <v>156</v>
      </c>
      <c r="G7" s="110" t="s">
        <v>612</v>
      </c>
      <c r="H7" s="12" t="s">
        <v>152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90" t="s">
        <v>597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91">
        <v>0</v>
      </c>
      <c r="I9" s="116" t="s">
        <v>612</v>
      </c>
      <c r="J9" s="92">
        <v>0</v>
      </c>
      <c r="K9" s="92">
        <v>0</v>
      </c>
    </row>
    <row r="10" spans="1:11" s="4" customFormat="1" ht="20.25">
      <c r="A10" s="93" t="s">
        <v>164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</row>
    <row r="11" spans="1:11">
      <c r="A11" s="93" t="s">
        <v>87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</row>
    <row r="12" spans="1:11">
      <c r="A12" s="93" t="s">
        <v>147</v>
      </c>
      <c r="B12" s="116" t="s">
        <v>612</v>
      </c>
      <c r="C12" s="116" t="s">
        <v>612</v>
      </c>
      <c r="D12" s="116" t="s">
        <v>612</v>
      </c>
      <c r="E12" s="116" t="s">
        <v>612</v>
      </c>
      <c r="F12" s="116" t="s">
        <v>612</v>
      </c>
      <c r="G12" s="116" t="s">
        <v>612</v>
      </c>
      <c r="H12" s="116" t="s">
        <v>612</v>
      </c>
      <c r="I12" s="116" t="s">
        <v>612</v>
      </c>
      <c r="J12" s="116" t="s">
        <v>612</v>
      </c>
      <c r="K12" s="116" t="s">
        <v>612</v>
      </c>
    </row>
    <row r="13" spans="1:11">
      <c r="A13" s="93" t="s">
        <v>155</v>
      </c>
      <c r="B13" s="116" t="s">
        <v>612</v>
      </c>
      <c r="C13" s="116" t="s">
        <v>612</v>
      </c>
      <c r="D13" s="116" t="s">
        <v>612</v>
      </c>
      <c r="E13" s="116" t="s">
        <v>612</v>
      </c>
      <c r="F13" s="116" t="s">
        <v>612</v>
      </c>
      <c r="G13" s="116" t="s">
        <v>612</v>
      </c>
      <c r="H13" s="116" t="s">
        <v>612</v>
      </c>
      <c r="I13" s="116" t="s">
        <v>612</v>
      </c>
      <c r="J13" s="116" t="s">
        <v>612</v>
      </c>
      <c r="K13" s="116" t="s">
        <v>612</v>
      </c>
    </row>
    <row r="14" spans="1:11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11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11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1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1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1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1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1:11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1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1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1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1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1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11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1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</row>
    <row r="74" spans="1:11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1:11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</row>
    <row r="76" spans="1:11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</row>
    <row r="77" spans="1:11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1:11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1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1:11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1:11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1:11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1:11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1:11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1:11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1:11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1:11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1:11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1:11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1:11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1:11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1:11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1:11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1:11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1:11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1:11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1:11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1:11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1:11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1:11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1:11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1:11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1:11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1:11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1:11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1:11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1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1:11" hidden="1">
      <c r="C109" s="1"/>
      <c r="D109" s="1"/>
    </row>
    <row r="110" spans="1:11" hidden="1">
      <c r="C110" s="1"/>
      <c r="D110" s="1"/>
    </row>
    <row r="111" spans="1:11" hidden="1">
      <c r="C111" s="1"/>
      <c r="D111" s="1"/>
    </row>
    <row r="112" spans="1:11" hidden="1">
      <c r="C112" s="1"/>
      <c r="D112" s="1"/>
    </row>
    <row r="113" spans="3:4" hidden="1">
      <c r="C113" s="1"/>
      <c r="D113" s="1"/>
    </row>
    <row r="114" spans="3:4" hidden="1">
      <c r="C114" s="1"/>
      <c r="D114" s="1"/>
    </row>
    <row r="115" spans="3:4" hidden="1">
      <c r="C115" s="1"/>
      <c r="D115" s="1"/>
    </row>
    <row r="116" spans="3:4" hidden="1">
      <c r="C116" s="1"/>
      <c r="D116" s="1"/>
    </row>
    <row r="117" spans="3:4" hidden="1">
      <c r="C117" s="1"/>
      <c r="D117" s="1"/>
    </row>
    <row r="118" spans="3:4" hidden="1">
      <c r="C118" s="1"/>
      <c r="D118" s="1"/>
    </row>
    <row r="119" spans="3:4" hidden="1">
      <c r="C119" s="1"/>
      <c r="D119" s="1"/>
    </row>
    <row r="120" spans="3:4" hidden="1">
      <c r="C120" s="1"/>
      <c r="D120" s="1"/>
    </row>
    <row r="121" spans="3:4" hidden="1">
      <c r="C121" s="1"/>
      <c r="D121" s="1"/>
    </row>
    <row r="122" spans="3:4" hidden="1">
      <c r="C122" s="1"/>
      <c r="D122" s="1"/>
    </row>
    <row r="123" spans="3:4" hidden="1">
      <c r="C123" s="1"/>
      <c r="D123" s="1"/>
    </row>
    <row r="124" spans="3:4" hidden="1">
      <c r="C124" s="1"/>
      <c r="D124" s="1"/>
    </row>
    <row r="125" spans="3:4" hidden="1">
      <c r="C125" s="1"/>
      <c r="D125" s="1"/>
    </row>
    <row r="126" spans="3:4" hidden="1">
      <c r="C126" s="1"/>
      <c r="D126" s="1"/>
    </row>
    <row r="127" spans="3:4" hidden="1">
      <c r="C127" s="1"/>
      <c r="D127" s="1"/>
    </row>
    <row r="128" spans="3:4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1:A17 A1:A9 A19:A1048576 B5:B1048576 C1:AY1048576 BA1:XFD1048576 AZ1:AZ9999 AZ10001:AZ1048576" xr:uid="{00000000-0002-0000-08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115</v>
      </c>
      <c r="B1" s="36" t="s" vm="1">
        <v>173</v>
      </c>
    </row>
    <row r="2" spans="1:12">
      <c r="A2" s="36" t="s">
        <v>114</v>
      </c>
      <c r="B2" s="36" t="s">
        <v>174</v>
      </c>
    </row>
    <row r="3" spans="1:12">
      <c r="A3" s="36" t="s">
        <v>116</v>
      </c>
      <c r="B3" s="36" t="s">
        <v>175</v>
      </c>
    </row>
    <row r="4" spans="1:12">
      <c r="A4" s="36" t="s">
        <v>117</v>
      </c>
      <c r="B4" s="36">
        <v>12146</v>
      </c>
    </row>
    <row r="5" spans="1:12" ht="18.75">
      <c r="A5" s="139" t="s">
        <v>70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  <c r="L5" s="3"/>
    </row>
    <row r="6" spans="1:12" s="3" customFormat="1">
      <c r="A6" s="37" t="s">
        <v>91</v>
      </c>
      <c r="B6" s="38" t="s">
        <v>32</v>
      </c>
      <c r="C6" s="38" t="s">
        <v>94</v>
      </c>
      <c r="D6" s="38" t="s">
        <v>44</v>
      </c>
      <c r="E6" s="38" t="s">
        <v>78</v>
      </c>
      <c r="F6" s="38" t="s">
        <v>149</v>
      </c>
      <c r="G6" s="38" t="s">
        <v>148</v>
      </c>
      <c r="H6" s="38" t="s">
        <v>42</v>
      </c>
      <c r="I6" s="38" t="s">
        <v>41</v>
      </c>
      <c r="J6" s="38" t="s">
        <v>118</v>
      </c>
      <c r="K6" s="40" t="s">
        <v>120</v>
      </c>
    </row>
    <row r="7" spans="1:12" s="3" customFormat="1">
      <c r="A7" s="109" t="s">
        <v>612</v>
      </c>
      <c r="B7" s="129" t="s">
        <v>612</v>
      </c>
      <c r="C7" s="129" t="s">
        <v>612</v>
      </c>
      <c r="D7" s="129" t="s">
        <v>612</v>
      </c>
      <c r="E7" s="129" t="s">
        <v>612</v>
      </c>
      <c r="F7" s="12" t="s">
        <v>156</v>
      </c>
      <c r="G7" s="110" t="s">
        <v>612</v>
      </c>
      <c r="H7" s="12" t="s">
        <v>152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90" t="s">
        <v>598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91">
        <v>0</v>
      </c>
      <c r="I9" s="116" t="s">
        <v>612</v>
      </c>
      <c r="J9" s="92">
        <v>0</v>
      </c>
      <c r="K9" s="92">
        <v>0</v>
      </c>
    </row>
    <row r="10" spans="1:12">
      <c r="A10" s="93" t="s">
        <v>164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</row>
    <row r="11" spans="1:12">
      <c r="A11" s="93" t="s">
        <v>87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</row>
    <row r="12" spans="1:12">
      <c r="A12" s="93" t="s">
        <v>147</v>
      </c>
      <c r="B12" s="116" t="s">
        <v>612</v>
      </c>
      <c r="C12" s="116" t="s">
        <v>612</v>
      </c>
      <c r="D12" s="116" t="s">
        <v>612</v>
      </c>
      <c r="E12" s="116" t="s">
        <v>612</v>
      </c>
      <c r="F12" s="116" t="s">
        <v>612</v>
      </c>
      <c r="G12" s="116" t="s">
        <v>612</v>
      </c>
      <c r="H12" s="116" t="s">
        <v>612</v>
      </c>
      <c r="I12" s="116" t="s">
        <v>612</v>
      </c>
      <c r="J12" s="116" t="s">
        <v>612</v>
      </c>
      <c r="K12" s="116" t="s">
        <v>612</v>
      </c>
    </row>
    <row r="13" spans="1:12">
      <c r="A13" s="93" t="s">
        <v>155</v>
      </c>
      <c r="B13" s="116" t="s">
        <v>612</v>
      </c>
      <c r="C13" s="116" t="s">
        <v>612</v>
      </c>
      <c r="D13" s="116" t="s">
        <v>612</v>
      </c>
      <c r="E13" s="116" t="s">
        <v>612</v>
      </c>
      <c r="F13" s="116" t="s">
        <v>612</v>
      </c>
      <c r="G13" s="116" t="s">
        <v>612</v>
      </c>
      <c r="H13" s="116" t="s">
        <v>612</v>
      </c>
      <c r="I13" s="116" t="s">
        <v>612</v>
      </c>
      <c r="J13" s="116" t="s">
        <v>612</v>
      </c>
      <c r="K13" s="116" t="s">
        <v>612</v>
      </c>
    </row>
    <row r="14" spans="1:12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2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2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11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11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1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1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1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1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1:11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1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1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1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1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1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11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1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</row>
    <row r="74" spans="1:11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1:11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</row>
    <row r="76" spans="1:11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</row>
    <row r="77" spans="1:11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1:11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1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1:11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1:11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1:11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1:11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1:11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1:11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1:11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1:11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1:11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1:11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1:11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1:11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1:11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1:11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1:11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1:11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1:11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1:11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1:11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1:11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1:11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1:11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1:11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1:11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1:11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1:11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1:11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1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1:11" hidden="1">
      <c r="B109" s="1"/>
      <c r="C109" s="1"/>
      <c r="D109" s="1"/>
    </row>
    <row r="110" spans="1:11" hidden="1">
      <c r="B110" s="1"/>
      <c r="C110" s="1"/>
      <c r="D110" s="1"/>
    </row>
    <row r="111" spans="1:11" hidden="1">
      <c r="B111" s="1"/>
      <c r="C111" s="1"/>
      <c r="D111" s="1"/>
    </row>
    <row r="112" spans="1:11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115</v>
      </c>
      <c r="B1" s="36" t="s" vm="1">
        <v>173</v>
      </c>
    </row>
    <row r="2" spans="1:10">
      <c r="A2" s="36" t="s">
        <v>114</v>
      </c>
      <c r="B2" s="36" t="s">
        <v>174</v>
      </c>
    </row>
    <row r="3" spans="1:10">
      <c r="A3" s="36" t="s">
        <v>116</v>
      </c>
      <c r="B3" s="36" t="s">
        <v>175</v>
      </c>
    </row>
    <row r="4" spans="1:10">
      <c r="A4" s="36" t="s">
        <v>117</v>
      </c>
      <c r="B4" s="36">
        <v>12146</v>
      </c>
    </row>
    <row r="5" spans="1:10" ht="18.75">
      <c r="A5" s="139" t="s">
        <v>71</v>
      </c>
      <c r="B5" s="140"/>
      <c r="C5" s="140"/>
      <c r="D5" s="140"/>
      <c r="E5" s="140"/>
      <c r="F5" s="140"/>
      <c r="G5" s="140"/>
      <c r="H5" s="140"/>
      <c r="I5" s="140"/>
      <c r="J5" s="141"/>
    </row>
    <row r="6" spans="1:10" s="3" customFormat="1">
      <c r="A6" s="37" t="s">
        <v>91</v>
      </c>
      <c r="B6" s="38" t="s">
        <v>32</v>
      </c>
      <c r="C6" s="38" t="s">
        <v>94</v>
      </c>
      <c r="D6" s="38" t="s">
        <v>44</v>
      </c>
      <c r="E6" s="38" t="s">
        <v>78</v>
      </c>
      <c r="F6" s="38" t="s">
        <v>149</v>
      </c>
      <c r="G6" s="38" t="s">
        <v>148</v>
      </c>
      <c r="H6" s="38" t="s">
        <v>42</v>
      </c>
      <c r="I6" s="38" t="s">
        <v>118</v>
      </c>
      <c r="J6" s="40" t="s">
        <v>120</v>
      </c>
    </row>
    <row r="7" spans="1:10" s="3" customFormat="1">
      <c r="A7" s="109" t="s">
        <v>612</v>
      </c>
      <c r="B7" s="110" t="s">
        <v>612</v>
      </c>
      <c r="C7" s="110" t="s">
        <v>612</v>
      </c>
      <c r="D7" s="110" t="s">
        <v>612</v>
      </c>
      <c r="E7" s="110" t="s">
        <v>612</v>
      </c>
      <c r="F7" s="12" t="s">
        <v>156</v>
      </c>
      <c r="G7" s="110" t="s">
        <v>612</v>
      </c>
      <c r="H7" s="12" t="s">
        <v>152</v>
      </c>
      <c r="I7" s="26" t="s">
        <v>19</v>
      </c>
      <c r="J7" s="27" t="s">
        <v>19</v>
      </c>
    </row>
    <row r="8" spans="1:10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90" t="s">
        <v>34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91">
        <v>0</v>
      </c>
      <c r="I9" s="92">
        <v>0</v>
      </c>
      <c r="J9" s="92">
        <v>0</v>
      </c>
    </row>
    <row r="10" spans="1:10">
      <c r="A10" s="93" t="s">
        <v>164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</row>
    <row r="11" spans="1:10">
      <c r="A11" s="93" t="s">
        <v>87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</row>
    <row r="12" spans="1:10">
      <c r="A12" s="93" t="s">
        <v>147</v>
      </c>
      <c r="B12" s="116" t="s">
        <v>612</v>
      </c>
      <c r="C12" s="116" t="s">
        <v>612</v>
      </c>
      <c r="D12" s="116" t="s">
        <v>612</v>
      </c>
      <c r="E12" s="116" t="s">
        <v>612</v>
      </c>
      <c r="F12" s="116" t="s">
        <v>612</v>
      </c>
      <c r="G12" s="116" t="s">
        <v>612</v>
      </c>
      <c r="H12" s="116" t="s">
        <v>612</v>
      </c>
      <c r="I12" s="116" t="s">
        <v>612</v>
      </c>
      <c r="J12" s="116" t="s">
        <v>612</v>
      </c>
    </row>
    <row r="13" spans="1:10">
      <c r="A13" s="93" t="s">
        <v>155</v>
      </c>
      <c r="B13" s="116" t="s">
        <v>612</v>
      </c>
      <c r="C13" s="116" t="s">
        <v>612</v>
      </c>
      <c r="D13" s="116" t="s">
        <v>612</v>
      </c>
      <c r="E13" s="116" t="s">
        <v>612</v>
      </c>
      <c r="F13" s="116" t="s">
        <v>612</v>
      </c>
      <c r="G13" s="116" t="s">
        <v>612</v>
      </c>
      <c r="H13" s="116" t="s">
        <v>612</v>
      </c>
      <c r="I13" s="116" t="s">
        <v>612</v>
      </c>
      <c r="J13" s="116" t="s">
        <v>612</v>
      </c>
    </row>
    <row r="14" spans="1:10" hidden="1">
      <c r="A14" s="57"/>
      <c r="B14" s="57"/>
      <c r="C14" s="57"/>
      <c r="D14" s="57"/>
      <c r="E14" s="57"/>
      <c r="F14" s="57"/>
      <c r="G14" s="57"/>
      <c r="H14" s="57"/>
      <c r="I14" s="57"/>
      <c r="J14" s="57"/>
    </row>
    <row r="15" spans="1:10" hidden="1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0" hidden="1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0" hidden="1">
      <c r="A17" s="57"/>
      <c r="B17" s="57"/>
      <c r="C17" s="57"/>
      <c r="D17" s="57"/>
      <c r="E17" s="57"/>
      <c r="F17" s="57"/>
      <c r="G17" s="57"/>
      <c r="H17" s="57"/>
      <c r="I17" s="57"/>
      <c r="J17" s="57"/>
    </row>
    <row r="18" spans="1:10" hidden="1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0" hidden="1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0" hidden="1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hidden="1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hidden="1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idden="1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hidden="1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0" hidden="1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0" hidden="1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hidden="1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0" hidden="1">
      <c r="A28" s="57"/>
      <c r="B28" s="57"/>
      <c r="C28" s="57"/>
      <c r="D28" s="57"/>
      <c r="E28" s="57"/>
      <c r="F28" s="57"/>
      <c r="G28" s="57"/>
      <c r="H28" s="57"/>
      <c r="I28" s="57"/>
      <c r="J28" s="57"/>
    </row>
    <row r="29" spans="1:10" hidden="1">
      <c r="A29" s="57"/>
      <c r="B29" s="57"/>
      <c r="C29" s="57"/>
      <c r="D29" s="57"/>
      <c r="E29" s="57"/>
      <c r="F29" s="57"/>
      <c r="G29" s="57"/>
      <c r="H29" s="57"/>
      <c r="I29" s="57"/>
      <c r="J29" s="57"/>
    </row>
    <row r="30" spans="1:10" hidden="1">
      <c r="A30" s="57"/>
      <c r="B30" s="57"/>
      <c r="C30" s="57"/>
      <c r="D30" s="57"/>
      <c r="E30" s="57"/>
      <c r="F30" s="57"/>
      <c r="G30" s="57"/>
      <c r="H30" s="57"/>
      <c r="I30" s="57"/>
      <c r="J30" s="57"/>
    </row>
    <row r="31" spans="1:10" hidden="1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0" hidden="1">
      <c r="A32" s="57"/>
      <c r="B32" s="57"/>
      <c r="C32" s="57"/>
      <c r="D32" s="57"/>
      <c r="E32" s="57"/>
      <c r="F32" s="57"/>
      <c r="G32" s="57"/>
      <c r="H32" s="57"/>
      <c r="I32" s="57"/>
      <c r="J32" s="57"/>
    </row>
    <row r="33" spans="1:10" hidden="1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hidden="1">
      <c r="A34" s="57"/>
      <c r="B34" s="57"/>
      <c r="C34" s="57"/>
      <c r="D34" s="57"/>
      <c r="E34" s="57"/>
      <c r="F34" s="57"/>
      <c r="G34" s="57"/>
      <c r="H34" s="57"/>
      <c r="I34" s="57"/>
      <c r="J34" s="57"/>
    </row>
    <row r="35" spans="1:10" hidden="1">
      <c r="A35" s="57"/>
      <c r="B35" s="57"/>
      <c r="C35" s="57"/>
      <c r="D35" s="57"/>
      <c r="E35" s="57"/>
      <c r="F35" s="57"/>
      <c r="G35" s="57"/>
      <c r="H35" s="57"/>
      <c r="I35" s="57"/>
      <c r="J35" s="57"/>
    </row>
    <row r="36" spans="1:10" hidden="1">
      <c r="A36" s="57"/>
      <c r="B36" s="57"/>
      <c r="C36" s="57"/>
      <c r="D36" s="57"/>
      <c r="E36" s="57"/>
      <c r="F36" s="57"/>
      <c r="G36" s="57"/>
      <c r="H36" s="57"/>
      <c r="I36" s="57"/>
      <c r="J36" s="57"/>
    </row>
    <row r="37" spans="1:10" hidden="1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0" hidden="1">
      <c r="A38" s="57"/>
      <c r="B38" s="57"/>
      <c r="C38" s="57"/>
      <c r="D38" s="57"/>
      <c r="E38" s="57"/>
      <c r="F38" s="57"/>
      <c r="G38" s="57"/>
      <c r="H38" s="57"/>
      <c r="I38" s="57"/>
      <c r="J38" s="57"/>
    </row>
    <row r="39" spans="1:10" hidden="1">
      <c r="A39" s="57"/>
      <c r="B39" s="57"/>
      <c r="C39" s="57"/>
      <c r="D39" s="57"/>
      <c r="E39" s="57"/>
      <c r="F39" s="57"/>
      <c r="G39" s="57"/>
      <c r="H39" s="57"/>
      <c r="I39" s="57"/>
      <c r="J39" s="57"/>
    </row>
    <row r="40" spans="1:10" hidden="1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0" hidden="1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0" hidden="1">
      <c r="A42" s="57"/>
      <c r="B42" s="57"/>
      <c r="C42" s="57"/>
      <c r="D42" s="57"/>
      <c r="E42" s="57"/>
      <c r="F42" s="57"/>
      <c r="G42" s="57"/>
      <c r="H42" s="57"/>
      <c r="I42" s="57"/>
      <c r="J42" s="57"/>
    </row>
    <row r="43" spans="1:10" hidden="1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hidden="1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hidden="1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idden="1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0" hidden="1">
      <c r="A47" s="57"/>
      <c r="B47" s="57"/>
      <c r="C47" s="57"/>
      <c r="D47" s="57"/>
      <c r="E47" s="57"/>
      <c r="F47" s="57"/>
      <c r="G47" s="57"/>
      <c r="H47" s="57"/>
      <c r="I47" s="57"/>
      <c r="J47" s="57"/>
    </row>
    <row r="48" spans="1:10" hidden="1">
      <c r="A48" s="57"/>
      <c r="B48" s="57"/>
      <c r="C48" s="57"/>
      <c r="D48" s="57"/>
      <c r="E48" s="57"/>
      <c r="F48" s="57"/>
      <c r="G48" s="57"/>
      <c r="H48" s="57"/>
      <c r="I48" s="57"/>
      <c r="J48" s="57"/>
    </row>
    <row r="49" spans="1:10" hidden="1">
      <c r="A49" s="57"/>
      <c r="B49" s="57"/>
      <c r="C49" s="57"/>
      <c r="D49" s="57"/>
      <c r="E49" s="57"/>
      <c r="F49" s="57"/>
      <c r="G49" s="57"/>
      <c r="H49" s="57"/>
      <c r="I49" s="57"/>
      <c r="J49" s="57"/>
    </row>
    <row r="50" spans="1:10" hidden="1">
      <c r="A50" s="57"/>
      <c r="B50" s="57"/>
      <c r="C50" s="57"/>
      <c r="D50" s="57"/>
      <c r="E50" s="57"/>
      <c r="F50" s="57"/>
      <c r="G50" s="57"/>
      <c r="H50" s="57"/>
      <c r="I50" s="57"/>
      <c r="J50" s="57"/>
    </row>
    <row r="51" spans="1:10" hidden="1">
      <c r="A51" s="57"/>
      <c r="B51" s="57"/>
      <c r="C51" s="57"/>
      <c r="D51" s="57"/>
      <c r="E51" s="57"/>
      <c r="F51" s="57"/>
      <c r="G51" s="57"/>
      <c r="H51" s="57"/>
      <c r="I51" s="57"/>
      <c r="J51" s="57"/>
    </row>
    <row r="52" spans="1:10" hidden="1">
      <c r="A52" s="57"/>
      <c r="B52" s="57"/>
      <c r="C52" s="57"/>
      <c r="D52" s="57"/>
      <c r="E52" s="57"/>
      <c r="F52" s="57"/>
      <c r="G52" s="57"/>
      <c r="H52" s="57"/>
      <c r="I52" s="57"/>
      <c r="J52" s="57"/>
    </row>
    <row r="53" spans="1:10" hidden="1">
      <c r="A53" s="57"/>
      <c r="B53" s="57"/>
      <c r="C53" s="57"/>
      <c r="D53" s="57"/>
      <c r="E53" s="57"/>
      <c r="F53" s="57"/>
      <c r="G53" s="57"/>
      <c r="H53" s="57"/>
      <c r="I53" s="57"/>
      <c r="J53" s="57"/>
    </row>
    <row r="54" spans="1:10" hidden="1">
      <c r="A54" s="57"/>
      <c r="B54" s="57"/>
      <c r="C54" s="57"/>
      <c r="D54" s="57"/>
      <c r="E54" s="57"/>
      <c r="F54" s="57"/>
      <c r="G54" s="57"/>
      <c r="H54" s="57"/>
      <c r="I54" s="57"/>
      <c r="J54" s="57"/>
    </row>
    <row r="55" spans="1:10" hidden="1">
      <c r="A55" s="57"/>
      <c r="B55" s="57"/>
      <c r="C55" s="57"/>
      <c r="D55" s="57"/>
      <c r="E55" s="57"/>
      <c r="F55" s="57"/>
      <c r="G55" s="57"/>
      <c r="H55" s="57"/>
      <c r="I55" s="57"/>
      <c r="J55" s="57"/>
    </row>
    <row r="56" spans="1:10" hidden="1">
      <c r="A56" s="57"/>
      <c r="B56" s="57"/>
      <c r="C56" s="57"/>
      <c r="D56" s="57"/>
      <c r="E56" s="57"/>
      <c r="F56" s="57"/>
      <c r="G56" s="57"/>
      <c r="H56" s="57"/>
      <c r="I56" s="57"/>
      <c r="J56" s="57"/>
    </row>
    <row r="57" spans="1:10" hidden="1">
      <c r="A57" s="57"/>
      <c r="B57" s="57"/>
      <c r="C57" s="57"/>
      <c r="D57" s="57"/>
      <c r="E57" s="57"/>
      <c r="F57" s="57"/>
      <c r="G57" s="57"/>
      <c r="H57" s="57"/>
      <c r="I57" s="57"/>
      <c r="J57" s="57"/>
    </row>
    <row r="58" spans="1:10" hidden="1">
      <c r="A58" s="57"/>
      <c r="B58" s="57"/>
      <c r="C58" s="57"/>
      <c r="D58" s="57"/>
      <c r="E58" s="57"/>
      <c r="F58" s="57"/>
      <c r="G58" s="57"/>
      <c r="H58" s="57"/>
      <c r="I58" s="57"/>
      <c r="J58" s="57"/>
    </row>
    <row r="59" spans="1:10" hidden="1">
      <c r="A59" s="57"/>
      <c r="B59" s="57"/>
      <c r="C59" s="57"/>
      <c r="D59" s="57"/>
      <c r="E59" s="57"/>
      <c r="F59" s="57"/>
      <c r="G59" s="57"/>
      <c r="H59" s="57"/>
      <c r="I59" s="57"/>
      <c r="J59" s="57"/>
    </row>
    <row r="60" spans="1:10" hidden="1">
      <c r="A60" s="57"/>
      <c r="B60" s="57"/>
      <c r="C60" s="57"/>
      <c r="D60" s="57"/>
      <c r="E60" s="57"/>
      <c r="F60" s="57"/>
      <c r="G60" s="57"/>
      <c r="H60" s="57"/>
      <c r="I60" s="57"/>
      <c r="J60" s="57"/>
    </row>
    <row r="61" spans="1:10" hidden="1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spans="1:10" hidden="1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spans="1:10" hidden="1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spans="1:10" hidden="1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 hidden="1">
      <c r="A65" s="57"/>
      <c r="B65" s="57"/>
      <c r="C65" s="57"/>
      <c r="D65" s="57"/>
      <c r="E65" s="57"/>
      <c r="F65" s="57"/>
      <c r="G65" s="57"/>
      <c r="H65" s="57"/>
      <c r="I65" s="57"/>
      <c r="J65" s="57"/>
    </row>
    <row r="66" spans="1:10" hidden="1">
      <c r="A66" s="57"/>
      <c r="B66" s="57"/>
      <c r="C66" s="57"/>
      <c r="D66" s="57"/>
      <c r="E66" s="57"/>
      <c r="F66" s="57"/>
      <c r="G66" s="57"/>
      <c r="H66" s="57"/>
      <c r="I66" s="57"/>
      <c r="J66" s="57"/>
    </row>
    <row r="67" spans="1:10" hidden="1">
      <c r="A67" s="57"/>
      <c r="B67" s="57"/>
      <c r="C67" s="57"/>
      <c r="D67" s="57"/>
      <c r="E67" s="57"/>
      <c r="F67" s="57"/>
      <c r="G67" s="57"/>
      <c r="H67" s="57"/>
      <c r="I67" s="57"/>
      <c r="J67" s="57"/>
    </row>
    <row r="68" spans="1:10" hidden="1">
      <c r="A68" s="57"/>
      <c r="B68" s="57"/>
      <c r="C68" s="57"/>
      <c r="D68" s="57"/>
      <c r="E68" s="57"/>
      <c r="F68" s="57"/>
      <c r="G68" s="57"/>
      <c r="H68" s="57"/>
      <c r="I68" s="57"/>
      <c r="J68" s="57"/>
    </row>
    <row r="69" spans="1:10" hidden="1">
      <c r="A69" s="57"/>
      <c r="B69" s="57"/>
      <c r="C69" s="57"/>
      <c r="D69" s="57"/>
      <c r="E69" s="57"/>
      <c r="F69" s="57"/>
      <c r="G69" s="57"/>
      <c r="H69" s="57"/>
      <c r="I69" s="57"/>
      <c r="J69" s="57"/>
    </row>
    <row r="70" spans="1:10" hidden="1">
      <c r="A70" s="57"/>
      <c r="B70" s="57"/>
      <c r="C70" s="57"/>
      <c r="D70" s="57"/>
      <c r="E70" s="57"/>
      <c r="F70" s="57"/>
      <c r="G70" s="57"/>
      <c r="H70" s="57"/>
      <c r="I70" s="57"/>
      <c r="J70" s="57"/>
    </row>
    <row r="71" spans="1:10" hidden="1">
      <c r="A71" s="57"/>
      <c r="B71" s="57"/>
      <c r="C71" s="57"/>
      <c r="D71" s="57"/>
      <c r="E71" s="57"/>
      <c r="F71" s="57"/>
      <c r="G71" s="57"/>
      <c r="H71" s="57"/>
      <c r="I71" s="57"/>
      <c r="J71" s="57"/>
    </row>
    <row r="72" spans="1:10" hidden="1">
      <c r="A72" s="57"/>
      <c r="B72" s="57"/>
      <c r="C72" s="57"/>
      <c r="D72" s="57"/>
      <c r="E72" s="57"/>
      <c r="F72" s="57"/>
      <c r="G72" s="57"/>
      <c r="H72" s="57"/>
      <c r="I72" s="57"/>
      <c r="J72" s="57"/>
    </row>
    <row r="73" spans="1:10" hidden="1">
      <c r="A73" s="57"/>
      <c r="B73" s="57"/>
      <c r="C73" s="57"/>
      <c r="D73" s="57"/>
      <c r="E73" s="57"/>
      <c r="F73" s="57"/>
      <c r="G73" s="57"/>
      <c r="H73" s="57"/>
      <c r="I73" s="57"/>
      <c r="J73" s="57"/>
    </row>
    <row r="74" spans="1:10" hidden="1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0" hidden="1">
      <c r="A75" s="57"/>
      <c r="B75" s="57"/>
      <c r="C75" s="57"/>
      <c r="D75" s="57"/>
      <c r="E75" s="57"/>
      <c r="F75" s="57"/>
      <c r="G75" s="57"/>
      <c r="H75" s="57"/>
      <c r="I75" s="57"/>
      <c r="J75" s="57"/>
    </row>
    <row r="76" spans="1:10" hidden="1">
      <c r="A76" s="57"/>
      <c r="B76" s="57"/>
      <c r="C76" s="57"/>
      <c r="D76" s="57"/>
      <c r="E76" s="57"/>
      <c r="F76" s="57"/>
      <c r="G76" s="57"/>
      <c r="H76" s="57"/>
      <c r="I76" s="57"/>
      <c r="J76" s="57"/>
    </row>
    <row r="77" spans="1:10" hidden="1">
      <c r="A77" s="57"/>
      <c r="B77" s="57"/>
      <c r="C77" s="57"/>
      <c r="D77" s="57"/>
      <c r="E77" s="57"/>
      <c r="F77" s="57"/>
      <c r="G77" s="57"/>
      <c r="H77" s="57"/>
      <c r="I77" s="57"/>
      <c r="J77" s="57"/>
    </row>
    <row r="78" spans="1:10" hidden="1">
      <c r="A78" s="57"/>
      <c r="B78" s="57"/>
      <c r="C78" s="57"/>
      <c r="D78" s="57"/>
      <c r="E78" s="57"/>
      <c r="F78" s="57"/>
      <c r="G78" s="57"/>
      <c r="H78" s="57"/>
      <c r="I78" s="57"/>
      <c r="J78" s="57"/>
    </row>
    <row r="79" spans="1:10" hidden="1">
      <c r="A79" s="57"/>
      <c r="B79" s="57"/>
      <c r="C79" s="57"/>
      <c r="D79" s="57"/>
      <c r="E79" s="57"/>
      <c r="F79" s="57"/>
      <c r="G79" s="57"/>
      <c r="H79" s="57"/>
      <c r="I79" s="57"/>
      <c r="J79" s="57"/>
    </row>
    <row r="80" spans="1:10" hidden="1">
      <c r="A80" s="57"/>
      <c r="B80" s="57"/>
      <c r="C80" s="57"/>
      <c r="D80" s="57"/>
      <c r="E80" s="57"/>
      <c r="F80" s="57"/>
      <c r="G80" s="57"/>
      <c r="H80" s="57"/>
      <c r="I80" s="57"/>
      <c r="J80" s="57"/>
    </row>
    <row r="81" spans="1:10" hidden="1">
      <c r="A81" s="57"/>
      <c r="B81" s="57"/>
      <c r="C81" s="57"/>
      <c r="D81" s="57"/>
      <c r="E81" s="57"/>
      <c r="F81" s="57"/>
      <c r="G81" s="57"/>
      <c r="H81" s="57"/>
      <c r="I81" s="57"/>
      <c r="J81" s="57"/>
    </row>
    <row r="82" spans="1:10" hidden="1">
      <c r="A82" s="57"/>
      <c r="B82" s="57"/>
      <c r="C82" s="57"/>
      <c r="D82" s="57"/>
      <c r="E82" s="57"/>
      <c r="F82" s="57"/>
      <c r="G82" s="57"/>
      <c r="H82" s="57"/>
      <c r="I82" s="57"/>
      <c r="J82" s="57"/>
    </row>
    <row r="83" spans="1:10" hidden="1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 hidden="1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hidden="1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0" hidden="1">
      <c r="A86" s="57"/>
      <c r="B86" s="57"/>
      <c r="C86" s="57"/>
      <c r="D86" s="57"/>
      <c r="E86" s="57"/>
      <c r="F86" s="57"/>
      <c r="G86" s="57"/>
      <c r="H86" s="57"/>
      <c r="I86" s="57"/>
      <c r="J86" s="57"/>
    </row>
    <row r="87" spans="1:10" hidden="1">
      <c r="A87" s="57"/>
      <c r="B87" s="57"/>
      <c r="C87" s="57"/>
      <c r="D87" s="57"/>
      <c r="E87" s="57"/>
      <c r="F87" s="57"/>
      <c r="G87" s="57"/>
      <c r="H87" s="57"/>
      <c r="I87" s="57"/>
      <c r="J87" s="57"/>
    </row>
    <row r="88" spans="1:10" hidden="1">
      <c r="A88" s="57"/>
      <c r="B88" s="57"/>
      <c r="C88" s="57"/>
      <c r="D88" s="57"/>
      <c r="E88" s="57"/>
      <c r="F88" s="57"/>
      <c r="G88" s="57"/>
      <c r="H88" s="57"/>
      <c r="I88" s="57"/>
      <c r="J88" s="57"/>
    </row>
    <row r="89" spans="1:10" hidden="1">
      <c r="A89" s="57"/>
      <c r="B89" s="57"/>
      <c r="C89" s="57"/>
      <c r="D89" s="57"/>
      <c r="E89" s="57"/>
      <c r="F89" s="57"/>
      <c r="G89" s="57"/>
      <c r="H89" s="57"/>
      <c r="I89" s="57"/>
      <c r="J89" s="57"/>
    </row>
    <row r="90" spans="1:10" hidden="1">
      <c r="A90" s="57"/>
      <c r="B90" s="57"/>
      <c r="C90" s="57"/>
      <c r="D90" s="57"/>
      <c r="E90" s="57"/>
      <c r="F90" s="57"/>
      <c r="G90" s="57"/>
      <c r="H90" s="57"/>
      <c r="I90" s="57"/>
      <c r="J90" s="57"/>
    </row>
    <row r="91" spans="1:10" hidden="1">
      <c r="A91" s="57"/>
      <c r="B91" s="57"/>
      <c r="C91" s="57"/>
      <c r="D91" s="57"/>
      <c r="E91" s="57"/>
      <c r="F91" s="57"/>
      <c r="G91" s="57"/>
      <c r="H91" s="57"/>
      <c r="I91" s="57"/>
      <c r="J91" s="57"/>
    </row>
    <row r="92" spans="1:10" hidden="1">
      <c r="A92" s="57"/>
      <c r="B92" s="57"/>
      <c r="C92" s="57"/>
      <c r="D92" s="57"/>
      <c r="E92" s="57"/>
      <c r="F92" s="57"/>
      <c r="G92" s="57"/>
      <c r="H92" s="57"/>
      <c r="I92" s="57"/>
      <c r="J92" s="57"/>
    </row>
    <row r="93" spans="1:10" hidden="1">
      <c r="A93" s="57"/>
      <c r="B93" s="57"/>
      <c r="C93" s="57"/>
      <c r="D93" s="57"/>
      <c r="E93" s="57"/>
      <c r="F93" s="57"/>
      <c r="G93" s="57"/>
      <c r="H93" s="57"/>
      <c r="I93" s="57"/>
      <c r="J93" s="57"/>
    </row>
    <row r="94" spans="1:10" hidden="1">
      <c r="A94" s="57"/>
      <c r="B94" s="57"/>
      <c r="C94" s="57"/>
      <c r="D94" s="57"/>
      <c r="E94" s="57"/>
      <c r="F94" s="57"/>
      <c r="G94" s="57"/>
      <c r="H94" s="57"/>
      <c r="I94" s="57"/>
      <c r="J94" s="57"/>
    </row>
    <row r="95" spans="1:10" hidden="1">
      <c r="A95" s="57"/>
      <c r="B95" s="57"/>
      <c r="C95" s="57"/>
      <c r="D95" s="57"/>
      <c r="E95" s="57"/>
      <c r="F95" s="57"/>
      <c r="G95" s="57"/>
      <c r="H95" s="57"/>
      <c r="I95" s="57"/>
      <c r="J95" s="57"/>
    </row>
    <row r="96" spans="1:10" hidden="1">
      <c r="A96" s="57"/>
      <c r="B96" s="57"/>
      <c r="C96" s="57"/>
      <c r="D96" s="57"/>
      <c r="E96" s="57"/>
      <c r="F96" s="57"/>
      <c r="G96" s="57"/>
      <c r="H96" s="57"/>
      <c r="I96" s="57"/>
      <c r="J96" s="57"/>
    </row>
    <row r="97" spans="1:10" hidden="1">
      <c r="A97" s="57"/>
      <c r="B97" s="57"/>
      <c r="C97" s="57"/>
      <c r="D97" s="57"/>
      <c r="E97" s="57"/>
      <c r="F97" s="57"/>
      <c r="G97" s="57"/>
      <c r="H97" s="57"/>
      <c r="I97" s="57"/>
      <c r="J97" s="57"/>
    </row>
    <row r="98" spans="1:10" hidden="1">
      <c r="A98" s="57"/>
      <c r="B98" s="57"/>
      <c r="C98" s="57"/>
      <c r="D98" s="57"/>
      <c r="E98" s="57"/>
      <c r="F98" s="57"/>
      <c r="G98" s="57"/>
      <c r="H98" s="57"/>
      <c r="I98" s="57"/>
      <c r="J98" s="57"/>
    </row>
    <row r="99" spans="1:10" hidden="1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1:10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1:10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1:10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</row>
    <row r="104" spans="1:10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</row>
    <row r="105" spans="1:10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</row>
    <row r="106" spans="1:10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</row>
    <row r="107" spans="1:10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1:10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</row>
    <row r="109" spans="1:10" hidden="1">
      <c r="B109" s="3"/>
      <c r="C109" s="3"/>
      <c r="D109" s="3"/>
      <c r="E109" s="3"/>
      <c r="F109" s="3"/>
      <c r="G109" s="3"/>
    </row>
    <row r="110" spans="1:10" hidden="1">
      <c r="B110" s="3"/>
      <c r="C110" s="3"/>
      <c r="D110" s="3"/>
      <c r="E110" s="3"/>
      <c r="F110" s="3"/>
      <c r="G110" s="3"/>
    </row>
    <row r="111" spans="1:10" hidden="1">
      <c r="B111" s="3"/>
      <c r="C111" s="3"/>
      <c r="D111" s="3"/>
      <c r="E111" s="3"/>
      <c r="F111" s="3"/>
      <c r="G111" s="3"/>
    </row>
    <row r="112" spans="1:10" hidden="1">
      <c r="B112" s="3"/>
      <c r="C112" s="3"/>
      <c r="D112" s="3"/>
      <c r="E112" s="3"/>
      <c r="F112" s="3"/>
      <c r="G112" s="3"/>
    </row>
    <row r="113" spans="2:7" hidden="1">
      <c r="B113" s="3"/>
      <c r="C113" s="3"/>
      <c r="D113" s="3"/>
      <c r="E113" s="3"/>
      <c r="F113" s="3"/>
      <c r="G113" s="3"/>
    </row>
    <row r="114" spans="2:7" hidden="1">
      <c r="B114" s="3"/>
      <c r="C114" s="3"/>
      <c r="D114" s="3"/>
      <c r="E114" s="3"/>
      <c r="F114" s="3"/>
      <c r="G114" s="3"/>
    </row>
    <row r="115" spans="2:7" hidden="1">
      <c r="B115" s="3"/>
      <c r="C115" s="3"/>
      <c r="D115" s="3"/>
      <c r="E115" s="3"/>
      <c r="F115" s="3"/>
      <c r="G115" s="3"/>
    </row>
    <row r="116" spans="2:7" hidden="1">
      <c r="B116" s="3"/>
      <c r="C116" s="3"/>
      <c r="D116" s="3"/>
      <c r="E116" s="3"/>
      <c r="F116" s="3"/>
      <c r="G116" s="3"/>
    </row>
    <row r="117" spans="2:7" hidden="1">
      <c r="B117" s="3"/>
      <c r="C117" s="3"/>
      <c r="D117" s="3"/>
      <c r="E117" s="3"/>
      <c r="F117" s="3"/>
      <c r="G117" s="3"/>
    </row>
    <row r="118" spans="2:7" hidden="1">
      <c r="B118" s="3"/>
      <c r="C118" s="3"/>
      <c r="D118" s="3"/>
      <c r="E118" s="3"/>
      <c r="F118" s="3"/>
      <c r="G118" s="3"/>
    </row>
    <row r="119" spans="2:7" hidden="1">
      <c r="B119" s="3"/>
      <c r="C119" s="3"/>
      <c r="D119" s="3"/>
      <c r="E119" s="3"/>
      <c r="F119" s="3"/>
      <c r="G119" s="3"/>
    </row>
    <row r="120" spans="2:7" hidden="1">
      <c r="B120" s="3"/>
      <c r="C120" s="3"/>
      <c r="D120" s="3"/>
      <c r="E120" s="3"/>
      <c r="F120" s="3"/>
      <c r="G120" s="3"/>
    </row>
    <row r="121" spans="2:7" hidden="1">
      <c r="B121" s="3"/>
      <c r="C121" s="3"/>
      <c r="D121" s="3"/>
      <c r="E121" s="3"/>
      <c r="F121" s="3"/>
      <c r="G121" s="3"/>
    </row>
    <row r="122" spans="2:7" hidden="1">
      <c r="B122" s="3"/>
      <c r="C122" s="3"/>
      <c r="D122" s="3"/>
      <c r="E122" s="3"/>
      <c r="F122" s="3"/>
      <c r="G122" s="3"/>
    </row>
    <row r="123" spans="2:7" hidden="1">
      <c r="B123" s="3"/>
      <c r="C123" s="3"/>
      <c r="D123" s="3"/>
      <c r="E123" s="3"/>
      <c r="F123" s="3"/>
      <c r="G123" s="3"/>
    </row>
    <row r="124" spans="2:7" hidden="1">
      <c r="B124" s="3"/>
      <c r="C124" s="3"/>
      <c r="D124" s="3"/>
      <c r="E124" s="3"/>
      <c r="F124" s="3"/>
      <c r="G124" s="3"/>
    </row>
    <row r="125" spans="2:7" hidden="1">
      <c r="B125" s="3"/>
      <c r="C125" s="3"/>
      <c r="D125" s="3"/>
      <c r="E125" s="3"/>
      <c r="F125" s="3"/>
      <c r="G125" s="3"/>
    </row>
    <row r="126" spans="2:7" hidden="1">
      <c r="B126" s="3"/>
      <c r="C126" s="3"/>
      <c r="D126" s="3"/>
      <c r="E126" s="3"/>
      <c r="F126" s="3"/>
      <c r="G126" s="3"/>
    </row>
    <row r="127" spans="2:7" hidden="1">
      <c r="B127" s="3"/>
      <c r="C127" s="3"/>
      <c r="D127" s="3"/>
      <c r="E127" s="3"/>
      <c r="F127" s="3"/>
      <c r="G127" s="3"/>
    </row>
    <row r="128" spans="2:7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115</v>
      </c>
      <c r="B1" s="36" t="s" vm="1">
        <v>173</v>
      </c>
    </row>
    <row r="2" spans="1:34">
      <c r="A2" s="36" t="s">
        <v>114</v>
      </c>
      <c r="B2" s="36" t="s">
        <v>174</v>
      </c>
    </row>
    <row r="3" spans="1:34">
      <c r="A3" s="36" t="s">
        <v>116</v>
      </c>
      <c r="B3" s="36" t="s">
        <v>175</v>
      </c>
      <c r="D3" s="2"/>
    </row>
    <row r="4" spans="1:34">
      <c r="A4" s="36" t="s">
        <v>117</v>
      </c>
      <c r="B4" s="36">
        <v>12146</v>
      </c>
    </row>
    <row r="5" spans="1:34" ht="18.75">
      <c r="A5" s="139" t="s">
        <v>72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1"/>
    </row>
    <row r="6" spans="1:34" s="3" customFormat="1">
      <c r="A6" s="37" t="s">
        <v>91</v>
      </c>
      <c r="B6" s="38" t="s">
        <v>32</v>
      </c>
      <c r="C6" s="39" t="s">
        <v>35</v>
      </c>
      <c r="D6" s="38" t="s">
        <v>14</v>
      </c>
      <c r="E6" s="38" t="s">
        <v>45</v>
      </c>
      <c r="F6" s="38" t="s">
        <v>79</v>
      </c>
      <c r="G6" s="38" t="s">
        <v>17</v>
      </c>
      <c r="H6" s="38" t="s">
        <v>78</v>
      </c>
      <c r="I6" s="38" t="s">
        <v>16</v>
      </c>
      <c r="J6" s="38" t="s">
        <v>18</v>
      </c>
      <c r="K6" s="38" t="s">
        <v>149</v>
      </c>
      <c r="L6" s="38" t="s">
        <v>148</v>
      </c>
      <c r="M6" s="38" t="s">
        <v>42</v>
      </c>
      <c r="N6" s="38" t="s">
        <v>41</v>
      </c>
      <c r="O6" s="38" t="s">
        <v>118</v>
      </c>
      <c r="P6" s="40" t="s">
        <v>120</v>
      </c>
    </row>
    <row r="7" spans="1:34" s="3" customFormat="1">
      <c r="A7" s="109" t="s">
        <v>612</v>
      </c>
      <c r="B7" s="110" t="s">
        <v>612</v>
      </c>
      <c r="C7" s="110" t="s">
        <v>612</v>
      </c>
      <c r="D7" s="110" t="s">
        <v>612</v>
      </c>
      <c r="E7" s="110" t="s">
        <v>612</v>
      </c>
      <c r="F7" s="26" t="s">
        <v>21</v>
      </c>
      <c r="G7" s="26" t="s">
        <v>20</v>
      </c>
      <c r="H7" s="110" t="s">
        <v>612</v>
      </c>
      <c r="I7" s="26" t="s">
        <v>19</v>
      </c>
      <c r="J7" s="26" t="s">
        <v>19</v>
      </c>
      <c r="K7" s="26" t="s">
        <v>156</v>
      </c>
      <c r="L7" s="110" t="s">
        <v>612</v>
      </c>
      <c r="M7" s="26" t="s">
        <v>152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88</v>
      </c>
    </row>
    <row r="9" spans="1:34" s="4" customFormat="1" ht="20.25">
      <c r="A9" s="90" t="s">
        <v>599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116" t="s">
        <v>612</v>
      </c>
      <c r="I9" s="116" t="s">
        <v>612</v>
      </c>
      <c r="J9" s="116" t="s">
        <v>612</v>
      </c>
      <c r="K9" s="116" t="s">
        <v>612</v>
      </c>
      <c r="L9" s="116" t="s">
        <v>612</v>
      </c>
      <c r="M9" s="91">
        <v>0</v>
      </c>
      <c r="N9" s="116" t="s">
        <v>612</v>
      </c>
      <c r="O9" s="92">
        <v>0</v>
      </c>
      <c r="P9" s="92">
        <v>0</v>
      </c>
      <c r="AH9" s="1"/>
    </row>
    <row r="10" spans="1:34">
      <c r="A10" s="93" t="s">
        <v>164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  <c r="L10" s="116" t="s">
        <v>612</v>
      </c>
      <c r="M10" s="116" t="s">
        <v>612</v>
      </c>
      <c r="N10" s="116" t="s">
        <v>612</v>
      </c>
      <c r="O10" s="116" t="s">
        <v>612</v>
      </c>
      <c r="P10" s="116" t="s">
        <v>612</v>
      </c>
    </row>
    <row r="11" spans="1:34">
      <c r="A11" s="93" t="s">
        <v>87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  <c r="L11" s="116" t="s">
        <v>612</v>
      </c>
      <c r="M11" s="116" t="s">
        <v>612</v>
      </c>
      <c r="N11" s="116" t="s">
        <v>612</v>
      </c>
      <c r="O11" s="116" t="s">
        <v>612</v>
      </c>
      <c r="P11" s="116" t="s">
        <v>612</v>
      </c>
    </row>
    <row r="12" spans="1:34">
      <c r="A12" s="93" t="s">
        <v>147</v>
      </c>
      <c r="B12" s="116" t="s">
        <v>612</v>
      </c>
      <c r="C12" s="116" t="s">
        <v>612</v>
      </c>
      <c r="D12" s="116" t="s">
        <v>612</v>
      </c>
      <c r="E12" s="116" t="s">
        <v>612</v>
      </c>
      <c r="F12" s="116" t="s">
        <v>612</v>
      </c>
      <c r="G12" s="116" t="s">
        <v>612</v>
      </c>
      <c r="H12" s="116" t="s">
        <v>612</v>
      </c>
      <c r="I12" s="116" t="s">
        <v>612</v>
      </c>
      <c r="J12" s="116" t="s">
        <v>612</v>
      </c>
      <c r="K12" s="116" t="s">
        <v>612</v>
      </c>
      <c r="L12" s="116" t="s">
        <v>612</v>
      </c>
      <c r="M12" s="116" t="s">
        <v>612</v>
      </c>
      <c r="N12" s="116" t="s">
        <v>612</v>
      </c>
      <c r="O12" s="116" t="s">
        <v>612</v>
      </c>
      <c r="P12" s="116" t="s">
        <v>612</v>
      </c>
    </row>
    <row r="13" spans="1:34">
      <c r="A13" s="93" t="s">
        <v>155</v>
      </c>
      <c r="B13" s="116" t="s">
        <v>612</v>
      </c>
      <c r="C13" s="116" t="s">
        <v>612</v>
      </c>
      <c r="D13" s="116" t="s">
        <v>612</v>
      </c>
      <c r="E13" s="116" t="s">
        <v>612</v>
      </c>
      <c r="F13" s="116" t="s">
        <v>612</v>
      </c>
      <c r="G13" s="116" t="s">
        <v>612</v>
      </c>
      <c r="H13" s="116" t="s">
        <v>612</v>
      </c>
      <c r="I13" s="116" t="s">
        <v>612</v>
      </c>
      <c r="J13" s="116" t="s">
        <v>612</v>
      </c>
      <c r="K13" s="116" t="s">
        <v>612</v>
      </c>
      <c r="L13" s="116" t="s">
        <v>612</v>
      </c>
      <c r="M13" s="116" t="s">
        <v>612</v>
      </c>
      <c r="N13" s="116" t="s">
        <v>612</v>
      </c>
      <c r="O13" s="116" t="s">
        <v>612</v>
      </c>
      <c r="P13" s="116" t="s">
        <v>612</v>
      </c>
    </row>
    <row r="14" spans="1:34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1:34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34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1:16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1:16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1:16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6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1:16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6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1:16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1:16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16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16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  <row r="29" spans="1:16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1:16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16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6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4" spans="1:16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6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1:16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1:16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6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1:16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1:16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</row>
    <row r="51" spans="1:16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</row>
    <row r="52" spans="1:16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</row>
    <row r="53" spans="1:16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</row>
    <row r="54" spans="1:16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</row>
    <row r="55" spans="1:16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</row>
    <row r="56" spans="1:16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</row>
    <row r="57" spans="1:16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1:16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1:16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spans="1:16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</row>
    <row r="61" spans="1:16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</row>
    <row r="62" spans="1:16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</row>
    <row r="63" spans="1:16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6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</row>
    <row r="65" spans="1:16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spans="1:16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spans="1:16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1:16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</row>
    <row r="69" spans="1:16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0" spans="1:16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</row>
    <row r="71" spans="1:16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spans="1:16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16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</row>
    <row r="74" spans="1:16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</row>
    <row r="75" spans="1:16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</row>
    <row r="76" spans="1:16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</row>
    <row r="77" spans="1:16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</row>
    <row r="78" spans="1:16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</row>
    <row r="79" spans="1:16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1:16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1:16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</row>
    <row r="82" spans="1:16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</row>
    <row r="83" spans="1:16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</row>
    <row r="84" spans="1:16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</row>
    <row r="85" spans="1:16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spans="1:16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</row>
    <row r="87" spans="1:16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spans="1:16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spans="1:16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spans="1:16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spans="1:16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spans="1:16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spans="1:16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spans="1:16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</row>
    <row r="95" spans="1:16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</row>
    <row r="96" spans="1:16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</row>
    <row r="97" spans="1:16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</row>
    <row r="98" spans="1:16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</row>
    <row r="99" spans="1:16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</row>
    <row r="100" spans="1:16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spans="1:16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spans="1:16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spans="1:16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</row>
    <row r="105" spans="1:16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</row>
    <row r="106" spans="1:16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spans="1:16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spans="1:16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63.285156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115</v>
      </c>
      <c r="B1" s="36" t="s" vm="1">
        <v>173</v>
      </c>
    </row>
    <row r="2" spans="1:15">
      <c r="A2" s="36" t="s">
        <v>114</v>
      </c>
      <c r="B2" s="36" t="s">
        <v>174</v>
      </c>
    </row>
    <row r="3" spans="1:15">
      <c r="A3" s="36" t="s">
        <v>116</v>
      </c>
      <c r="B3" s="36" t="s">
        <v>175</v>
      </c>
    </row>
    <row r="4" spans="1:15">
      <c r="A4" s="36" t="s">
        <v>117</v>
      </c>
      <c r="B4" s="36">
        <v>12146</v>
      </c>
    </row>
    <row r="5" spans="1:15" ht="18.75">
      <c r="A5" s="139" t="s">
        <v>64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3" customFormat="1">
      <c r="A6" s="37" t="s">
        <v>91</v>
      </c>
      <c r="B6" s="38" t="s">
        <v>32</v>
      </c>
      <c r="C6" s="38" t="s">
        <v>14</v>
      </c>
      <c r="D6" s="38" t="s">
        <v>45</v>
      </c>
      <c r="E6" s="38" t="s">
        <v>79</v>
      </c>
      <c r="F6" s="38" t="s">
        <v>17</v>
      </c>
      <c r="G6" s="38" t="s">
        <v>78</v>
      </c>
      <c r="H6" s="38" t="s">
        <v>16</v>
      </c>
      <c r="I6" s="38" t="s">
        <v>18</v>
      </c>
      <c r="J6" s="38" t="s">
        <v>149</v>
      </c>
      <c r="K6" s="38" t="s">
        <v>148</v>
      </c>
      <c r="L6" s="38" t="s">
        <v>86</v>
      </c>
      <c r="M6" s="38" t="s">
        <v>41</v>
      </c>
      <c r="N6" s="38" t="s">
        <v>118</v>
      </c>
      <c r="O6" s="40" t="s">
        <v>120</v>
      </c>
    </row>
    <row r="7" spans="1:15" s="3" customFormat="1">
      <c r="A7" s="109" t="s">
        <v>612</v>
      </c>
      <c r="B7" s="110" t="s">
        <v>612</v>
      </c>
      <c r="C7" s="110" t="s">
        <v>612</v>
      </c>
      <c r="D7" s="110" t="s">
        <v>612</v>
      </c>
      <c r="E7" s="26" t="s">
        <v>21</v>
      </c>
      <c r="F7" s="26" t="s">
        <v>20</v>
      </c>
      <c r="G7" s="110" t="s">
        <v>612</v>
      </c>
      <c r="H7" s="26" t="s">
        <v>19</v>
      </c>
      <c r="I7" s="26" t="s">
        <v>19</v>
      </c>
      <c r="J7" s="26" t="s">
        <v>156</v>
      </c>
      <c r="K7" s="110" t="s">
        <v>612</v>
      </c>
      <c r="L7" s="26" t="s">
        <v>152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54" t="s">
        <v>25</v>
      </c>
      <c r="B9" s="118" t="s">
        <v>612</v>
      </c>
      <c r="C9" s="118" t="s">
        <v>612</v>
      </c>
      <c r="D9" s="118" t="s">
        <v>612</v>
      </c>
      <c r="E9" s="118" t="s">
        <v>612</v>
      </c>
      <c r="F9" s="65">
        <v>6.0420354300146801</v>
      </c>
      <c r="G9" s="118" t="s">
        <v>612</v>
      </c>
      <c r="H9" s="118" t="s">
        <v>612</v>
      </c>
      <c r="I9" s="73">
        <v>4.8786079844164137E-2</v>
      </c>
      <c r="J9" s="118" t="s">
        <v>612</v>
      </c>
      <c r="K9" s="118" t="s">
        <v>612</v>
      </c>
      <c r="L9" s="61">
        <v>37622.821336895999</v>
      </c>
      <c r="M9" s="118" t="s">
        <v>612</v>
      </c>
      <c r="N9" s="62">
        <f>IFERROR(L9/$L$9,0)</f>
        <v>1</v>
      </c>
      <c r="O9" s="62">
        <f>L9/'סכום נכסי הקרן'!$C$41</f>
        <v>0.58859026072870813</v>
      </c>
    </row>
    <row r="10" spans="1:15">
      <c r="A10" s="55" t="s">
        <v>146</v>
      </c>
      <c r="B10" s="113" t="s">
        <v>612</v>
      </c>
      <c r="C10" s="113" t="s">
        <v>612</v>
      </c>
      <c r="D10" s="113" t="s">
        <v>612</v>
      </c>
      <c r="E10" s="113" t="s">
        <v>612</v>
      </c>
      <c r="F10" s="65">
        <v>6.0420354300146855</v>
      </c>
      <c r="G10" s="113" t="s">
        <v>612</v>
      </c>
      <c r="H10" s="113" t="s">
        <v>612</v>
      </c>
      <c r="I10" s="74">
        <v>4.8786079844164124E-2</v>
      </c>
      <c r="J10" s="113" t="s">
        <v>612</v>
      </c>
      <c r="K10" s="113" t="s">
        <v>612</v>
      </c>
      <c r="L10" s="63">
        <v>37622.821336895977</v>
      </c>
      <c r="M10" s="113" t="s">
        <v>612</v>
      </c>
      <c r="N10" s="64">
        <f t="shared" ref="N10:N75" si="0">IFERROR(L10/$L$9,0)</f>
        <v>0.99999999999999944</v>
      </c>
      <c r="O10" s="64">
        <f>L10/'סכום נכסי הקרן'!$C$41</f>
        <v>0.58859026072870768</v>
      </c>
    </row>
    <row r="11" spans="1:15">
      <c r="A11" s="81" t="s">
        <v>611</v>
      </c>
      <c r="B11" s="113" t="s">
        <v>612</v>
      </c>
      <c r="C11" s="113" t="s">
        <v>612</v>
      </c>
      <c r="D11" s="113" t="s">
        <v>612</v>
      </c>
      <c r="E11" s="113" t="s">
        <v>612</v>
      </c>
      <c r="F11" s="63">
        <v>4.5142775911511572</v>
      </c>
      <c r="G11" s="113" t="s">
        <v>612</v>
      </c>
      <c r="H11" s="113" t="s">
        <v>612</v>
      </c>
      <c r="I11" s="94">
        <v>5.1400000000000071E-2</v>
      </c>
      <c r="J11" s="113" t="s">
        <v>612</v>
      </c>
      <c r="K11" s="113" t="s">
        <v>612</v>
      </c>
      <c r="L11" s="63">
        <f>SUM(L12:L19)</f>
        <v>3460.8645607209996</v>
      </c>
      <c r="M11" s="113" t="s">
        <v>612</v>
      </c>
      <c r="N11" s="64">
        <f t="shared" ref="N11" si="1">IFERROR(L11/$L$9,0)</f>
        <v>9.1988437808277673E-2</v>
      </c>
      <c r="O11" s="64">
        <f>L11/'סכום נכסי הקרן'!$C$41</f>
        <v>5.4143498593600702E-2</v>
      </c>
    </row>
    <row r="12" spans="1:15">
      <c r="A12" s="60" t="s">
        <v>278</v>
      </c>
      <c r="B12" s="57">
        <v>9444</v>
      </c>
      <c r="C12" s="57" t="s">
        <v>178</v>
      </c>
      <c r="D12" s="116" t="s">
        <v>612</v>
      </c>
      <c r="E12" s="75">
        <v>44958</v>
      </c>
      <c r="F12" s="66">
        <v>4.0900000000011358</v>
      </c>
      <c r="G12" s="69" t="s">
        <v>102</v>
      </c>
      <c r="H12" s="70">
        <v>5.1500000000000004E-2</v>
      </c>
      <c r="I12" s="70">
        <v>5.1399999999992431E-2</v>
      </c>
      <c r="J12" s="66">
        <v>122403.761034</v>
      </c>
      <c r="K12" s="68">
        <f t="shared" ref="K12:K19" si="2">L12/J12*100000</f>
        <v>107.90034828122143</v>
      </c>
      <c r="L12" s="66">
        <v>132.074084465</v>
      </c>
      <c r="M12" s="116" t="s">
        <v>612</v>
      </c>
      <c r="N12" s="67">
        <f t="shared" ref="N12:N19" si="3">IFERROR(L12/$L$9,0)</f>
        <v>3.5104779432231841E-3</v>
      </c>
      <c r="O12" s="67">
        <f>L12/'סכום נכסי הקרן'!$C$41</f>
        <v>2.0662331278841128E-3</v>
      </c>
    </row>
    <row r="13" spans="1:15">
      <c r="A13" s="60" t="s">
        <v>279</v>
      </c>
      <c r="B13" s="57">
        <v>9499</v>
      </c>
      <c r="C13" s="57" t="s">
        <v>178</v>
      </c>
      <c r="D13" s="116" t="s">
        <v>612</v>
      </c>
      <c r="E13" s="75">
        <v>44986</v>
      </c>
      <c r="F13" s="66">
        <v>4.1699999999059179</v>
      </c>
      <c r="G13" s="69" t="s">
        <v>102</v>
      </c>
      <c r="H13" s="70">
        <v>5.1500000000000004E-2</v>
      </c>
      <c r="I13" s="70">
        <v>5.1399999998849089E-2</v>
      </c>
      <c r="J13" s="66">
        <v>10217.275476000001</v>
      </c>
      <c r="K13" s="68">
        <f t="shared" si="2"/>
        <v>107.15028957294994</v>
      </c>
      <c r="L13" s="66">
        <v>10.947840259000001</v>
      </c>
      <c r="M13" s="116" t="s">
        <v>612</v>
      </c>
      <c r="N13" s="67">
        <f t="shared" si="3"/>
        <v>2.9098934821944516E-4</v>
      </c>
      <c r="O13" s="67">
        <f>L13/'סכום נכסי הקרן'!$C$41</f>
        <v>1.7127349633776006E-4</v>
      </c>
    </row>
    <row r="14" spans="1:15">
      <c r="A14" s="60" t="s">
        <v>280</v>
      </c>
      <c r="B14" s="57">
        <v>9528</v>
      </c>
      <c r="C14" s="57" t="s">
        <v>178</v>
      </c>
      <c r="D14" s="116" t="s">
        <v>612</v>
      </c>
      <c r="E14" s="75">
        <v>45047</v>
      </c>
      <c r="F14" s="66">
        <v>4.3399999999973895</v>
      </c>
      <c r="G14" s="69" t="s">
        <v>102</v>
      </c>
      <c r="H14" s="70">
        <v>5.1500000000000004E-2</v>
      </c>
      <c r="I14" s="70">
        <v>5.1399999999965564E-2</v>
      </c>
      <c r="J14" s="66">
        <v>683718.80832800001</v>
      </c>
      <c r="K14" s="68">
        <f t="shared" si="2"/>
        <v>105.32936263565821</v>
      </c>
      <c r="L14" s="66">
        <v>720.15666303199998</v>
      </c>
      <c r="M14" s="116" t="s">
        <v>612</v>
      </c>
      <c r="N14" s="67">
        <f t="shared" si="3"/>
        <v>1.9141484807407461E-2</v>
      </c>
      <c r="O14" s="67">
        <f>L14/'סכום נכסי הקרן'!$C$41</f>
        <v>1.1266491533526561E-2</v>
      </c>
    </row>
    <row r="15" spans="1:15">
      <c r="A15" s="60" t="s">
        <v>281</v>
      </c>
      <c r="B15" s="57">
        <v>9586</v>
      </c>
      <c r="C15" s="57" t="s">
        <v>178</v>
      </c>
      <c r="D15" s="116" t="s">
        <v>612</v>
      </c>
      <c r="E15" s="75">
        <v>45078</v>
      </c>
      <c r="F15" s="66">
        <v>4.4199999999990958</v>
      </c>
      <c r="G15" s="69" t="s">
        <v>102</v>
      </c>
      <c r="H15" s="70">
        <v>5.1500000000000004E-2</v>
      </c>
      <c r="I15" s="70">
        <v>5.1399999999971857E-2</v>
      </c>
      <c r="J15" s="66">
        <v>382528.29818800004</v>
      </c>
      <c r="K15" s="68">
        <f t="shared" si="2"/>
        <v>104.06179235460478</v>
      </c>
      <c r="L15" s="66">
        <v>398.06580335799998</v>
      </c>
      <c r="M15" s="116" t="s">
        <v>612</v>
      </c>
      <c r="N15" s="67">
        <f t="shared" si="3"/>
        <v>1.0580434672708191E-2</v>
      </c>
      <c r="O15" s="67">
        <f>L15/'סכום נכסי הקרן'!$C$41</f>
        <v>6.2275408026323774E-3</v>
      </c>
    </row>
    <row r="16" spans="1:15">
      <c r="A16" s="60" t="s">
        <v>282</v>
      </c>
      <c r="B16" s="57">
        <v>9636</v>
      </c>
      <c r="C16" s="57" t="s">
        <v>178</v>
      </c>
      <c r="D16" s="116" t="s">
        <v>612</v>
      </c>
      <c r="E16" s="75">
        <v>45108</v>
      </c>
      <c r="F16" s="66">
        <v>4.4999999999973106</v>
      </c>
      <c r="G16" s="69" t="s">
        <v>102</v>
      </c>
      <c r="H16" s="70">
        <v>5.1500000000000004E-2</v>
      </c>
      <c r="I16" s="70">
        <v>5.1399999999968804E-2</v>
      </c>
      <c r="J16" s="66">
        <v>539136.09620599996</v>
      </c>
      <c r="K16" s="68">
        <f t="shared" si="2"/>
        <v>103.42836290596607</v>
      </c>
      <c r="L16" s="66">
        <v>557.619638141</v>
      </c>
      <c r="M16" s="116" t="s">
        <v>612</v>
      </c>
      <c r="N16" s="67">
        <f t="shared" si="3"/>
        <v>1.4821313722002896E-2</v>
      </c>
      <c r="O16" s="67">
        <f>L16/'סכום נכסי הקרן'!$C$41</f>
        <v>8.7236809079756627E-3</v>
      </c>
    </row>
    <row r="17" spans="1:15">
      <c r="A17" s="60" t="s">
        <v>283</v>
      </c>
      <c r="B17" s="57">
        <v>9689</v>
      </c>
      <c r="C17" s="57" t="s">
        <v>178</v>
      </c>
      <c r="D17" s="116" t="s">
        <v>612</v>
      </c>
      <c r="E17" s="75">
        <v>45139</v>
      </c>
      <c r="F17" s="66">
        <v>4.5900000000010488</v>
      </c>
      <c r="G17" s="69" t="s">
        <v>102</v>
      </c>
      <c r="H17" s="70">
        <v>5.1500000000000004E-2</v>
      </c>
      <c r="I17" s="70">
        <v>5.1400000000013477E-2</v>
      </c>
      <c r="J17" s="66">
        <v>1138436.5067139999</v>
      </c>
      <c r="K17" s="68">
        <f t="shared" si="2"/>
        <v>102.99643928210482</v>
      </c>
      <c r="L17" s="66">
        <v>1172.549065403</v>
      </c>
      <c r="M17" s="116" t="s">
        <v>612</v>
      </c>
      <c r="N17" s="67">
        <f t="shared" si="3"/>
        <v>3.1165899412575498E-2</v>
      </c>
      <c r="O17" s="67">
        <f>L17/'סכום נכסי הקרן'!$C$41</f>
        <v>1.8343944861092504E-2</v>
      </c>
    </row>
    <row r="18" spans="1:15">
      <c r="A18" s="60" t="s">
        <v>284</v>
      </c>
      <c r="B18" s="57">
        <v>9731</v>
      </c>
      <c r="C18" s="57" t="s">
        <v>178</v>
      </c>
      <c r="D18" s="116" t="s">
        <v>612</v>
      </c>
      <c r="E18" s="75">
        <v>45170</v>
      </c>
      <c r="F18" s="66">
        <v>4.6700000000081525</v>
      </c>
      <c r="G18" s="69" t="s">
        <v>102</v>
      </c>
      <c r="H18" s="70">
        <v>5.1500000000000004E-2</v>
      </c>
      <c r="I18" s="70">
        <v>5.1400000000070174E-2</v>
      </c>
      <c r="J18" s="66">
        <v>189505.65654800003</v>
      </c>
      <c r="K18" s="68">
        <f t="shared" si="2"/>
        <v>102.27183929832167</v>
      </c>
      <c r="L18" s="66">
        <v>193.81092052599999</v>
      </c>
      <c r="M18" s="116" t="s">
        <v>612</v>
      </c>
      <c r="N18" s="67">
        <f t="shared" si="3"/>
        <v>5.1514191025310808E-3</v>
      </c>
      <c r="O18" s="67">
        <f>L18/'סכום נכסי הקרן'!$C$41</f>
        <v>3.0320751126816162E-3</v>
      </c>
    </row>
    <row r="19" spans="1:15">
      <c r="A19" s="60" t="s">
        <v>285</v>
      </c>
      <c r="B19" s="57">
        <v>9787</v>
      </c>
      <c r="C19" s="57" t="s">
        <v>178</v>
      </c>
      <c r="D19" s="116" t="s">
        <v>612</v>
      </c>
      <c r="E19" s="75">
        <v>45261</v>
      </c>
      <c r="F19" s="66">
        <v>4.9199999999925996</v>
      </c>
      <c r="G19" s="69" t="s">
        <v>102</v>
      </c>
      <c r="H19" s="70">
        <v>5.1500000000000004E-2</v>
      </c>
      <c r="I19" s="70">
        <v>5.1399999999920912E-2</v>
      </c>
      <c r="J19" s="66">
        <v>274489.452544</v>
      </c>
      <c r="K19" s="68">
        <f t="shared" si="2"/>
        <v>100.4193578231628</v>
      </c>
      <c r="L19" s="66">
        <v>275.64054553699998</v>
      </c>
      <c r="M19" s="116" t="s">
        <v>612</v>
      </c>
      <c r="N19" s="67">
        <f t="shared" si="3"/>
        <v>7.3264187996099177E-3</v>
      </c>
      <c r="O19" s="67">
        <f>L19/'סכום נכסי הקרן'!$C$41</f>
        <v>4.3122587514701095E-3</v>
      </c>
    </row>
    <row r="20" spans="1:15">
      <c r="A20" s="130" t="s">
        <v>612</v>
      </c>
      <c r="B20" s="113" t="s">
        <v>612</v>
      </c>
      <c r="C20" s="113" t="s">
        <v>612</v>
      </c>
      <c r="D20" s="113" t="s">
        <v>612</v>
      </c>
      <c r="E20" s="113" t="s">
        <v>612</v>
      </c>
      <c r="F20" s="113" t="s">
        <v>612</v>
      </c>
      <c r="G20" s="113" t="s">
        <v>612</v>
      </c>
      <c r="H20" s="113" t="s">
        <v>612</v>
      </c>
      <c r="I20" s="113" t="s">
        <v>612</v>
      </c>
      <c r="J20" s="113" t="s">
        <v>612</v>
      </c>
      <c r="K20" s="113" t="s">
        <v>612</v>
      </c>
      <c r="L20" s="113" t="s">
        <v>612</v>
      </c>
      <c r="M20" s="113" t="s">
        <v>612</v>
      </c>
      <c r="N20" s="113" t="s">
        <v>612</v>
      </c>
      <c r="O20" s="113" t="s">
        <v>612</v>
      </c>
    </row>
    <row r="21" spans="1:15">
      <c r="A21" s="72" t="s">
        <v>46</v>
      </c>
      <c r="B21" s="113" t="s">
        <v>612</v>
      </c>
      <c r="C21" s="113" t="s">
        <v>612</v>
      </c>
      <c r="D21" s="113" t="s">
        <v>612</v>
      </c>
      <c r="E21" s="113" t="s">
        <v>612</v>
      </c>
      <c r="F21" s="95">
        <v>6.1968088522904816</v>
      </c>
      <c r="G21" s="113" t="s">
        <v>612</v>
      </c>
      <c r="H21" s="113" t="s">
        <v>612</v>
      </c>
      <c r="I21" s="83">
        <v>4.8521269965412159E-2</v>
      </c>
      <c r="J21" s="113" t="s">
        <v>612</v>
      </c>
      <c r="K21" s="113" t="s">
        <v>612</v>
      </c>
      <c r="L21" s="82">
        <f>SUM(L22:L162)</f>
        <v>34161.956776175015</v>
      </c>
      <c r="M21" s="113" t="s">
        <v>612</v>
      </c>
      <c r="N21" s="64">
        <f t="shared" si="0"/>
        <v>0.90801156219172274</v>
      </c>
      <c r="O21" s="64">
        <f>L21/'סכום נכסי הקרן'!$C$41</f>
        <v>0.53444676213510767</v>
      </c>
    </row>
    <row r="22" spans="1:15">
      <c r="A22" s="60" t="s">
        <v>286</v>
      </c>
      <c r="B22" s="57" t="s">
        <v>287</v>
      </c>
      <c r="C22" s="57" t="s">
        <v>178</v>
      </c>
      <c r="D22" s="116" t="s">
        <v>612</v>
      </c>
      <c r="E22" s="75">
        <v>39845</v>
      </c>
      <c r="F22" s="66">
        <v>9.0000000040301661E-2</v>
      </c>
      <c r="G22" s="69" t="s">
        <v>102</v>
      </c>
      <c r="H22" s="70">
        <v>4.8000000000000001E-2</v>
      </c>
      <c r="I22" s="70">
        <v>4.6200000000142231E-2</v>
      </c>
      <c r="J22" s="66">
        <v>3297.8686900000002</v>
      </c>
      <c r="K22" s="68">
        <v>127.906463</v>
      </c>
      <c r="L22" s="66">
        <v>4.2181871870000007</v>
      </c>
      <c r="M22" s="116" t="s">
        <v>612</v>
      </c>
      <c r="N22" s="67">
        <f t="shared" si="0"/>
        <v>1.1211777950483749E-4</v>
      </c>
      <c r="O22" s="67">
        <f>L22/'סכום נכסי הקרן'!$C$41</f>
        <v>6.5991433071076097E-5</v>
      </c>
    </row>
    <row r="23" spans="1:15">
      <c r="A23" s="60" t="s">
        <v>288</v>
      </c>
      <c r="B23" s="57" t="s">
        <v>289</v>
      </c>
      <c r="C23" s="57" t="s">
        <v>178</v>
      </c>
      <c r="D23" s="116" t="s">
        <v>612</v>
      </c>
      <c r="E23" s="75">
        <v>39873</v>
      </c>
      <c r="F23" s="66">
        <v>0.1699999999969084</v>
      </c>
      <c r="G23" s="69" t="s">
        <v>102</v>
      </c>
      <c r="H23" s="70">
        <v>4.8000000000000001E-2</v>
      </c>
      <c r="I23" s="70">
        <v>4.8199999999930437E-2</v>
      </c>
      <c r="J23" s="66">
        <v>121220.31001</v>
      </c>
      <c r="K23" s="68">
        <v>128.081064</v>
      </c>
      <c r="L23" s="66">
        <v>155.26026224400002</v>
      </c>
      <c r="M23" s="116" t="s">
        <v>612</v>
      </c>
      <c r="N23" s="67">
        <f t="shared" si="0"/>
        <v>4.1267575563701591E-3</v>
      </c>
      <c r="O23" s="67">
        <f>L23/'סכום נכסי הקרן'!$C$41</f>
        <v>2.428969306068078E-3</v>
      </c>
    </row>
    <row r="24" spans="1:15">
      <c r="A24" s="60" t="s">
        <v>290</v>
      </c>
      <c r="B24" s="57" t="s">
        <v>291</v>
      </c>
      <c r="C24" s="57" t="s">
        <v>178</v>
      </c>
      <c r="D24" s="116" t="s">
        <v>612</v>
      </c>
      <c r="E24" s="75">
        <v>39934</v>
      </c>
      <c r="F24" s="66">
        <v>0.32999999999814844</v>
      </c>
      <c r="G24" s="69" t="s">
        <v>102</v>
      </c>
      <c r="H24" s="70">
        <v>4.8000000000000001E-2</v>
      </c>
      <c r="I24" s="70">
        <v>4.8299999999891895E-2</v>
      </c>
      <c r="J24" s="66">
        <v>132281.79538</v>
      </c>
      <c r="K24" s="68">
        <v>126.569211</v>
      </c>
      <c r="L24" s="66">
        <v>167.42802480700001</v>
      </c>
      <c r="M24" s="116" t="s">
        <v>612</v>
      </c>
      <c r="N24" s="67">
        <f t="shared" si="0"/>
        <v>4.4501719663114815E-3</v>
      </c>
      <c r="O24" s="67">
        <f>L24/'סכום נכסי הקרן'!$C$41</f>
        <v>2.6193278779388621E-3</v>
      </c>
    </row>
    <row r="25" spans="1:15">
      <c r="A25" s="60" t="s">
        <v>292</v>
      </c>
      <c r="B25" s="57" t="s">
        <v>293</v>
      </c>
      <c r="C25" s="57" t="s">
        <v>178</v>
      </c>
      <c r="D25" s="116" t="s">
        <v>612</v>
      </c>
      <c r="E25" s="75">
        <v>40148</v>
      </c>
      <c r="F25" s="66">
        <v>0.90999999999663828</v>
      </c>
      <c r="G25" s="69" t="s">
        <v>102</v>
      </c>
      <c r="H25" s="70">
        <v>4.8000000000000001E-2</v>
      </c>
      <c r="I25" s="70">
        <v>4.8299999999936505E-2</v>
      </c>
      <c r="J25" s="66">
        <v>176268.578882</v>
      </c>
      <c r="K25" s="68">
        <v>121.502201</v>
      </c>
      <c r="L25" s="66">
        <v>214.17020259199998</v>
      </c>
      <c r="M25" s="116" t="s">
        <v>612</v>
      </c>
      <c r="N25" s="67">
        <f t="shared" si="0"/>
        <v>5.692560923972155E-3</v>
      </c>
      <c r="O25" s="67">
        <f>L25/'סכום נכסי הקרן'!$C$41</f>
        <v>3.3505859184548258E-3</v>
      </c>
    </row>
    <row r="26" spans="1:15">
      <c r="A26" s="60" t="s">
        <v>294</v>
      </c>
      <c r="B26" s="57" t="s">
        <v>295</v>
      </c>
      <c r="C26" s="57" t="s">
        <v>178</v>
      </c>
      <c r="D26" s="116" t="s">
        <v>612</v>
      </c>
      <c r="E26" s="75">
        <v>40269</v>
      </c>
      <c r="F26" s="66">
        <v>1.2199999999968343</v>
      </c>
      <c r="G26" s="69" t="s">
        <v>102</v>
      </c>
      <c r="H26" s="70">
        <v>4.8000000000000001E-2</v>
      </c>
      <c r="I26" s="70">
        <v>4.8499999999933034E-2</v>
      </c>
      <c r="J26" s="66">
        <v>199854.179412</v>
      </c>
      <c r="K26" s="68">
        <v>123.288242</v>
      </c>
      <c r="L26" s="66">
        <v>246.39670404899999</v>
      </c>
      <c r="M26" s="116" t="s">
        <v>612</v>
      </c>
      <c r="N26" s="67">
        <f t="shared" si="0"/>
        <v>6.5491288344014581E-3</v>
      </c>
      <c r="O26" s="67">
        <f>L26/'סכום נכסי הקרן'!$C$41</f>
        <v>3.854753448186254E-3</v>
      </c>
    </row>
    <row r="27" spans="1:15">
      <c r="A27" s="60" t="s">
        <v>296</v>
      </c>
      <c r="B27" s="57" t="s">
        <v>297</v>
      </c>
      <c r="C27" s="57" t="s">
        <v>178</v>
      </c>
      <c r="D27" s="116" t="s">
        <v>612</v>
      </c>
      <c r="E27" s="75">
        <v>40391</v>
      </c>
      <c r="F27" s="66">
        <v>1.5200000000019438</v>
      </c>
      <c r="G27" s="69" t="s">
        <v>102</v>
      </c>
      <c r="H27" s="70">
        <v>4.8000000000000001E-2</v>
      </c>
      <c r="I27" s="70">
        <v>4.8500000000097201E-2</v>
      </c>
      <c r="J27" s="66">
        <v>134644.248364</v>
      </c>
      <c r="K27" s="68">
        <v>122.272352</v>
      </c>
      <c r="L27" s="66">
        <v>164.63268868399999</v>
      </c>
      <c r="M27" s="116" t="s">
        <v>612</v>
      </c>
      <c r="N27" s="67">
        <f t="shared" si="0"/>
        <v>4.3758730162681281E-3</v>
      </c>
      <c r="O27" s="67">
        <f>L27/'סכום נכסי הקרן'!$C$41</f>
        <v>2.575596239560976E-3</v>
      </c>
    </row>
    <row r="28" spans="1:15">
      <c r="A28" s="60" t="s">
        <v>298</v>
      </c>
      <c r="B28" s="57" t="s">
        <v>299</v>
      </c>
      <c r="C28" s="57" t="s">
        <v>178</v>
      </c>
      <c r="D28" s="116" t="s">
        <v>612</v>
      </c>
      <c r="E28" s="75">
        <v>40452</v>
      </c>
      <c r="F28" s="66">
        <v>1.6800000000016784</v>
      </c>
      <c r="G28" s="69" t="s">
        <v>102</v>
      </c>
      <c r="H28" s="70">
        <v>4.8000000000000001E-2</v>
      </c>
      <c r="I28" s="70">
        <v>4.8500000000020985E-2</v>
      </c>
      <c r="J28" s="66">
        <v>178480.875956</v>
      </c>
      <c r="K28" s="68">
        <v>120.162972</v>
      </c>
      <c r="L28" s="66">
        <v>214.46792502299999</v>
      </c>
      <c r="M28" s="116" t="s">
        <v>612</v>
      </c>
      <c r="N28" s="67">
        <f t="shared" si="0"/>
        <v>5.7004742707234268E-3</v>
      </c>
      <c r="O28" s="67">
        <f>L28/'סכום נכסי הקרן'!$C$41</f>
        <v>3.3552436372823939E-3</v>
      </c>
    </row>
    <row r="29" spans="1:15">
      <c r="A29" s="60" t="s">
        <v>300</v>
      </c>
      <c r="B29" s="57" t="s">
        <v>301</v>
      </c>
      <c r="C29" s="57" t="s">
        <v>178</v>
      </c>
      <c r="D29" s="116" t="s">
        <v>612</v>
      </c>
      <c r="E29" s="75">
        <v>40909</v>
      </c>
      <c r="F29" s="66">
        <v>2.769999999999599</v>
      </c>
      <c r="G29" s="69" t="s">
        <v>102</v>
      </c>
      <c r="H29" s="70">
        <v>4.8000000000000001E-2</v>
      </c>
      <c r="I29" s="70">
        <v>4.8499999999913064E-2</v>
      </c>
      <c r="J29" s="66">
        <v>126924.010058</v>
      </c>
      <c r="K29" s="68">
        <v>117.813993</v>
      </c>
      <c r="L29" s="66">
        <v>149.53424387800001</v>
      </c>
      <c r="M29" s="116" t="s">
        <v>612</v>
      </c>
      <c r="N29" s="67">
        <f t="shared" si="0"/>
        <v>3.974562208904694E-3</v>
      </c>
      <c r="O29" s="67">
        <f>L29/'סכום נכסי הקרן'!$C$41</f>
        <v>2.3393886068216836E-3</v>
      </c>
    </row>
    <row r="30" spans="1:15">
      <c r="A30" s="60" t="s">
        <v>302</v>
      </c>
      <c r="B30" s="57">
        <v>8790</v>
      </c>
      <c r="C30" s="57" t="s">
        <v>178</v>
      </c>
      <c r="D30" s="116" t="s">
        <v>612</v>
      </c>
      <c r="E30" s="75">
        <v>41030</v>
      </c>
      <c r="F30" s="66">
        <v>3.0999999999985204</v>
      </c>
      <c r="G30" s="69" t="s">
        <v>102</v>
      </c>
      <c r="H30" s="70">
        <v>4.8000000000000001E-2</v>
      </c>
      <c r="I30" s="70">
        <v>4.8599999999971395E-2</v>
      </c>
      <c r="J30" s="66">
        <v>175557.84090800001</v>
      </c>
      <c r="K30" s="68">
        <v>115.497479</v>
      </c>
      <c r="L30" s="66">
        <v>202.76487995299999</v>
      </c>
      <c r="M30" s="116" t="s">
        <v>612</v>
      </c>
      <c r="N30" s="67">
        <f t="shared" si="0"/>
        <v>5.3894118715161919E-3</v>
      </c>
      <c r="O30" s="67">
        <f>L30/'סכום נכסי הקרן'!$C$41</f>
        <v>3.1721553386301099E-3</v>
      </c>
    </row>
    <row r="31" spans="1:15">
      <c r="A31" s="60" t="s">
        <v>303</v>
      </c>
      <c r="B31" s="57" t="s">
        <v>304</v>
      </c>
      <c r="C31" s="57" t="s">
        <v>178</v>
      </c>
      <c r="D31" s="116" t="s">
        <v>612</v>
      </c>
      <c r="E31" s="75">
        <v>41091</v>
      </c>
      <c r="F31" s="66">
        <v>3.1899999999673767</v>
      </c>
      <c r="G31" s="69" t="s">
        <v>102</v>
      </c>
      <c r="H31" s="70">
        <v>4.8000000000000001E-2</v>
      </c>
      <c r="I31" s="70">
        <v>4.8599999999321179E-2</v>
      </c>
      <c r="J31" s="66">
        <v>26085.974498</v>
      </c>
      <c r="K31" s="68">
        <v>116.333029</v>
      </c>
      <c r="L31" s="66">
        <v>30.346604221</v>
      </c>
      <c r="M31" s="116" t="s">
        <v>612</v>
      </c>
      <c r="N31" s="67">
        <f t="shared" si="0"/>
        <v>8.0660097097076688E-4</v>
      </c>
      <c r="O31" s="67">
        <f>L31/'סכום נכסי הקרן'!$C$41</f>
        <v>4.747574758077128E-4</v>
      </c>
    </row>
    <row r="32" spans="1:15">
      <c r="A32" s="60" t="s">
        <v>305</v>
      </c>
      <c r="B32" s="57" t="s">
        <v>306</v>
      </c>
      <c r="C32" s="57" t="s">
        <v>178</v>
      </c>
      <c r="D32" s="116" t="s">
        <v>612</v>
      </c>
      <c r="E32" s="75">
        <v>41122</v>
      </c>
      <c r="F32" s="66">
        <v>3.2700000000109868</v>
      </c>
      <c r="G32" s="69" t="s">
        <v>102</v>
      </c>
      <c r="H32" s="70">
        <v>4.8000000000000001E-2</v>
      </c>
      <c r="I32" s="70">
        <v>4.8600000000232055E-2</v>
      </c>
      <c r="J32" s="66">
        <v>83793.671375999998</v>
      </c>
      <c r="K32" s="68">
        <v>116.22693099999999</v>
      </c>
      <c r="L32" s="66">
        <v>97.390812959000002</v>
      </c>
      <c r="M32" s="116" t="s">
        <v>612</v>
      </c>
      <c r="N32" s="67">
        <f t="shared" si="0"/>
        <v>2.5886100376924857E-3</v>
      </c>
      <c r="O32" s="67">
        <f>L32/'סכום נכסי הקרן'!$C$41</f>
        <v>1.523630657010371E-3</v>
      </c>
    </row>
    <row r="33" spans="1:15">
      <c r="A33" s="60" t="s">
        <v>307</v>
      </c>
      <c r="B33" s="57" t="s">
        <v>308</v>
      </c>
      <c r="C33" s="57" t="s">
        <v>178</v>
      </c>
      <c r="D33" s="116" t="s">
        <v>612</v>
      </c>
      <c r="E33" s="75">
        <v>41154</v>
      </c>
      <c r="F33" s="66">
        <v>3.3600000000044949</v>
      </c>
      <c r="G33" s="69" t="s">
        <v>102</v>
      </c>
      <c r="H33" s="70">
        <v>4.8000000000000001E-2</v>
      </c>
      <c r="I33" s="70">
        <v>4.8600000000044948E-2</v>
      </c>
      <c r="J33" s="66">
        <v>146189.56944399999</v>
      </c>
      <c r="K33" s="68">
        <v>115.65342200000001</v>
      </c>
      <c r="L33" s="66">
        <v>169.073239734</v>
      </c>
      <c r="M33" s="116" t="s">
        <v>612</v>
      </c>
      <c r="N33" s="67">
        <f t="shared" si="0"/>
        <v>4.4939011410128626E-3</v>
      </c>
      <c r="O33" s="67">
        <f>L33/'סכום נכסי הקרן'!$C$41</f>
        <v>2.6450664442777996E-3</v>
      </c>
    </row>
    <row r="34" spans="1:15">
      <c r="A34" s="60" t="s">
        <v>309</v>
      </c>
      <c r="B34" s="57" t="s">
        <v>310</v>
      </c>
      <c r="C34" s="57" t="s">
        <v>178</v>
      </c>
      <c r="D34" s="116" t="s">
        <v>612</v>
      </c>
      <c r="E34" s="75">
        <v>41184</v>
      </c>
      <c r="F34" s="66">
        <v>3.4400000000044897</v>
      </c>
      <c r="G34" s="69" t="s">
        <v>102</v>
      </c>
      <c r="H34" s="70">
        <v>4.8000000000000001E-2</v>
      </c>
      <c r="I34" s="70">
        <v>4.8600000000051304E-2</v>
      </c>
      <c r="J34" s="66">
        <v>164112.62376799999</v>
      </c>
      <c r="K34" s="68">
        <v>113.99917600000001</v>
      </c>
      <c r="L34" s="66">
        <v>187.08703931400004</v>
      </c>
      <c r="M34" s="116" t="s">
        <v>612</v>
      </c>
      <c r="N34" s="67">
        <f t="shared" si="0"/>
        <v>4.9727009476167932E-3</v>
      </c>
      <c r="O34" s="67">
        <f>L34/'סכום נכסי הקרן'!$C$41</f>
        <v>2.9268833472836618E-3</v>
      </c>
    </row>
    <row r="35" spans="1:15">
      <c r="A35" s="60" t="s">
        <v>311</v>
      </c>
      <c r="B35" s="57" t="s">
        <v>312</v>
      </c>
      <c r="C35" s="57" t="s">
        <v>178</v>
      </c>
      <c r="D35" s="116" t="s">
        <v>612</v>
      </c>
      <c r="E35" s="75">
        <v>41214</v>
      </c>
      <c r="F35" s="66">
        <v>3.5199999999951062</v>
      </c>
      <c r="G35" s="69" t="s">
        <v>102</v>
      </c>
      <c r="H35" s="70">
        <v>4.8000000000000001E-2</v>
      </c>
      <c r="I35" s="70">
        <v>4.8499999999920981E-2</v>
      </c>
      <c r="J35" s="66">
        <v>172736.022066</v>
      </c>
      <c r="K35" s="68">
        <v>113.55918699999999</v>
      </c>
      <c r="L35" s="66">
        <v>196.157622723</v>
      </c>
      <c r="M35" s="116" t="s">
        <v>612</v>
      </c>
      <c r="N35" s="67">
        <f t="shared" si="0"/>
        <v>5.2137935368135688E-3</v>
      </c>
      <c r="O35" s="67">
        <f>L35/'סכום נכסי הקרן'!$C$41</f>
        <v>3.0687880972187515E-3</v>
      </c>
    </row>
    <row r="36" spans="1:15">
      <c r="A36" s="60" t="s">
        <v>313</v>
      </c>
      <c r="B36" s="57" t="s">
        <v>314</v>
      </c>
      <c r="C36" s="57" t="s">
        <v>178</v>
      </c>
      <c r="D36" s="116" t="s">
        <v>612</v>
      </c>
      <c r="E36" s="75">
        <v>41245</v>
      </c>
      <c r="F36" s="66">
        <v>3.6099999999995598</v>
      </c>
      <c r="G36" s="69" t="s">
        <v>102</v>
      </c>
      <c r="H36" s="70">
        <v>4.8000000000000001E-2</v>
      </c>
      <c r="I36" s="70">
        <v>4.8599999999983379E-2</v>
      </c>
      <c r="J36" s="66">
        <v>180416.218796</v>
      </c>
      <c r="K36" s="68">
        <v>113.309814</v>
      </c>
      <c r="L36" s="66">
        <v>204.42928166899998</v>
      </c>
      <c r="M36" s="116" t="s">
        <v>612</v>
      </c>
      <c r="N36" s="67">
        <f t="shared" si="0"/>
        <v>5.4336510236280442E-3</v>
      </c>
      <c r="O36" s="67">
        <f>L36/'סכום נכסי הקרן'!$C$41</f>
        <v>3.1981940727060423E-3</v>
      </c>
    </row>
    <row r="37" spans="1:15">
      <c r="A37" s="60" t="s">
        <v>315</v>
      </c>
      <c r="B37" s="57" t="s">
        <v>316</v>
      </c>
      <c r="C37" s="57" t="s">
        <v>178</v>
      </c>
      <c r="D37" s="116" t="s">
        <v>612</v>
      </c>
      <c r="E37" s="75">
        <v>41275</v>
      </c>
      <c r="F37" s="66">
        <v>3.6100000000101842</v>
      </c>
      <c r="G37" s="69" t="s">
        <v>102</v>
      </c>
      <c r="H37" s="70">
        <v>4.8000000000000001E-2</v>
      </c>
      <c r="I37" s="70">
        <v>4.8600000000114017E-2</v>
      </c>
      <c r="J37" s="66">
        <v>176736.84286800001</v>
      </c>
      <c r="K37" s="68">
        <v>116.124005</v>
      </c>
      <c r="L37" s="66">
        <v>205.23389943099997</v>
      </c>
      <c r="M37" s="116" t="s">
        <v>612</v>
      </c>
      <c r="N37" s="67">
        <f t="shared" si="0"/>
        <v>5.4550374516897518E-3</v>
      </c>
      <c r="O37" s="67">
        <f>L37/'סכום נכסי הקרן'!$C$41</f>
        <v>3.2107819159749385E-3</v>
      </c>
    </row>
    <row r="38" spans="1:15">
      <c r="A38" s="60" t="s">
        <v>317</v>
      </c>
      <c r="B38" s="57" t="s">
        <v>318</v>
      </c>
      <c r="C38" s="57" t="s">
        <v>178</v>
      </c>
      <c r="D38" s="116" t="s">
        <v>612</v>
      </c>
      <c r="E38" s="75">
        <v>41306</v>
      </c>
      <c r="F38" s="66">
        <v>3.6899999999938191</v>
      </c>
      <c r="G38" s="69" t="s">
        <v>102</v>
      </c>
      <c r="H38" s="70">
        <v>4.8000000000000001E-2</v>
      </c>
      <c r="I38" s="70">
        <v>4.8499999999908124E-2</v>
      </c>
      <c r="J38" s="66">
        <v>207409.80234999998</v>
      </c>
      <c r="K38" s="68">
        <v>115.447581</v>
      </c>
      <c r="L38" s="66">
        <v>239.449598692</v>
      </c>
      <c r="M38" s="116" t="s">
        <v>612</v>
      </c>
      <c r="N38" s="67">
        <f t="shared" si="0"/>
        <v>6.3644774682853527E-3</v>
      </c>
      <c r="O38" s="67">
        <f>L38/'סכום נכסי הקרן'!$C$41</f>
        <v>3.7460694524600636E-3</v>
      </c>
    </row>
    <row r="39" spans="1:15">
      <c r="A39" s="60" t="s">
        <v>319</v>
      </c>
      <c r="B39" s="57" t="s">
        <v>320</v>
      </c>
      <c r="C39" s="57" t="s">
        <v>178</v>
      </c>
      <c r="D39" s="116" t="s">
        <v>612</v>
      </c>
      <c r="E39" s="75">
        <v>41334</v>
      </c>
      <c r="F39" s="66">
        <v>3.7700000000030087</v>
      </c>
      <c r="G39" s="69" t="s">
        <v>102</v>
      </c>
      <c r="H39" s="70">
        <v>4.8000000000000001E-2</v>
      </c>
      <c r="I39" s="70">
        <v>4.8600000000040111E-2</v>
      </c>
      <c r="J39" s="66">
        <v>155837.36472799999</v>
      </c>
      <c r="K39" s="68">
        <v>115.193015</v>
      </c>
      <c r="L39" s="66">
        <v>179.51375939799996</v>
      </c>
      <c r="M39" s="116" t="s">
        <v>612</v>
      </c>
      <c r="N39" s="67">
        <f t="shared" si="0"/>
        <v>4.7714061045696799E-3</v>
      </c>
      <c r="O39" s="67">
        <f>L39/'סכום נכסי הקרן'!$C$41</f>
        <v>2.808403163131217E-3</v>
      </c>
    </row>
    <row r="40" spans="1:15">
      <c r="A40" s="60" t="s">
        <v>321</v>
      </c>
      <c r="B40" s="57" t="s">
        <v>322</v>
      </c>
      <c r="C40" s="57" t="s">
        <v>178</v>
      </c>
      <c r="D40" s="116" t="s">
        <v>612</v>
      </c>
      <c r="E40" s="75">
        <v>41366</v>
      </c>
      <c r="F40" s="66">
        <v>3.8500000000088779</v>
      </c>
      <c r="G40" s="69" t="s">
        <v>102</v>
      </c>
      <c r="H40" s="70">
        <v>4.8000000000000001E-2</v>
      </c>
      <c r="I40" s="70">
        <v>4.8600000000101694E-2</v>
      </c>
      <c r="J40" s="66">
        <v>215976.47508199996</v>
      </c>
      <c r="K40" s="68">
        <v>114.73222800000001</v>
      </c>
      <c r="L40" s="66">
        <v>247.79462126800001</v>
      </c>
      <c r="M40" s="116" t="s">
        <v>612</v>
      </c>
      <c r="N40" s="67">
        <f t="shared" si="0"/>
        <v>6.5862849319328551E-3</v>
      </c>
      <c r="O40" s="67">
        <f>L40/'סכום נכסי הקרן'!$C$41</f>
        <v>3.8766231653199201E-3</v>
      </c>
    </row>
    <row r="41" spans="1:15">
      <c r="A41" s="60" t="s">
        <v>323</v>
      </c>
      <c r="B41" s="57">
        <v>2704</v>
      </c>
      <c r="C41" s="57" t="s">
        <v>178</v>
      </c>
      <c r="D41" s="116" t="s">
        <v>612</v>
      </c>
      <c r="E41" s="75">
        <v>41395</v>
      </c>
      <c r="F41" s="66">
        <v>3.9400000000004738</v>
      </c>
      <c r="G41" s="69" t="s">
        <v>102</v>
      </c>
      <c r="H41" s="70">
        <v>4.8000000000000001E-2</v>
      </c>
      <c r="I41" s="70">
        <v>4.860000000003082E-2</v>
      </c>
      <c r="J41" s="66">
        <v>147891.33642400001</v>
      </c>
      <c r="K41" s="68">
        <v>114.058114</v>
      </c>
      <c r="L41" s="66">
        <v>168.68206911800002</v>
      </c>
      <c r="M41" s="116" t="s">
        <v>612</v>
      </c>
      <c r="N41" s="67">
        <f t="shared" si="0"/>
        <v>4.4835039777459925E-3</v>
      </c>
      <c r="O41" s="67">
        <f>L41/'סכום נכסי הקרן'!$C$41</f>
        <v>2.6389467752397137E-3</v>
      </c>
    </row>
    <row r="42" spans="1:15">
      <c r="A42" s="60" t="s">
        <v>324</v>
      </c>
      <c r="B42" s="57" t="s">
        <v>325</v>
      </c>
      <c r="C42" s="57" t="s">
        <v>178</v>
      </c>
      <c r="D42" s="116" t="s">
        <v>612</v>
      </c>
      <c r="E42" s="75">
        <v>41427</v>
      </c>
      <c r="F42" s="66">
        <v>4.0200000000021765</v>
      </c>
      <c r="G42" s="69" t="s">
        <v>102</v>
      </c>
      <c r="H42" s="70">
        <v>4.8000000000000001E-2</v>
      </c>
      <c r="I42" s="70">
        <v>4.8600000000029023E-2</v>
      </c>
      <c r="J42" s="66">
        <v>292370.24076000002</v>
      </c>
      <c r="K42" s="68">
        <v>113.152174</v>
      </c>
      <c r="L42" s="66">
        <v>330.82328366399997</v>
      </c>
      <c r="M42" s="116" t="s">
        <v>612</v>
      </c>
      <c r="N42" s="67">
        <f t="shared" si="0"/>
        <v>8.7931545776862765E-3</v>
      </c>
      <c r="O42" s="67">
        <f>L42/'סכום נכסי הקרן'!$C$41</f>
        <v>5.1755651455081984E-3</v>
      </c>
    </row>
    <row r="43" spans="1:15">
      <c r="A43" s="60" t="s">
        <v>326</v>
      </c>
      <c r="B43" s="57">
        <v>8805</v>
      </c>
      <c r="C43" s="57" t="s">
        <v>178</v>
      </c>
      <c r="D43" s="116" t="s">
        <v>612</v>
      </c>
      <c r="E43" s="75">
        <v>41487</v>
      </c>
      <c r="F43" s="66">
        <v>4.0899999999984056</v>
      </c>
      <c r="G43" s="69" t="s">
        <v>102</v>
      </c>
      <c r="H43" s="70">
        <v>4.8000000000000001E-2</v>
      </c>
      <c r="I43" s="70">
        <v>4.8499999999988622E-2</v>
      </c>
      <c r="J43" s="66">
        <v>154105.56656599999</v>
      </c>
      <c r="K43" s="68">
        <v>113.944827</v>
      </c>
      <c r="L43" s="66">
        <v>175.59532189199999</v>
      </c>
      <c r="M43" s="116" t="s">
        <v>612</v>
      </c>
      <c r="N43" s="67">
        <f t="shared" si="0"/>
        <v>4.667255555334893E-3</v>
      </c>
      <c r="O43" s="67">
        <f>L43/'סכום נכסי הקרן'!$C$41</f>
        <v>2.7471011642020756E-3</v>
      </c>
    </row>
    <row r="44" spans="1:15">
      <c r="A44" s="60" t="s">
        <v>327</v>
      </c>
      <c r="B44" s="57" t="s">
        <v>328</v>
      </c>
      <c r="C44" s="57" t="s">
        <v>178</v>
      </c>
      <c r="D44" s="116" t="s">
        <v>612</v>
      </c>
      <c r="E44" s="75">
        <v>41518</v>
      </c>
      <c r="F44" s="66">
        <v>4.1799999999778148</v>
      </c>
      <c r="G44" s="69" t="s">
        <v>102</v>
      </c>
      <c r="H44" s="70">
        <v>4.8000000000000001E-2</v>
      </c>
      <c r="I44" s="70">
        <v>4.8499999999656672E-2</v>
      </c>
      <c r="J44" s="66">
        <v>16729.592906000002</v>
      </c>
      <c r="K44" s="68">
        <v>113.164751</v>
      </c>
      <c r="L44" s="66">
        <v>18.932002169</v>
      </c>
      <c r="M44" s="116" t="s">
        <v>612</v>
      </c>
      <c r="N44" s="67">
        <f t="shared" si="0"/>
        <v>5.0320527531606829E-4</v>
      </c>
      <c r="O44" s="67">
        <f>L44/'סכום נכסי הקרן'!$C$41</f>
        <v>2.96181724198346E-4</v>
      </c>
    </row>
    <row r="45" spans="1:15">
      <c r="A45" s="60" t="s">
        <v>329</v>
      </c>
      <c r="B45" s="57" t="s">
        <v>330</v>
      </c>
      <c r="C45" s="57" t="s">
        <v>178</v>
      </c>
      <c r="D45" s="116" t="s">
        <v>612</v>
      </c>
      <c r="E45" s="75">
        <v>41548</v>
      </c>
      <c r="F45" s="66">
        <v>4.2600000000054523</v>
      </c>
      <c r="G45" s="69" t="s">
        <v>102</v>
      </c>
      <c r="H45" s="70">
        <v>4.8000000000000001E-2</v>
      </c>
      <c r="I45" s="70">
        <v>4.8500000000060071E-2</v>
      </c>
      <c r="J45" s="66">
        <v>384755.05472000001</v>
      </c>
      <c r="K45" s="68">
        <v>112.49197700000001</v>
      </c>
      <c r="L45" s="66">
        <v>432.81856836399999</v>
      </c>
      <c r="M45" s="116" t="s">
        <v>612</v>
      </c>
      <c r="N45" s="67">
        <f t="shared" si="0"/>
        <v>1.1504149688517455E-2</v>
      </c>
      <c r="O45" s="67">
        <f>L45/'סכום נכסי הקרן'!$C$41</f>
        <v>6.7712304646265747E-3</v>
      </c>
    </row>
    <row r="46" spans="1:15">
      <c r="A46" s="60" t="s">
        <v>331</v>
      </c>
      <c r="B46" s="57" t="s">
        <v>332</v>
      </c>
      <c r="C46" s="57" t="s">
        <v>178</v>
      </c>
      <c r="D46" s="116" t="s">
        <v>612</v>
      </c>
      <c r="E46" s="75">
        <v>41579</v>
      </c>
      <c r="F46" s="66">
        <v>4.3399999999990637</v>
      </c>
      <c r="G46" s="69" t="s">
        <v>102</v>
      </c>
      <c r="H46" s="70">
        <v>4.8000000000000001E-2</v>
      </c>
      <c r="I46" s="70">
        <v>4.8499999999993319E-2</v>
      </c>
      <c r="J46" s="66">
        <v>266981.65704399999</v>
      </c>
      <c r="K46" s="68">
        <v>112.048484</v>
      </c>
      <c r="L46" s="66">
        <v>299.14889829200001</v>
      </c>
      <c r="M46" s="116" t="s">
        <v>612</v>
      </c>
      <c r="N46" s="67">
        <f t="shared" si="0"/>
        <v>7.9512616986709139E-3</v>
      </c>
      <c r="O46" s="67">
        <f>L46/'סכום נכסי הקרן'!$C$41</f>
        <v>4.6800351963429037E-3</v>
      </c>
    </row>
    <row r="47" spans="1:15">
      <c r="A47" s="60" t="s">
        <v>333</v>
      </c>
      <c r="B47" s="57" t="s">
        <v>334</v>
      </c>
      <c r="C47" s="57" t="s">
        <v>178</v>
      </c>
      <c r="D47" s="116" t="s">
        <v>612</v>
      </c>
      <c r="E47" s="75">
        <v>41609</v>
      </c>
      <c r="F47" s="66">
        <v>4.4299999999980226</v>
      </c>
      <c r="G47" s="69" t="s">
        <v>102</v>
      </c>
      <c r="H47" s="70">
        <v>4.8000000000000001E-2</v>
      </c>
      <c r="I47" s="70">
        <v>4.8499999999960089E-2</v>
      </c>
      <c r="J47" s="66">
        <v>258953.32105599999</v>
      </c>
      <c r="K47" s="68">
        <v>111.287283</v>
      </c>
      <c r="L47" s="66">
        <v>288.18211619900001</v>
      </c>
      <c r="M47" s="116" t="s">
        <v>612</v>
      </c>
      <c r="N47" s="67">
        <f t="shared" si="0"/>
        <v>7.6597688838498986E-3</v>
      </c>
      <c r="O47" s="67">
        <f>L47/'סכום נכסי הקרן'!$C$41</f>
        <v>4.5084653644668566E-3</v>
      </c>
    </row>
    <row r="48" spans="1:15">
      <c r="A48" s="60" t="s">
        <v>335</v>
      </c>
      <c r="B48" s="57" t="s">
        <v>336</v>
      </c>
      <c r="C48" s="57" t="s">
        <v>178</v>
      </c>
      <c r="D48" s="116" t="s">
        <v>612</v>
      </c>
      <c r="E48" s="75">
        <v>41672</v>
      </c>
      <c r="F48" s="66">
        <v>4.4899999999834259</v>
      </c>
      <c r="G48" s="69" t="s">
        <v>102</v>
      </c>
      <c r="H48" s="70">
        <v>4.8000000000000001E-2</v>
      </c>
      <c r="I48" s="70">
        <v>4.8499999999873776E-2</v>
      </c>
      <c r="J48" s="66">
        <v>80347.871308000002</v>
      </c>
      <c r="K48" s="68">
        <v>113.389481</v>
      </c>
      <c r="L48" s="66">
        <v>91.106034298999987</v>
      </c>
      <c r="M48" s="116" t="s">
        <v>612</v>
      </c>
      <c r="N48" s="67">
        <f t="shared" si="0"/>
        <v>2.421563058314662E-3</v>
      </c>
      <c r="O48" s="67">
        <f>L48/'סכום נכסי הקרן'!$C$41</f>
        <v>1.4253084318644345E-3</v>
      </c>
    </row>
    <row r="49" spans="1:15">
      <c r="A49" s="60" t="s">
        <v>337</v>
      </c>
      <c r="B49" s="57" t="s">
        <v>338</v>
      </c>
      <c r="C49" s="57" t="s">
        <v>178</v>
      </c>
      <c r="D49" s="116" t="s">
        <v>612</v>
      </c>
      <c r="E49" s="75">
        <v>41700</v>
      </c>
      <c r="F49" s="66">
        <v>4.5699999999976493</v>
      </c>
      <c r="G49" s="69" t="s">
        <v>102</v>
      </c>
      <c r="H49" s="70">
        <v>4.8000000000000001E-2</v>
      </c>
      <c r="I49" s="70">
        <v>4.8599999999971173E-2</v>
      </c>
      <c r="J49" s="66">
        <v>348066.96071000001</v>
      </c>
      <c r="K49" s="68">
        <v>113.608948</v>
      </c>
      <c r="L49" s="66">
        <v>395.43521164899994</v>
      </c>
      <c r="M49" s="116" t="s">
        <v>612</v>
      </c>
      <c r="N49" s="67">
        <f t="shared" si="0"/>
        <v>1.0510514565296676E-2</v>
      </c>
      <c r="O49" s="67">
        <f>L49/'סכום נכסי הקרן'!$C$41</f>
        <v>6.1863865083808542E-3</v>
      </c>
    </row>
    <row r="50" spans="1:15">
      <c r="A50" s="60" t="s">
        <v>339</v>
      </c>
      <c r="B50" s="57" t="s">
        <v>340</v>
      </c>
      <c r="C50" s="57" t="s">
        <v>178</v>
      </c>
      <c r="D50" s="116" t="s">
        <v>612</v>
      </c>
      <c r="E50" s="75">
        <v>41730</v>
      </c>
      <c r="F50" s="66">
        <v>4.6500000000048134</v>
      </c>
      <c r="G50" s="69" t="s">
        <v>102</v>
      </c>
      <c r="H50" s="70">
        <v>4.8000000000000001E-2</v>
      </c>
      <c r="I50" s="70">
        <v>4.850000000008315E-2</v>
      </c>
      <c r="J50" s="66">
        <v>201541.48693399999</v>
      </c>
      <c r="K50" s="68">
        <v>113.389898</v>
      </c>
      <c r="L50" s="66">
        <v>228.52768726599999</v>
      </c>
      <c r="M50" s="116" t="s">
        <v>612</v>
      </c>
      <c r="N50" s="67">
        <f t="shared" si="0"/>
        <v>6.0741772983911538E-3</v>
      </c>
      <c r="O50" s="67">
        <f>L50/'סכום נכסי הקרן'!$C$41</f>
        <v>3.5752015997724488E-3</v>
      </c>
    </row>
    <row r="51" spans="1:15">
      <c r="A51" s="60" t="s">
        <v>341</v>
      </c>
      <c r="B51" s="57" t="s">
        <v>342</v>
      </c>
      <c r="C51" s="57" t="s">
        <v>178</v>
      </c>
      <c r="D51" s="116" t="s">
        <v>612</v>
      </c>
      <c r="E51" s="75">
        <v>41760</v>
      </c>
      <c r="F51" s="66">
        <v>4.7400000000086369</v>
      </c>
      <c r="G51" s="69" t="s">
        <v>102</v>
      </c>
      <c r="H51" s="70">
        <v>4.8000000000000001E-2</v>
      </c>
      <c r="I51" s="70">
        <v>4.8600000000129553E-2</v>
      </c>
      <c r="J51" s="66">
        <v>74059.119344000006</v>
      </c>
      <c r="K51" s="68">
        <v>112.56057800000001</v>
      </c>
      <c r="L51" s="66">
        <v>83.361372522000011</v>
      </c>
      <c r="M51" s="116" t="s">
        <v>612</v>
      </c>
      <c r="N51" s="67">
        <f t="shared" si="0"/>
        <v>2.2157129518686328E-3</v>
      </c>
      <c r="O51" s="67">
        <f>L51/'סכום נכסי הקרן'!$C$41</f>
        <v>1.3041470640403339E-3</v>
      </c>
    </row>
    <row r="52" spans="1:15">
      <c r="A52" s="60" t="s">
        <v>343</v>
      </c>
      <c r="B52" s="57" t="s">
        <v>344</v>
      </c>
      <c r="C52" s="57" t="s">
        <v>178</v>
      </c>
      <c r="D52" s="116" t="s">
        <v>612</v>
      </c>
      <c r="E52" s="75">
        <v>41791</v>
      </c>
      <c r="F52" s="66">
        <v>4.8199999999977123</v>
      </c>
      <c r="G52" s="69" t="s">
        <v>102</v>
      </c>
      <c r="H52" s="70">
        <v>4.8000000000000001E-2</v>
      </c>
      <c r="I52" s="70">
        <v>4.859999999995545E-2</v>
      </c>
      <c r="J52" s="66">
        <v>296530.11560000002</v>
      </c>
      <c r="K52" s="68">
        <v>112.045067</v>
      </c>
      <c r="L52" s="66">
        <v>332.24736531800005</v>
      </c>
      <c r="M52" s="116" t="s">
        <v>612</v>
      </c>
      <c r="N52" s="67">
        <f t="shared" si="0"/>
        <v>8.8310061157527084E-3</v>
      </c>
      <c r="O52" s="67">
        <f>L52/'סכום נכסי הקרן'!$C$41</f>
        <v>5.197844192167702E-3</v>
      </c>
    </row>
    <row r="53" spans="1:15">
      <c r="A53" s="60" t="s">
        <v>345</v>
      </c>
      <c r="B53" s="57" t="s">
        <v>346</v>
      </c>
      <c r="C53" s="57" t="s">
        <v>178</v>
      </c>
      <c r="D53" s="116" t="s">
        <v>612</v>
      </c>
      <c r="E53" s="75">
        <v>41821</v>
      </c>
      <c r="F53" s="66">
        <v>4.7900000000032668</v>
      </c>
      <c r="G53" s="69" t="s">
        <v>102</v>
      </c>
      <c r="H53" s="70">
        <v>4.8000000000000001E-2</v>
      </c>
      <c r="I53" s="70">
        <v>4.8600000000021779E-2</v>
      </c>
      <c r="J53" s="66">
        <v>193003.733118</v>
      </c>
      <c r="K53" s="68">
        <v>114.165436</v>
      </c>
      <c r="L53" s="66">
        <v>220.34355323200003</v>
      </c>
      <c r="M53" s="116" t="s">
        <v>612</v>
      </c>
      <c r="N53" s="67">
        <f t="shared" si="0"/>
        <v>5.8566461897931405E-3</v>
      </c>
      <c r="O53" s="67">
        <f>L53/'סכום נכסי הקרן'!$C$41</f>
        <v>3.4471649078461394E-3</v>
      </c>
    </row>
    <row r="54" spans="1:15">
      <c r="A54" s="60" t="s">
        <v>347</v>
      </c>
      <c r="B54" s="57" t="s">
        <v>348</v>
      </c>
      <c r="C54" s="57" t="s">
        <v>178</v>
      </c>
      <c r="D54" s="116" t="s">
        <v>612</v>
      </c>
      <c r="E54" s="75">
        <v>41852</v>
      </c>
      <c r="F54" s="66">
        <v>4.8700000000119843</v>
      </c>
      <c r="G54" s="69" t="s">
        <v>102</v>
      </c>
      <c r="H54" s="70">
        <v>4.8000000000000001E-2</v>
      </c>
      <c r="I54" s="70">
        <v>4.8500000000133506E-2</v>
      </c>
      <c r="J54" s="66">
        <v>142027.470072</v>
      </c>
      <c r="K54" s="68">
        <v>113.389836</v>
      </c>
      <c r="L54" s="66">
        <v>161.044715161</v>
      </c>
      <c r="M54" s="116" t="s">
        <v>612</v>
      </c>
      <c r="N54" s="67">
        <f t="shared" si="0"/>
        <v>4.2805060715387245E-3</v>
      </c>
      <c r="O54" s="67">
        <f>L54/'סכום נכסי הקרן'!$C$41</f>
        <v>2.519464184697796E-3</v>
      </c>
    </row>
    <row r="55" spans="1:15">
      <c r="A55" s="60" t="s">
        <v>349</v>
      </c>
      <c r="B55" s="57" t="s">
        <v>350</v>
      </c>
      <c r="C55" s="57" t="s">
        <v>178</v>
      </c>
      <c r="D55" s="116" t="s">
        <v>612</v>
      </c>
      <c r="E55" s="75">
        <v>41883</v>
      </c>
      <c r="F55" s="66">
        <v>4.9599999999981597</v>
      </c>
      <c r="G55" s="69" t="s">
        <v>102</v>
      </c>
      <c r="H55" s="70">
        <v>4.8000000000000001E-2</v>
      </c>
      <c r="I55" s="70">
        <v>4.8500000000007655E-2</v>
      </c>
      <c r="J55" s="66">
        <v>231205.62115399996</v>
      </c>
      <c r="K55" s="68">
        <v>112.83300199999999</v>
      </c>
      <c r="L55" s="66">
        <v>260.87624298800006</v>
      </c>
      <c r="M55" s="116" t="s">
        <v>612</v>
      </c>
      <c r="N55" s="67">
        <f t="shared" si="0"/>
        <v>6.9339893638482551E-3</v>
      </c>
      <c r="O55" s="67">
        <f>L55/'סכום נכסי הקרן'!$C$41</f>
        <v>4.0812786075575336E-3</v>
      </c>
    </row>
    <row r="56" spans="1:15">
      <c r="A56" s="60" t="s">
        <v>351</v>
      </c>
      <c r="B56" s="57" t="s">
        <v>352</v>
      </c>
      <c r="C56" s="57" t="s">
        <v>178</v>
      </c>
      <c r="D56" s="116" t="s">
        <v>612</v>
      </c>
      <c r="E56" s="75">
        <v>41913</v>
      </c>
      <c r="F56" s="66">
        <v>5.0400000000042438</v>
      </c>
      <c r="G56" s="69" t="s">
        <v>102</v>
      </c>
      <c r="H56" s="70">
        <v>4.8000000000000001E-2</v>
      </c>
      <c r="I56" s="70">
        <v>4.8500000000006621E-2</v>
      </c>
      <c r="J56" s="66">
        <v>201075.44748</v>
      </c>
      <c r="K56" s="68">
        <v>112.502351</v>
      </c>
      <c r="L56" s="66">
        <v>226.21460560100002</v>
      </c>
      <c r="M56" s="116" t="s">
        <v>612</v>
      </c>
      <c r="N56" s="67">
        <f t="shared" si="0"/>
        <v>6.0126964848102862E-3</v>
      </c>
      <c r="O56" s="67">
        <f>L56/'סכום נכסי הקרן'!$C$41</f>
        <v>3.5390145916770733E-3</v>
      </c>
    </row>
    <row r="57" spans="1:15">
      <c r="A57" s="60" t="s">
        <v>353</v>
      </c>
      <c r="B57" s="57" t="s">
        <v>354</v>
      </c>
      <c r="C57" s="57" t="s">
        <v>178</v>
      </c>
      <c r="D57" s="116" t="s">
        <v>612</v>
      </c>
      <c r="E57" s="75">
        <v>41945</v>
      </c>
      <c r="F57" s="66">
        <v>5.1300000000110346</v>
      </c>
      <c r="G57" s="69" t="s">
        <v>102</v>
      </c>
      <c r="H57" s="70">
        <v>4.8000000000000001E-2</v>
      </c>
      <c r="I57" s="70">
        <v>4.8500000000107048E-2</v>
      </c>
      <c r="J57" s="66">
        <v>108068.87682600001</v>
      </c>
      <c r="K57" s="68">
        <v>112.370261</v>
      </c>
      <c r="L57" s="66">
        <v>121.43727898200001</v>
      </c>
      <c r="M57" s="116" t="s">
        <v>612</v>
      </c>
      <c r="N57" s="67">
        <f t="shared" si="0"/>
        <v>3.2277557787222283E-3</v>
      </c>
      <c r="O57" s="67">
        <f>L57/'סכום נכסי הקרן'!$C$41</f>
        <v>1.8998256153667104E-3</v>
      </c>
    </row>
    <row r="58" spans="1:15">
      <c r="A58" s="60" t="s">
        <v>355</v>
      </c>
      <c r="B58" s="57" t="s">
        <v>356</v>
      </c>
      <c r="C58" s="57" t="s">
        <v>178</v>
      </c>
      <c r="D58" s="116" t="s">
        <v>612</v>
      </c>
      <c r="E58" s="75">
        <v>41974</v>
      </c>
      <c r="F58" s="66">
        <v>5.209999999999094</v>
      </c>
      <c r="G58" s="69" t="s">
        <v>102</v>
      </c>
      <c r="H58" s="70">
        <v>4.8000000000000001E-2</v>
      </c>
      <c r="I58" s="70">
        <v>4.8499999999988976E-2</v>
      </c>
      <c r="J58" s="66">
        <v>366051.18966399995</v>
      </c>
      <c r="K58" s="68">
        <v>111.614228</v>
      </c>
      <c r="L58" s="66">
        <v>408.565208197</v>
      </c>
      <c r="M58" s="116" t="s">
        <v>612</v>
      </c>
      <c r="N58" s="67">
        <f t="shared" si="0"/>
        <v>1.0859504781379268E-2</v>
      </c>
      <c r="O58" s="67">
        <f>L58/'סכום נכסי הקרן'!$C$41</f>
        <v>6.3917987506566746E-3</v>
      </c>
    </row>
    <row r="59" spans="1:15">
      <c r="A59" s="60" t="s">
        <v>357</v>
      </c>
      <c r="B59" s="57" t="s">
        <v>358</v>
      </c>
      <c r="C59" s="57" t="s">
        <v>178</v>
      </c>
      <c r="D59" s="116" t="s">
        <v>612</v>
      </c>
      <c r="E59" s="75">
        <v>42005</v>
      </c>
      <c r="F59" s="66">
        <v>5.1699999999689554</v>
      </c>
      <c r="G59" s="69" t="s">
        <v>102</v>
      </c>
      <c r="H59" s="70">
        <v>4.8000000000000001E-2</v>
      </c>
      <c r="I59" s="70">
        <v>4.8499999999846173E-2</v>
      </c>
      <c r="J59" s="66">
        <v>31346.992677999999</v>
      </c>
      <c r="K59" s="68">
        <v>114.063997</v>
      </c>
      <c r="L59" s="66">
        <v>35.755632783000003</v>
      </c>
      <c r="M59" s="116" t="s">
        <v>612</v>
      </c>
      <c r="N59" s="67">
        <f t="shared" si="0"/>
        <v>9.503708523830221E-4</v>
      </c>
      <c r="O59" s="67">
        <f>L59/'סכום נכסי הקרן'!$C$41</f>
        <v>5.5937902779308753E-4</v>
      </c>
    </row>
    <row r="60" spans="1:15">
      <c r="A60" s="60" t="s">
        <v>359</v>
      </c>
      <c r="B60" s="57" t="s">
        <v>360</v>
      </c>
      <c r="C60" s="57" t="s">
        <v>178</v>
      </c>
      <c r="D60" s="116" t="s">
        <v>612</v>
      </c>
      <c r="E60" s="75">
        <v>42036</v>
      </c>
      <c r="F60" s="66">
        <v>5.2499999999938849</v>
      </c>
      <c r="G60" s="69" t="s">
        <v>102</v>
      </c>
      <c r="H60" s="70">
        <v>4.8000000000000001E-2</v>
      </c>
      <c r="I60" s="70">
        <v>4.8599999999938026E-2</v>
      </c>
      <c r="J60" s="66">
        <v>215987.59774200001</v>
      </c>
      <c r="K60" s="68">
        <v>113.556585</v>
      </c>
      <c r="L60" s="66">
        <v>245.268140082</v>
      </c>
      <c r="M60" s="116" t="s">
        <v>612</v>
      </c>
      <c r="N60" s="67">
        <f t="shared" si="0"/>
        <v>6.5191320418458388E-3</v>
      </c>
      <c r="O60" s="67">
        <f>L60/'סכום נכסי הקרן'!$C$41</f>
        <v>3.8370976282349175E-3</v>
      </c>
    </row>
    <row r="61" spans="1:15">
      <c r="A61" s="60" t="s">
        <v>361</v>
      </c>
      <c r="B61" s="57" t="s">
        <v>362</v>
      </c>
      <c r="C61" s="57" t="s">
        <v>178</v>
      </c>
      <c r="D61" s="116" t="s">
        <v>612</v>
      </c>
      <c r="E61" s="75">
        <v>42064</v>
      </c>
      <c r="F61" s="66">
        <v>5.3300000000039578</v>
      </c>
      <c r="G61" s="69" t="s">
        <v>102</v>
      </c>
      <c r="H61" s="70">
        <v>4.8000000000000001E-2</v>
      </c>
      <c r="I61" s="70">
        <v>4.8600000000043178E-2</v>
      </c>
      <c r="J61" s="66">
        <v>535477.10811399994</v>
      </c>
      <c r="K61" s="68">
        <v>114.162852</v>
      </c>
      <c r="L61" s="66">
        <v>611.315940426</v>
      </c>
      <c r="M61" s="116" t="s">
        <v>612</v>
      </c>
      <c r="N61" s="67">
        <f t="shared" si="0"/>
        <v>1.6248540611878404E-2</v>
      </c>
      <c r="O61" s="67">
        <f>L61/'סכום נכסי הקרן'!$C$41</f>
        <v>9.563732755206512E-3</v>
      </c>
    </row>
    <row r="62" spans="1:15">
      <c r="A62" s="60" t="s">
        <v>363</v>
      </c>
      <c r="B62" s="57" t="s">
        <v>364</v>
      </c>
      <c r="C62" s="57" t="s">
        <v>178</v>
      </c>
      <c r="D62" s="116" t="s">
        <v>612</v>
      </c>
      <c r="E62" s="75">
        <v>42095</v>
      </c>
      <c r="F62" s="66">
        <v>5.4100000000051836</v>
      </c>
      <c r="G62" s="69" t="s">
        <v>102</v>
      </c>
      <c r="H62" s="70">
        <v>4.8000000000000001E-2</v>
      </c>
      <c r="I62" s="70">
        <v>4.8500000000040927E-2</v>
      </c>
      <c r="J62" s="66">
        <v>320015.61219000001</v>
      </c>
      <c r="K62" s="68">
        <v>114.551188</v>
      </c>
      <c r="L62" s="66">
        <v>366.58168481000001</v>
      </c>
      <c r="M62" s="116" t="s">
        <v>612</v>
      </c>
      <c r="N62" s="67">
        <f t="shared" si="0"/>
        <v>9.7435990120841951E-3</v>
      </c>
      <c r="O62" s="67">
        <f>L62/'סכום נכסי הקרן'!$C$41</f>
        <v>5.7349874829586188E-3</v>
      </c>
    </row>
    <row r="63" spans="1:15">
      <c r="A63" s="60" t="s">
        <v>365</v>
      </c>
      <c r="B63" s="57" t="s">
        <v>366</v>
      </c>
      <c r="C63" s="57" t="s">
        <v>178</v>
      </c>
      <c r="D63" s="116" t="s">
        <v>612</v>
      </c>
      <c r="E63" s="75">
        <v>42125</v>
      </c>
      <c r="F63" s="66">
        <v>5.5000000000014451</v>
      </c>
      <c r="G63" s="69" t="s">
        <v>102</v>
      </c>
      <c r="H63" s="70">
        <v>4.8000000000000001E-2</v>
      </c>
      <c r="I63" s="70">
        <v>4.8500000000015885E-2</v>
      </c>
      <c r="J63" s="66">
        <v>304265.92563000001</v>
      </c>
      <c r="K63" s="68">
        <v>113.753461</v>
      </c>
      <c r="L63" s="66">
        <v>346.11301983700002</v>
      </c>
      <c r="M63" s="116" t="s">
        <v>612</v>
      </c>
      <c r="N63" s="67">
        <f t="shared" si="0"/>
        <v>9.1995498353966733E-3</v>
      </c>
      <c r="O63" s="67">
        <f>L63/'סכום נכסי הקרן'!$C$41</f>
        <v>5.4147654362028709E-3</v>
      </c>
    </row>
    <row r="64" spans="1:15">
      <c r="A64" s="60" t="s">
        <v>367</v>
      </c>
      <c r="B64" s="57" t="s">
        <v>368</v>
      </c>
      <c r="C64" s="57" t="s">
        <v>178</v>
      </c>
      <c r="D64" s="116" t="s">
        <v>612</v>
      </c>
      <c r="E64" s="75">
        <v>42156</v>
      </c>
      <c r="F64" s="66">
        <v>5.5799999999834027</v>
      </c>
      <c r="G64" s="69" t="s">
        <v>102</v>
      </c>
      <c r="H64" s="70">
        <v>4.8000000000000001E-2</v>
      </c>
      <c r="I64" s="70">
        <v>4.8499999999841004E-2</v>
      </c>
      <c r="J64" s="66">
        <v>114485.53938000002</v>
      </c>
      <c r="K64" s="68">
        <v>112.618172</v>
      </c>
      <c r="L64" s="66">
        <v>128.931521933</v>
      </c>
      <c r="M64" s="116" t="s">
        <v>612</v>
      </c>
      <c r="N64" s="67">
        <f t="shared" si="0"/>
        <v>3.4269498498922849E-3</v>
      </c>
      <c r="O64" s="67">
        <f>L64/'סכום נכסי הקרן'!$C$41</f>
        <v>2.0170693056523071E-3</v>
      </c>
    </row>
    <row r="65" spans="1:15">
      <c r="A65" s="60" t="s">
        <v>369</v>
      </c>
      <c r="B65" s="57" t="s">
        <v>370</v>
      </c>
      <c r="C65" s="57" t="s">
        <v>178</v>
      </c>
      <c r="D65" s="116" t="s">
        <v>612</v>
      </c>
      <c r="E65" s="75">
        <v>42218</v>
      </c>
      <c r="F65" s="66">
        <v>5.6200000000025065</v>
      </c>
      <c r="G65" s="69" t="s">
        <v>102</v>
      </c>
      <c r="H65" s="70">
        <v>4.8000000000000001E-2</v>
      </c>
      <c r="I65" s="70">
        <v>4.8500000000020888E-2</v>
      </c>
      <c r="J65" s="66">
        <v>126212.15981799999</v>
      </c>
      <c r="K65" s="68">
        <v>113.827915</v>
      </c>
      <c r="L65" s="66">
        <v>143.66467032199998</v>
      </c>
      <c r="M65" s="116" t="s">
        <v>612</v>
      </c>
      <c r="N65" s="67">
        <f t="shared" si="0"/>
        <v>3.8185512201635639E-3</v>
      </c>
      <c r="O65" s="67">
        <f>L65/'סכום נכסי הקרן'!$C$41</f>
        <v>2.2475620582819984E-3</v>
      </c>
    </row>
    <row r="66" spans="1:15">
      <c r="A66" s="60" t="s">
        <v>371</v>
      </c>
      <c r="B66" s="57" t="s">
        <v>372</v>
      </c>
      <c r="C66" s="57" t="s">
        <v>178</v>
      </c>
      <c r="D66" s="116" t="s">
        <v>612</v>
      </c>
      <c r="E66" s="75">
        <v>42309</v>
      </c>
      <c r="F66" s="66">
        <v>5.8700000000035155</v>
      </c>
      <c r="G66" s="69" t="s">
        <v>102</v>
      </c>
      <c r="H66" s="70">
        <v>4.8000000000000001E-2</v>
      </c>
      <c r="I66" s="70">
        <v>4.8500000000013019E-2</v>
      </c>
      <c r="J66" s="66">
        <v>272040.24281199998</v>
      </c>
      <c r="K66" s="68">
        <v>112.953007</v>
      </c>
      <c r="L66" s="66">
        <v>307.27763411599994</v>
      </c>
      <c r="M66" s="116" t="s">
        <v>612</v>
      </c>
      <c r="N66" s="67">
        <f t="shared" si="0"/>
        <v>8.1673203443320321E-3</v>
      </c>
      <c r="O66" s="67">
        <f>L66/'סכום נכסי הקרן'!$C$41</f>
        <v>4.8072052109252722E-3</v>
      </c>
    </row>
    <row r="67" spans="1:15">
      <c r="A67" s="60" t="s">
        <v>373</v>
      </c>
      <c r="B67" s="57" t="s">
        <v>374</v>
      </c>
      <c r="C67" s="57" t="s">
        <v>178</v>
      </c>
      <c r="D67" s="116" t="s">
        <v>612</v>
      </c>
      <c r="E67" s="75">
        <v>42339</v>
      </c>
      <c r="F67" s="66">
        <v>5.9499999999987709</v>
      </c>
      <c r="G67" s="69" t="s">
        <v>102</v>
      </c>
      <c r="H67" s="70">
        <v>4.8000000000000001E-2</v>
      </c>
      <c r="I67" s="70">
        <v>4.8500000000004088E-2</v>
      </c>
      <c r="J67" s="66">
        <v>217242.23379</v>
      </c>
      <c r="K67" s="68">
        <v>112.394024</v>
      </c>
      <c r="L67" s="66">
        <v>244.167288934</v>
      </c>
      <c r="M67" s="116" t="s">
        <v>612</v>
      </c>
      <c r="N67" s="67">
        <f t="shared" si="0"/>
        <v>6.4898718452714678E-3</v>
      </c>
      <c r="O67" s="67">
        <f>L67/'סכום נכסי הקרן'!$C$41</f>
        <v>3.8198753615042353E-3</v>
      </c>
    </row>
    <row r="68" spans="1:15">
      <c r="A68" s="60" t="s">
        <v>375</v>
      </c>
      <c r="B68" s="57" t="s">
        <v>376</v>
      </c>
      <c r="C68" s="57" t="s">
        <v>178</v>
      </c>
      <c r="D68" s="116" t="s">
        <v>612</v>
      </c>
      <c r="E68" s="75">
        <v>42370</v>
      </c>
      <c r="F68" s="66">
        <v>5.8900000000147061</v>
      </c>
      <c r="G68" s="69" t="s">
        <v>102</v>
      </c>
      <c r="H68" s="70">
        <v>4.8000000000000001E-2</v>
      </c>
      <c r="I68" s="70">
        <v>4.8500000000105042E-2</v>
      </c>
      <c r="J68" s="66">
        <v>115801.350058</v>
      </c>
      <c r="K68" s="68">
        <v>115.09980400000001</v>
      </c>
      <c r="L68" s="66">
        <v>133.28712663600001</v>
      </c>
      <c r="M68" s="116" t="s">
        <v>612</v>
      </c>
      <c r="N68" s="67">
        <f t="shared" si="0"/>
        <v>3.5427201336782209E-3</v>
      </c>
      <c r="O68" s="67">
        <f>L68/'סכום נכסי הקרן'!$C$41</f>
        <v>2.0852105671705077E-3</v>
      </c>
    </row>
    <row r="69" spans="1:15">
      <c r="A69" s="60" t="s">
        <v>377</v>
      </c>
      <c r="B69" s="57" t="s">
        <v>378</v>
      </c>
      <c r="C69" s="57" t="s">
        <v>178</v>
      </c>
      <c r="D69" s="116" t="s">
        <v>612</v>
      </c>
      <c r="E69" s="75">
        <v>42461</v>
      </c>
      <c r="F69" s="66">
        <v>6.1399999999945871</v>
      </c>
      <c r="G69" s="69" t="s">
        <v>102</v>
      </c>
      <c r="H69" s="70">
        <v>4.8000000000000001E-2</v>
      </c>
      <c r="I69" s="70">
        <v>4.8499999999961331E-2</v>
      </c>
      <c r="J69" s="66">
        <v>315480.90370800003</v>
      </c>
      <c r="K69" s="68">
        <v>114.780339</v>
      </c>
      <c r="L69" s="66">
        <v>362.11005016400003</v>
      </c>
      <c r="M69" s="116" t="s">
        <v>612</v>
      </c>
      <c r="N69" s="67">
        <f t="shared" si="0"/>
        <v>9.6247446974128299E-3</v>
      </c>
      <c r="O69" s="67">
        <f>L69/'סכום נכסי הקרן'!$C$41</f>
        <v>5.665030990897468E-3</v>
      </c>
    </row>
    <row r="70" spans="1:15">
      <c r="A70" s="60" t="s">
        <v>379</v>
      </c>
      <c r="B70" s="57" t="s">
        <v>380</v>
      </c>
      <c r="C70" s="57" t="s">
        <v>178</v>
      </c>
      <c r="D70" s="116" t="s">
        <v>612</v>
      </c>
      <c r="E70" s="75">
        <v>42491</v>
      </c>
      <c r="F70" s="66">
        <v>6.219999999999537</v>
      </c>
      <c r="G70" s="69" t="s">
        <v>102</v>
      </c>
      <c r="H70" s="70">
        <v>4.8000000000000001E-2</v>
      </c>
      <c r="I70" s="70">
        <v>4.8599999999991247E-2</v>
      </c>
      <c r="J70" s="66">
        <v>339196.63935999997</v>
      </c>
      <c r="K70" s="68">
        <v>114.564193</v>
      </c>
      <c r="L70" s="66">
        <v>388.59789321900001</v>
      </c>
      <c r="M70" s="116" t="s">
        <v>612</v>
      </c>
      <c r="N70" s="67">
        <f t="shared" si="0"/>
        <v>1.032878129312193E-2</v>
      </c>
      <c r="O70" s="67">
        <f>L70/'סכום נכסי הקרן'!$C$41</f>
        <v>6.0794200743284395E-3</v>
      </c>
    </row>
    <row r="71" spans="1:15">
      <c r="A71" s="60" t="s">
        <v>381</v>
      </c>
      <c r="B71" s="57" t="s">
        <v>382</v>
      </c>
      <c r="C71" s="57" t="s">
        <v>178</v>
      </c>
      <c r="D71" s="116" t="s">
        <v>612</v>
      </c>
      <c r="E71" s="75">
        <v>42522</v>
      </c>
      <c r="F71" s="66">
        <v>6.3100000000125274</v>
      </c>
      <c r="G71" s="69" t="s">
        <v>102</v>
      </c>
      <c r="H71" s="70">
        <v>4.8000000000000001E-2</v>
      </c>
      <c r="I71" s="70">
        <v>4.8500000000102503E-2</v>
      </c>
      <c r="J71" s="66">
        <v>193156.11356</v>
      </c>
      <c r="K71" s="68">
        <v>113.64869400000001</v>
      </c>
      <c r="L71" s="66">
        <v>219.519400875</v>
      </c>
      <c r="M71" s="116" t="s">
        <v>612</v>
      </c>
      <c r="N71" s="67">
        <f t="shared" si="0"/>
        <v>5.8347405397723697E-3</v>
      </c>
      <c r="O71" s="67">
        <f>L71/'סכום נכסי הקרן'!$C$41</f>
        <v>3.4342714555889824E-3</v>
      </c>
    </row>
    <row r="72" spans="1:15">
      <c r="A72" s="60" t="s">
        <v>383</v>
      </c>
      <c r="B72" s="57" t="s">
        <v>384</v>
      </c>
      <c r="C72" s="57" t="s">
        <v>178</v>
      </c>
      <c r="D72" s="116" t="s">
        <v>612</v>
      </c>
      <c r="E72" s="75">
        <v>42552</v>
      </c>
      <c r="F72" s="66">
        <v>6.2400000000034925</v>
      </c>
      <c r="G72" s="69" t="s">
        <v>102</v>
      </c>
      <c r="H72" s="70">
        <v>4.8000000000000001E-2</v>
      </c>
      <c r="I72" s="70">
        <v>4.8500000000014552E-2</v>
      </c>
      <c r="J72" s="66">
        <v>59455.066764000003</v>
      </c>
      <c r="K72" s="68">
        <v>115.56699999999999</v>
      </c>
      <c r="L72" s="66">
        <v>68.710437174000006</v>
      </c>
      <c r="M72" s="116" t="s">
        <v>612</v>
      </c>
      <c r="N72" s="67">
        <f t="shared" si="0"/>
        <v>1.8262967723427206E-3</v>
      </c>
      <c r="O72" s="67">
        <f>L72/'סכום נכסי הקרן'!$C$41</f>
        <v>1.0749404934012E-3</v>
      </c>
    </row>
    <row r="73" spans="1:15">
      <c r="A73" s="60" t="s">
        <v>385</v>
      </c>
      <c r="B73" s="57" t="s">
        <v>386</v>
      </c>
      <c r="C73" s="57" t="s">
        <v>178</v>
      </c>
      <c r="D73" s="116" t="s">
        <v>612</v>
      </c>
      <c r="E73" s="75">
        <v>42583</v>
      </c>
      <c r="F73" s="66">
        <v>6.3300000000022081</v>
      </c>
      <c r="G73" s="69" t="s">
        <v>102</v>
      </c>
      <c r="H73" s="70">
        <v>4.8000000000000001E-2</v>
      </c>
      <c r="I73" s="70">
        <v>4.8500000000017973E-2</v>
      </c>
      <c r="J73" s="66">
        <v>508999.61598399997</v>
      </c>
      <c r="K73" s="68">
        <v>114.769786</v>
      </c>
      <c r="L73" s="66">
        <v>584.17776788699996</v>
      </c>
      <c r="M73" s="116" t="s">
        <v>612</v>
      </c>
      <c r="N73" s="67">
        <f t="shared" si="0"/>
        <v>1.5527218510699721E-2</v>
      </c>
      <c r="O73" s="67">
        <f>L73/'סכום נכסי הקרן'!$C$41</f>
        <v>9.1391695916043705E-3</v>
      </c>
    </row>
    <row r="74" spans="1:15">
      <c r="A74" s="60" t="s">
        <v>387</v>
      </c>
      <c r="B74" s="57" t="s">
        <v>388</v>
      </c>
      <c r="C74" s="57" t="s">
        <v>178</v>
      </c>
      <c r="D74" s="116" t="s">
        <v>612</v>
      </c>
      <c r="E74" s="75">
        <v>42614</v>
      </c>
      <c r="F74" s="66">
        <v>6.4099999999923387</v>
      </c>
      <c r="G74" s="69" t="s">
        <v>102</v>
      </c>
      <c r="H74" s="70">
        <v>4.8000000000000001E-2</v>
      </c>
      <c r="I74" s="70">
        <v>4.8499999999966202E-2</v>
      </c>
      <c r="J74" s="66">
        <v>155926.34600799999</v>
      </c>
      <c r="K74" s="68">
        <v>113.84910000000001</v>
      </c>
      <c r="L74" s="66">
        <v>177.52074219600001</v>
      </c>
      <c r="M74" s="116" t="s">
        <v>612</v>
      </c>
      <c r="N74" s="67">
        <f t="shared" si="0"/>
        <v>4.7184324802858084E-3</v>
      </c>
      <c r="O74" s="67">
        <f>L74/'סכום נכסי הקרן'!$C$41</f>
        <v>2.7772234038022287E-3</v>
      </c>
    </row>
    <row r="75" spans="1:15">
      <c r="A75" s="60" t="s">
        <v>389</v>
      </c>
      <c r="B75" s="57" t="s">
        <v>390</v>
      </c>
      <c r="C75" s="57" t="s">
        <v>178</v>
      </c>
      <c r="D75" s="116" t="s">
        <v>612</v>
      </c>
      <c r="E75" s="75">
        <v>42644</v>
      </c>
      <c r="F75" s="66">
        <v>6.4900000000085774</v>
      </c>
      <c r="G75" s="69" t="s">
        <v>102</v>
      </c>
      <c r="H75" s="70">
        <v>4.8000000000000001E-2</v>
      </c>
      <c r="I75" s="70">
        <v>4.8600000000027857E-2</v>
      </c>
      <c r="J75" s="66">
        <v>119936.75504599999</v>
      </c>
      <c r="K75" s="68">
        <v>113.741338</v>
      </c>
      <c r="L75" s="66">
        <v>136.417670367</v>
      </c>
      <c r="M75" s="116" t="s">
        <v>612</v>
      </c>
      <c r="N75" s="67">
        <f t="shared" si="0"/>
        <v>3.6259287719397518E-3</v>
      </c>
      <c r="O75" s="67">
        <f>L75/'סכום נכסי הקרן'!$C$41</f>
        <v>2.1341863612597428E-3</v>
      </c>
    </row>
    <row r="76" spans="1:15">
      <c r="A76" s="60" t="s">
        <v>391</v>
      </c>
      <c r="B76" s="57" t="s">
        <v>392</v>
      </c>
      <c r="C76" s="57" t="s">
        <v>178</v>
      </c>
      <c r="D76" s="116" t="s">
        <v>612</v>
      </c>
      <c r="E76" s="75">
        <v>42675</v>
      </c>
      <c r="F76" s="66">
        <v>6.5800000000062511</v>
      </c>
      <c r="G76" s="69" t="s">
        <v>102</v>
      </c>
      <c r="H76" s="70">
        <v>4.8000000000000001E-2</v>
      </c>
      <c r="I76" s="70">
        <v>4.8600000000054447E-2</v>
      </c>
      <c r="J76" s="66">
        <v>174934.97194800002</v>
      </c>
      <c r="K76" s="68">
        <v>113.397054</v>
      </c>
      <c r="L76" s="66">
        <v>198.37110547199995</v>
      </c>
      <c r="M76" s="116" t="s">
        <v>612</v>
      </c>
      <c r="N76" s="67">
        <f t="shared" ref="N76:N139" si="4">IFERROR(L76/$L$9,0)</f>
        <v>5.2726270498342749E-3</v>
      </c>
      <c r="O76" s="67">
        <f>L76/'סכום נכסי הקרן'!$C$41</f>
        <v>3.1034169299871948E-3</v>
      </c>
    </row>
    <row r="77" spans="1:15">
      <c r="A77" s="60" t="s">
        <v>393</v>
      </c>
      <c r="B77" s="57" t="s">
        <v>394</v>
      </c>
      <c r="C77" s="57" t="s">
        <v>178</v>
      </c>
      <c r="D77" s="116" t="s">
        <v>612</v>
      </c>
      <c r="E77" s="75">
        <v>42705</v>
      </c>
      <c r="F77" s="66">
        <v>6.6600000000142563</v>
      </c>
      <c r="G77" s="69" t="s">
        <v>102</v>
      </c>
      <c r="H77" s="70">
        <v>4.8000000000000001E-2</v>
      </c>
      <c r="I77" s="70">
        <v>4.8600000000088073E-2</v>
      </c>
      <c r="J77" s="66">
        <v>195446.26925400001</v>
      </c>
      <c r="K77" s="68">
        <v>112.70606600000001</v>
      </c>
      <c r="L77" s="66">
        <v>220.279802171</v>
      </c>
      <c r="M77" s="116" t="s">
        <v>612</v>
      </c>
      <c r="N77" s="67">
        <f t="shared" si="4"/>
        <v>5.8549517113161238E-3</v>
      </c>
      <c r="O77" s="67">
        <f>L77/'סכום נכסי הקרן'!$C$41</f>
        <v>3.4461675543175528E-3</v>
      </c>
    </row>
    <row r="78" spans="1:15">
      <c r="A78" s="60" t="s">
        <v>395</v>
      </c>
      <c r="B78" s="57" t="s">
        <v>396</v>
      </c>
      <c r="C78" s="57" t="s">
        <v>178</v>
      </c>
      <c r="D78" s="116" t="s">
        <v>612</v>
      </c>
      <c r="E78" s="75">
        <v>42736</v>
      </c>
      <c r="F78" s="66">
        <v>6.5899999999938954</v>
      </c>
      <c r="G78" s="69" t="s">
        <v>102</v>
      </c>
      <c r="H78" s="70">
        <v>4.8000000000000001E-2</v>
      </c>
      <c r="I78" s="70">
        <v>4.8499999999959513E-2</v>
      </c>
      <c r="J78" s="66">
        <v>395881.05151799996</v>
      </c>
      <c r="K78" s="68">
        <v>115.44776</v>
      </c>
      <c r="L78" s="66">
        <v>457.03580578100008</v>
      </c>
      <c r="M78" s="116" t="s">
        <v>612</v>
      </c>
      <c r="N78" s="67">
        <f t="shared" si="4"/>
        <v>1.2147834466970014E-2</v>
      </c>
      <c r="O78" s="67">
        <f>L78/'סכום נכסי הקרן'!$C$41</f>
        <v>7.1500970562030667E-3</v>
      </c>
    </row>
    <row r="79" spans="1:15">
      <c r="A79" s="60" t="s">
        <v>397</v>
      </c>
      <c r="B79" s="57" t="s">
        <v>398</v>
      </c>
      <c r="C79" s="57" t="s">
        <v>178</v>
      </c>
      <c r="D79" s="116" t="s">
        <v>612</v>
      </c>
      <c r="E79" s="75">
        <v>42767</v>
      </c>
      <c r="F79" s="66">
        <v>6.6700000000039772</v>
      </c>
      <c r="G79" s="69" t="s">
        <v>102</v>
      </c>
      <c r="H79" s="70">
        <v>4.8000000000000001E-2</v>
      </c>
      <c r="I79" s="70">
        <v>4.8500000000018077E-2</v>
      </c>
      <c r="J79" s="66">
        <v>216401.360694</v>
      </c>
      <c r="K79" s="68">
        <v>114.983689</v>
      </c>
      <c r="L79" s="66">
        <v>248.82626690300003</v>
      </c>
      <c r="M79" s="116" t="s">
        <v>612</v>
      </c>
      <c r="N79" s="67">
        <f t="shared" si="4"/>
        <v>6.6137056728114317E-3</v>
      </c>
      <c r="O79" s="67">
        <f>L79/'סכום נכסי הקרן'!$C$41</f>
        <v>3.8927627463430162E-3</v>
      </c>
    </row>
    <row r="80" spans="1:15">
      <c r="A80" s="60" t="s">
        <v>399</v>
      </c>
      <c r="B80" s="57" t="s">
        <v>400</v>
      </c>
      <c r="C80" s="57" t="s">
        <v>178</v>
      </c>
      <c r="D80" s="116" t="s">
        <v>612</v>
      </c>
      <c r="E80" s="75">
        <v>42795</v>
      </c>
      <c r="F80" s="66">
        <v>6.7500000000081242</v>
      </c>
      <c r="G80" s="69" t="s">
        <v>102</v>
      </c>
      <c r="H80" s="70">
        <v>4.8000000000000001E-2</v>
      </c>
      <c r="I80" s="70">
        <v>4.8500000000055249E-2</v>
      </c>
      <c r="J80" s="66">
        <v>268112.83156600001</v>
      </c>
      <c r="K80" s="68">
        <v>114.76819</v>
      </c>
      <c r="L80" s="66">
        <v>307.70824393800001</v>
      </c>
      <c r="M80" s="116" t="s">
        <v>612</v>
      </c>
      <c r="N80" s="67">
        <f t="shared" si="4"/>
        <v>8.1787657863988065E-3</v>
      </c>
      <c r="O80" s="67">
        <f>L80/'סכום נכסי הקרן'!$C$41</f>
        <v>4.8139418866555107E-3</v>
      </c>
    </row>
    <row r="81" spans="1:15">
      <c r="A81" s="60" t="s">
        <v>401</v>
      </c>
      <c r="B81" s="57" t="s">
        <v>402</v>
      </c>
      <c r="C81" s="57" t="s">
        <v>178</v>
      </c>
      <c r="D81" s="116" t="s">
        <v>612</v>
      </c>
      <c r="E81" s="75">
        <v>42826</v>
      </c>
      <c r="F81" s="66">
        <v>6.8299999999874705</v>
      </c>
      <c r="G81" s="69" t="s">
        <v>102</v>
      </c>
      <c r="H81" s="70">
        <v>4.8000000000000001E-2</v>
      </c>
      <c r="I81" s="70">
        <v>4.8499999999932958E-2</v>
      </c>
      <c r="J81" s="66">
        <v>189215.35512200001</v>
      </c>
      <c r="K81" s="68">
        <v>114.315331</v>
      </c>
      <c r="L81" s="66">
        <v>216.302160337</v>
      </c>
      <c r="M81" s="116" t="s">
        <v>612</v>
      </c>
      <c r="N81" s="67">
        <f t="shared" si="4"/>
        <v>5.7492275340041152E-3</v>
      </c>
      <c r="O81" s="67">
        <f>L81/'סכום נכסי הקרן'!$C$41</f>
        <v>3.3839393332281498E-3</v>
      </c>
    </row>
    <row r="82" spans="1:15">
      <c r="A82" s="60" t="s">
        <v>403</v>
      </c>
      <c r="B82" s="57" t="s">
        <v>404</v>
      </c>
      <c r="C82" s="57" t="s">
        <v>178</v>
      </c>
      <c r="D82" s="116" t="s">
        <v>612</v>
      </c>
      <c r="E82" s="75">
        <v>42856</v>
      </c>
      <c r="F82" s="66">
        <v>6.9200000000075228</v>
      </c>
      <c r="G82" s="69" t="s">
        <v>102</v>
      </c>
      <c r="H82" s="70">
        <v>4.8000000000000001E-2</v>
      </c>
      <c r="I82" s="70">
        <v>4.8500000000060543E-2</v>
      </c>
      <c r="J82" s="66">
        <v>341957.28357199999</v>
      </c>
      <c r="K82" s="68">
        <v>113.520008</v>
      </c>
      <c r="L82" s="66">
        <v>388.18993464900001</v>
      </c>
      <c r="M82" s="116" t="s">
        <v>612</v>
      </c>
      <c r="N82" s="67">
        <f t="shared" si="4"/>
        <v>1.0317937912548557E-2</v>
      </c>
      <c r="O82" s="67">
        <f>L82/'סכום נכסי הקרן'!$C$41</f>
        <v>6.0730377661295772E-3</v>
      </c>
    </row>
    <row r="83" spans="1:15">
      <c r="A83" s="60" t="s">
        <v>405</v>
      </c>
      <c r="B83" s="57" t="s">
        <v>406</v>
      </c>
      <c r="C83" s="57" t="s">
        <v>178</v>
      </c>
      <c r="D83" s="116" t="s">
        <v>612</v>
      </c>
      <c r="E83" s="75">
        <v>42887</v>
      </c>
      <c r="F83" s="66">
        <v>6.9999999999911466</v>
      </c>
      <c r="G83" s="69" t="s">
        <v>102</v>
      </c>
      <c r="H83" s="70">
        <v>4.8000000000000001E-2</v>
      </c>
      <c r="I83" s="70">
        <v>4.8499999999935081E-2</v>
      </c>
      <c r="J83" s="66">
        <v>300292.91147799999</v>
      </c>
      <c r="K83" s="68">
        <v>112.857688</v>
      </c>
      <c r="L83" s="66">
        <v>338.90363675200001</v>
      </c>
      <c r="M83" s="116" t="s">
        <v>612</v>
      </c>
      <c r="N83" s="67">
        <f t="shared" si="4"/>
        <v>9.0079272289886343E-3</v>
      </c>
      <c r="O83" s="67">
        <f>L83/'סכום נכסי הקרן'!$C$41</f>
        <v>5.3019782363356487E-3</v>
      </c>
    </row>
    <row r="84" spans="1:15">
      <c r="A84" s="60" t="s">
        <v>407</v>
      </c>
      <c r="B84" s="57" t="s">
        <v>408</v>
      </c>
      <c r="C84" s="57" t="s">
        <v>178</v>
      </c>
      <c r="D84" s="116" t="s">
        <v>612</v>
      </c>
      <c r="E84" s="75">
        <v>42918</v>
      </c>
      <c r="F84" s="66">
        <v>6.9199999999967883</v>
      </c>
      <c r="G84" s="69" t="s">
        <v>102</v>
      </c>
      <c r="H84" s="70">
        <v>4.8000000000000001E-2</v>
      </c>
      <c r="I84" s="70">
        <v>4.8599999999977245E-2</v>
      </c>
      <c r="J84" s="66">
        <v>130370.92239199999</v>
      </c>
      <c r="K84" s="68">
        <v>114.614419</v>
      </c>
      <c r="L84" s="66">
        <v>149.423875469</v>
      </c>
      <c r="M84" s="116" t="s">
        <v>612</v>
      </c>
      <c r="N84" s="67">
        <f t="shared" si="4"/>
        <v>3.9716286593972899E-3</v>
      </c>
      <c r="O84" s="67">
        <f>L84/'סכום נכסי הקרן'!$C$41</f>
        <v>2.3376619481522598E-3</v>
      </c>
    </row>
    <row r="85" spans="1:15">
      <c r="A85" s="60" t="s">
        <v>409</v>
      </c>
      <c r="B85" s="57" t="s">
        <v>410</v>
      </c>
      <c r="C85" s="57" t="s">
        <v>178</v>
      </c>
      <c r="D85" s="116" t="s">
        <v>612</v>
      </c>
      <c r="E85" s="75">
        <v>42949</v>
      </c>
      <c r="F85" s="66">
        <v>7.009999999996567</v>
      </c>
      <c r="G85" s="69" t="s">
        <v>102</v>
      </c>
      <c r="H85" s="70">
        <v>4.8000000000000001E-2</v>
      </c>
      <c r="I85" s="70">
        <v>4.8499999999970039E-2</v>
      </c>
      <c r="J85" s="66">
        <v>319238.13825600001</v>
      </c>
      <c r="K85" s="68">
        <v>114.985602</v>
      </c>
      <c r="L85" s="66">
        <v>367.07789622600001</v>
      </c>
      <c r="M85" s="116" t="s">
        <v>612</v>
      </c>
      <c r="N85" s="67">
        <f t="shared" si="4"/>
        <v>9.7567881190774378E-3</v>
      </c>
      <c r="O85" s="67">
        <f>L85/'סכום נכסי הקרן'!$C$41</f>
        <v>5.7427504628825505E-3</v>
      </c>
    </row>
    <row r="86" spans="1:15">
      <c r="A86" s="60" t="s">
        <v>411</v>
      </c>
      <c r="B86" s="57" t="s">
        <v>412</v>
      </c>
      <c r="C86" s="57" t="s">
        <v>178</v>
      </c>
      <c r="D86" s="116" t="s">
        <v>612</v>
      </c>
      <c r="E86" s="75">
        <v>42979</v>
      </c>
      <c r="F86" s="66">
        <v>7.0899999999929442</v>
      </c>
      <c r="G86" s="69" t="s">
        <v>102</v>
      </c>
      <c r="H86" s="70">
        <v>4.8000000000000001E-2</v>
      </c>
      <c r="I86" s="70">
        <v>4.8499999999975667E-2</v>
      </c>
      <c r="J86" s="66">
        <v>143397.78178399999</v>
      </c>
      <c r="K86" s="68">
        <v>114.662871</v>
      </c>
      <c r="L86" s="66">
        <v>164.42401362400003</v>
      </c>
      <c r="M86" s="116" t="s">
        <v>612</v>
      </c>
      <c r="N86" s="67">
        <f t="shared" si="4"/>
        <v>4.3703265141030899E-3</v>
      </c>
      <c r="O86" s="67">
        <f>L86/'סכום נכסי הקרן'!$C$41</f>
        <v>2.5723316224055231E-3</v>
      </c>
    </row>
    <row r="87" spans="1:15">
      <c r="A87" s="60" t="s">
        <v>413</v>
      </c>
      <c r="B87" s="57" t="s">
        <v>414</v>
      </c>
      <c r="C87" s="57" t="s">
        <v>178</v>
      </c>
      <c r="D87" s="116" t="s">
        <v>612</v>
      </c>
      <c r="E87" s="75">
        <v>43009</v>
      </c>
      <c r="F87" s="66">
        <v>7.1699999999928536</v>
      </c>
      <c r="G87" s="69" t="s">
        <v>102</v>
      </c>
      <c r="H87" s="70">
        <v>4.8000000000000001E-2</v>
      </c>
      <c r="I87" s="70">
        <v>4.8499999999963135E-2</v>
      </c>
      <c r="J87" s="66">
        <v>274069.01599599997</v>
      </c>
      <c r="K87" s="68">
        <v>113.867862</v>
      </c>
      <c r="L87" s="66">
        <v>312.07652821900001</v>
      </c>
      <c r="M87" s="116" t="s">
        <v>612</v>
      </c>
      <c r="N87" s="67">
        <f t="shared" si="4"/>
        <v>8.2948730884505033E-3</v>
      </c>
      <c r="O87" s="67">
        <f>L87/'סכום נכסי הקרן'!$C$41</f>
        <v>4.882281513842626E-3</v>
      </c>
    </row>
    <row r="88" spans="1:15">
      <c r="A88" s="60" t="s">
        <v>415</v>
      </c>
      <c r="B88" s="57" t="s">
        <v>416</v>
      </c>
      <c r="C88" s="57" t="s">
        <v>178</v>
      </c>
      <c r="D88" s="116" t="s">
        <v>612</v>
      </c>
      <c r="E88" s="75">
        <v>43040</v>
      </c>
      <c r="F88" s="66">
        <v>7.2500000000090061</v>
      </c>
      <c r="G88" s="69" t="s">
        <v>102</v>
      </c>
      <c r="H88" s="70">
        <v>4.8000000000000001E-2</v>
      </c>
      <c r="I88" s="70">
        <v>4.8500000000066039E-2</v>
      </c>
      <c r="J88" s="66">
        <v>294033.07842999999</v>
      </c>
      <c r="K88" s="68">
        <v>113.291509</v>
      </c>
      <c r="L88" s="66">
        <v>333.11451074799999</v>
      </c>
      <c r="M88" s="116" t="s">
        <v>612</v>
      </c>
      <c r="N88" s="67">
        <f t="shared" si="4"/>
        <v>8.8540545049799555E-3</v>
      </c>
      <c r="O88" s="67">
        <f>L88/'סכום נכסי הקרן'!$C$41</f>
        <v>5.2114102495923438E-3</v>
      </c>
    </row>
    <row r="89" spans="1:15">
      <c r="A89" s="60" t="s">
        <v>417</v>
      </c>
      <c r="B89" s="57" t="s">
        <v>418</v>
      </c>
      <c r="C89" s="57" t="s">
        <v>178</v>
      </c>
      <c r="D89" s="116" t="s">
        <v>612</v>
      </c>
      <c r="E89" s="75">
        <v>43070</v>
      </c>
      <c r="F89" s="66">
        <v>7.3400000000044283</v>
      </c>
      <c r="G89" s="69" t="s">
        <v>102</v>
      </c>
      <c r="H89" s="70">
        <v>4.8000000000000001E-2</v>
      </c>
      <c r="I89" s="70">
        <v>4.8500000000036902E-2</v>
      </c>
      <c r="J89" s="66">
        <v>301110.42698799999</v>
      </c>
      <c r="K89" s="68">
        <v>112.520844</v>
      </c>
      <c r="L89" s="66">
        <v>338.81199447499995</v>
      </c>
      <c r="M89" s="116" t="s">
        <v>612</v>
      </c>
      <c r="N89" s="67">
        <f t="shared" si="4"/>
        <v>9.0054914128072944E-3</v>
      </c>
      <c r="O89" s="67">
        <f>L89/'סכום נכסי הקרן'!$C$41</f>
        <v>5.3005445386543866E-3</v>
      </c>
    </row>
    <row r="90" spans="1:15">
      <c r="A90" s="60" t="s">
        <v>419</v>
      </c>
      <c r="B90" s="57" t="s">
        <v>420</v>
      </c>
      <c r="C90" s="57" t="s">
        <v>178</v>
      </c>
      <c r="D90" s="116" t="s">
        <v>612</v>
      </c>
      <c r="E90" s="75">
        <v>43101</v>
      </c>
      <c r="F90" s="66">
        <v>7.2500000000005285</v>
      </c>
      <c r="G90" s="69" t="s">
        <v>102</v>
      </c>
      <c r="H90" s="70">
        <v>4.8000000000000001E-2</v>
      </c>
      <c r="I90" s="70">
        <v>4.8499999999996837E-2</v>
      </c>
      <c r="J90" s="66">
        <v>411090.17680199997</v>
      </c>
      <c r="K90" s="68">
        <v>115.099919</v>
      </c>
      <c r="L90" s="66">
        <v>473.16445951900005</v>
      </c>
      <c r="M90" s="116" t="s">
        <v>612</v>
      </c>
      <c r="N90" s="67">
        <f t="shared" si="4"/>
        <v>1.2576527828203477E-2</v>
      </c>
      <c r="O90" s="67">
        <f>L90/'סכום נכסי הקרן'!$C$41</f>
        <v>7.4024217934641366E-3</v>
      </c>
    </row>
    <row r="91" spans="1:15">
      <c r="A91" s="60" t="s">
        <v>421</v>
      </c>
      <c r="B91" s="57" t="s">
        <v>422</v>
      </c>
      <c r="C91" s="57" t="s">
        <v>178</v>
      </c>
      <c r="D91" s="116" t="s">
        <v>612</v>
      </c>
      <c r="E91" s="75">
        <v>43132</v>
      </c>
      <c r="F91" s="66">
        <v>7.3299999999991821</v>
      </c>
      <c r="G91" s="69" t="s">
        <v>102</v>
      </c>
      <c r="H91" s="70">
        <v>4.8000000000000001E-2</v>
      </c>
      <c r="I91" s="70">
        <v>4.8499999999985624E-2</v>
      </c>
      <c r="J91" s="66">
        <v>394658.67118399998</v>
      </c>
      <c r="K91" s="68">
        <v>114.5279</v>
      </c>
      <c r="L91" s="66">
        <v>451.994286789</v>
      </c>
      <c r="M91" s="116" t="s">
        <v>612</v>
      </c>
      <c r="N91" s="67">
        <f t="shared" si="4"/>
        <v>1.2013832847398332E-2</v>
      </c>
      <c r="O91" s="67">
        <f>L91/'סכום נכסי הקרן'!$C$41</f>
        <v>7.0712250080013023E-3</v>
      </c>
    </row>
    <row r="92" spans="1:15">
      <c r="A92" s="60" t="s">
        <v>423</v>
      </c>
      <c r="B92" s="57" t="s">
        <v>424</v>
      </c>
      <c r="C92" s="57" t="s">
        <v>178</v>
      </c>
      <c r="D92" s="116" t="s">
        <v>612</v>
      </c>
      <c r="E92" s="75">
        <v>43161</v>
      </c>
      <c r="F92" s="66">
        <v>7.4100000000048851</v>
      </c>
      <c r="G92" s="69" t="s">
        <v>102</v>
      </c>
      <c r="H92" s="70">
        <v>4.8000000000000001E-2</v>
      </c>
      <c r="I92" s="70">
        <v>4.8500000000018792E-2</v>
      </c>
      <c r="J92" s="66">
        <v>92835.281690000003</v>
      </c>
      <c r="K92" s="68">
        <v>114.646511</v>
      </c>
      <c r="L92" s="66">
        <v>106.43241172800001</v>
      </c>
      <c r="M92" s="116" t="s">
        <v>612</v>
      </c>
      <c r="N92" s="67">
        <f t="shared" si="4"/>
        <v>2.8289322263990798E-3</v>
      </c>
      <c r="O92" s="67">
        <f>L92/'סכום נכסי הקרן'!$C$41</f>
        <v>1.6650819567200791E-3</v>
      </c>
    </row>
    <row r="93" spans="1:15">
      <c r="A93" s="60" t="s">
        <v>425</v>
      </c>
      <c r="B93" s="57" t="s">
        <v>426</v>
      </c>
      <c r="C93" s="57" t="s">
        <v>178</v>
      </c>
      <c r="D93" s="116" t="s">
        <v>612</v>
      </c>
      <c r="E93" s="75">
        <v>43221</v>
      </c>
      <c r="F93" s="66">
        <v>7.5799999999924355</v>
      </c>
      <c r="G93" s="69" t="s">
        <v>102</v>
      </c>
      <c r="H93" s="70">
        <v>4.8000000000000001E-2</v>
      </c>
      <c r="I93" s="70">
        <v>4.859999999995912E-2</v>
      </c>
      <c r="J93" s="66">
        <v>375747.92465200002</v>
      </c>
      <c r="K93" s="68">
        <v>113.29356199999999</v>
      </c>
      <c r="L93" s="66">
        <v>425.69820905900002</v>
      </c>
      <c r="M93" s="116" t="s">
        <v>612</v>
      </c>
      <c r="N93" s="67">
        <f t="shared" si="4"/>
        <v>1.1314893299656018E-2</v>
      </c>
      <c r="O93" s="67">
        <f>L93/'סכום נכסי הקרן'!$C$41</f>
        <v>6.6598359973620482E-3</v>
      </c>
    </row>
    <row r="94" spans="1:15">
      <c r="A94" s="60" t="s">
        <v>427</v>
      </c>
      <c r="B94" s="57" t="s">
        <v>428</v>
      </c>
      <c r="C94" s="57" t="s">
        <v>178</v>
      </c>
      <c r="D94" s="116" t="s">
        <v>612</v>
      </c>
      <c r="E94" s="75">
        <v>43252</v>
      </c>
      <c r="F94" s="66">
        <v>7.6600000000023787</v>
      </c>
      <c r="G94" s="69" t="s">
        <v>102</v>
      </c>
      <c r="H94" s="70">
        <v>4.8000000000000001E-2</v>
      </c>
      <c r="I94" s="70">
        <v>4.8500000000004241E-2</v>
      </c>
      <c r="J94" s="66">
        <v>209391.86036200001</v>
      </c>
      <c r="K94" s="68">
        <v>112.400429</v>
      </c>
      <c r="L94" s="66">
        <v>235.35734833400002</v>
      </c>
      <c r="M94" s="116" t="s">
        <v>612</v>
      </c>
      <c r="N94" s="67">
        <f t="shared" si="4"/>
        <v>6.2557070408536712E-3</v>
      </c>
      <c r="O94" s="67">
        <f>L94/'סכום נכסי הקרן'!$C$41</f>
        <v>3.6820482382184769E-3</v>
      </c>
    </row>
    <row r="95" spans="1:15">
      <c r="A95" s="60" t="s">
        <v>429</v>
      </c>
      <c r="B95" s="57" t="s">
        <v>430</v>
      </c>
      <c r="C95" s="57" t="s">
        <v>178</v>
      </c>
      <c r="D95" s="116" t="s">
        <v>612</v>
      </c>
      <c r="E95" s="75">
        <v>43282</v>
      </c>
      <c r="F95" s="66">
        <v>7.5600000000172463</v>
      </c>
      <c r="G95" s="69" t="s">
        <v>102</v>
      </c>
      <c r="H95" s="70">
        <v>4.8000000000000001E-2</v>
      </c>
      <c r="I95" s="70">
        <v>4.8500000000087314E-2</v>
      </c>
      <c r="J95" s="66">
        <v>160593.41414400001</v>
      </c>
      <c r="K95" s="68">
        <v>114.084023</v>
      </c>
      <c r="L95" s="66">
        <v>183.21142816400004</v>
      </c>
      <c r="M95" s="116" t="s">
        <v>612</v>
      </c>
      <c r="N95" s="67">
        <f t="shared" si="4"/>
        <v>4.8696887063152811E-3</v>
      </c>
      <c r="O95" s="67">
        <f>L95/'סכום נכסי הקרן'!$C$41</f>
        <v>2.8662513453177564E-3</v>
      </c>
    </row>
    <row r="96" spans="1:15">
      <c r="A96" s="60" t="s">
        <v>431</v>
      </c>
      <c r="B96" s="57" t="s">
        <v>432</v>
      </c>
      <c r="C96" s="57" t="s">
        <v>178</v>
      </c>
      <c r="D96" s="116" t="s">
        <v>612</v>
      </c>
      <c r="E96" s="75">
        <v>43313</v>
      </c>
      <c r="F96" s="66">
        <v>7.65000000000233</v>
      </c>
      <c r="G96" s="69" t="s">
        <v>102</v>
      </c>
      <c r="H96" s="70">
        <v>4.8000000000000001E-2</v>
      </c>
      <c r="I96" s="70">
        <v>4.8600000000005431E-2</v>
      </c>
      <c r="J96" s="66">
        <v>453707.76085800002</v>
      </c>
      <c r="K96" s="68">
        <v>113.488804</v>
      </c>
      <c r="L96" s="66">
        <v>514.90751125200006</v>
      </c>
      <c r="M96" s="116" t="s">
        <v>612</v>
      </c>
      <c r="N96" s="67">
        <f t="shared" si="4"/>
        <v>1.3686041954196558E-2</v>
      </c>
      <c r="O96" s="67">
        <f>L96/'סכום נכסי הקרן'!$C$41</f>
        <v>8.0554710021645895E-3</v>
      </c>
    </row>
    <row r="97" spans="1:15">
      <c r="A97" s="60" t="s">
        <v>433</v>
      </c>
      <c r="B97" s="57" t="s">
        <v>434</v>
      </c>
      <c r="C97" s="57" t="s">
        <v>178</v>
      </c>
      <c r="D97" s="116" t="s">
        <v>612</v>
      </c>
      <c r="E97" s="75">
        <v>43345</v>
      </c>
      <c r="F97" s="66">
        <v>7.7400000000068898</v>
      </c>
      <c r="G97" s="69" t="s">
        <v>102</v>
      </c>
      <c r="H97" s="70">
        <v>4.8000000000000001E-2</v>
      </c>
      <c r="I97" s="70">
        <v>4.8600000000040326E-2</v>
      </c>
      <c r="J97" s="66">
        <v>421109.46892999997</v>
      </c>
      <c r="K97" s="68">
        <v>113.037572</v>
      </c>
      <c r="L97" s="66">
        <v>476.01191882800009</v>
      </c>
      <c r="M97" s="116" t="s">
        <v>612</v>
      </c>
      <c r="N97" s="67">
        <f t="shared" si="4"/>
        <v>1.2652212192315946E-2</v>
      </c>
      <c r="O97" s="67">
        <f>L97/'סכום נכסי הקרן'!$C$41</f>
        <v>7.4469688730701821E-3</v>
      </c>
    </row>
    <row r="98" spans="1:15">
      <c r="A98" s="60" t="s">
        <v>435</v>
      </c>
      <c r="B98" s="57" t="s">
        <v>436</v>
      </c>
      <c r="C98" s="57" t="s">
        <v>178</v>
      </c>
      <c r="D98" s="116" t="s">
        <v>612</v>
      </c>
      <c r="E98" s="75">
        <v>43375</v>
      </c>
      <c r="F98" s="66">
        <v>7.8199999999857726</v>
      </c>
      <c r="G98" s="69" t="s">
        <v>102</v>
      </c>
      <c r="H98" s="70">
        <v>4.8000000000000001E-2</v>
      </c>
      <c r="I98" s="70">
        <v>4.8599999999902409E-2</v>
      </c>
      <c r="J98" s="66">
        <v>151221.46082800001</v>
      </c>
      <c r="K98" s="68">
        <v>112.484824</v>
      </c>
      <c r="L98" s="66">
        <v>170.10119428100001</v>
      </c>
      <c r="M98" s="116" t="s">
        <v>612</v>
      </c>
      <c r="N98" s="67">
        <f t="shared" si="4"/>
        <v>4.5212237742039019E-3</v>
      </c>
      <c r="O98" s="67">
        <f>L98/'סכום נכסי הקרן'!$C$41</f>
        <v>2.661148280071508E-3</v>
      </c>
    </row>
    <row r="99" spans="1:15">
      <c r="A99" s="60" t="s">
        <v>437</v>
      </c>
      <c r="B99" s="57" t="s">
        <v>438</v>
      </c>
      <c r="C99" s="57" t="s">
        <v>178</v>
      </c>
      <c r="D99" s="116" t="s">
        <v>612</v>
      </c>
      <c r="E99" s="75">
        <v>43405</v>
      </c>
      <c r="F99" s="66">
        <v>7.9000000139648501</v>
      </c>
      <c r="G99" s="69" t="s">
        <v>102</v>
      </c>
      <c r="H99" s="70">
        <v>4.8000000000000001E-2</v>
      </c>
      <c r="I99" s="70">
        <v>4.8500000078552284E-2</v>
      </c>
      <c r="J99" s="66">
        <v>102.328472</v>
      </c>
      <c r="K99" s="68">
        <v>111.966283</v>
      </c>
      <c r="L99" s="66">
        <v>0.11457338599999999</v>
      </c>
      <c r="M99" s="116" t="s">
        <v>612</v>
      </c>
      <c r="N99" s="67">
        <f t="shared" si="4"/>
        <v>3.0453161652616412E-6</v>
      </c>
      <c r="O99" s="67">
        <f>L99/'סכום נכסי הקרן'!$C$41</f>
        <v>1.7924434357126989E-6</v>
      </c>
    </row>
    <row r="100" spans="1:15">
      <c r="A100" s="60" t="s">
        <v>439</v>
      </c>
      <c r="B100" s="57" t="s">
        <v>440</v>
      </c>
      <c r="C100" s="57" t="s">
        <v>178</v>
      </c>
      <c r="D100" s="116" t="s">
        <v>612</v>
      </c>
      <c r="E100" s="75">
        <v>43435</v>
      </c>
      <c r="F100" s="66">
        <v>7.9800000000154299</v>
      </c>
      <c r="G100" s="69" t="s">
        <v>102</v>
      </c>
      <c r="H100" s="70">
        <v>4.8000000000000001E-2</v>
      </c>
      <c r="I100" s="70">
        <v>4.8600000000102866E-2</v>
      </c>
      <c r="J100" s="66">
        <v>174957.21726800001</v>
      </c>
      <c r="K100" s="68">
        <v>111.13375000000001</v>
      </c>
      <c r="L100" s="66">
        <v>194.43651574999998</v>
      </c>
      <c r="M100" s="116" t="s">
        <v>612</v>
      </c>
      <c r="N100" s="67">
        <f t="shared" si="4"/>
        <v>5.1680471809624684E-3</v>
      </c>
      <c r="O100" s="67">
        <f>L100/'סכום נכסי הקרן'!$C$41</f>
        <v>3.0418622377009642E-3</v>
      </c>
    </row>
    <row r="101" spans="1:15">
      <c r="A101" s="60" t="s">
        <v>441</v>
      </c>
      <c r="B101" s="57" t="s">
        <v>442</v>
      </c>
      <c r="C101" s="57" t="s">
        <v>178</v>
      </c>
      <c r="D101" s="116" t="s">
        <v>612</v>
      </c>
      <c r="E101" s="75">
        <v>43497</v>
      </c>
      <c r="F101" s="66">
        <v>7.9600000000045341</v>
      </c>
      <c r="G101" s="69" t="s">
        <v>102</v>
      </c>
      <c r="H101" s="70">
        <v>4.8000000000000001E-2</v>
      </c>
      <c r="I101" s="70">
        <v>4.8600000000042005E-2</v>
      </c>
      <c r="J101" s="66">
        <v>264059.73426200001</v>
      </c>
      <c r="K101" s="68">
        <v>113.591307</v>
      </c>
      <c r="L101" s="66">
        <v>299.94890310900001</v>
      </c>
      <c r="M101" s="116" t="s">
        <v>612</v>
      </c>
      <c r="N101" s="67">
        <f t="shared" si="4"/>
        <v>7.9725255164435453E-3</v>
      </c>
      <c r="O101" s="67">
        <f>L101/'סכום נכסי הקרן'!$C$41</f>
        <v>4.6925508723897847E-3</v>
      </c>
    </row>
    <row r="102" spans="1:15">
      <c r="A102" s="60" t="s">
        <v>443</v>
      </c>
      <c r="B102" s="57" t="s">
        <v>444</v>
      </c>
      <c r="C102" s="57" t="s">
        <v>178</v>
      </c>
      <c r="D102" s="116" t="s">
        <v>612</v>
      </c>
      <c r="E102" s="75">
        <v>43525</v>
      </c>
      <c r="F102" s="66">
        <v>8.0400000000009388</v>
      </c>
      <c r="G102" s="69" t="s">
        <v>102</v>
      </c>
      <c r="H102" s="70">
        <v>4.8000000000000001E-2</v>
      </c>
      <c r="I102" s="70">
        <v>4.8700000000006821E-2</v>
      </c>
      <c r="J102" s="66">
        <v>414360.23884200002</v>
      </c>
      <c r="K102" s="68">
        <v>113.188796</v>
      </c>
      <c r="L102" s="66">
        <v>469.00936436399996</v>
      </c>
      <c r="M102" s="116" t="s">
        <v>612</v>
      </c>
      <c r="N102" s="67">
        <f t="shared" si="4"/>
        <v>1.2466087010440422E-2</v>
      </c>
      <c r="O102" s="67">
        <f>L102/'סכום נכסי הקרן'!$C$41</f>
        <v>7.3374174037418886E-3</v>
      </c>
    </row>
    <row r="103" spans="1:15">
      <c r="A103" s="60" t="s">
        <v>445</v>
      </c>
      <c r="B103" s="57" t="s">
        <v>446</v>
      </c>
      <c r="C103" s="57" t="s">
        <v>178</v>
      </c>
      <c r="D103" s="116" t="s">
        <v>612</v>
      </c>
      <c r="E103" s="75">
        <v>43556</v>
      </c>
      <c r="F103" s="66">
        <v>8.1199999999986439</v>
      </c>
      <c r="G103" s="69" t="s">
        <v>102</v>
      </c>
      <c r="H103" s="70">
        <v>4.8000000000000001E-2</v>
      </c>
      <c r="I103" s="70">
        <v>4.869999999997434E-2</v>
      </c>
      <c r="J103" s="66">
        <v>183480.51162599999</v>
      </c>
      <c r="K103" s="68">
        <v>112.60576500000001</v>
      </c>
      <c r="L103" s="66">
        <v>206.60963431900004</v>
      </c>
      <c r="M103" s="116" t="s">
        <v>612</v>
      </c>
      <c r="N103" s="67">
        <f t="shared" si="4"/>
        <v>5.4916039514660703E-3</v>
      </c>
      <c r="O103" s="67">
        <f>L103/'סכום נכסי הקרן'!$C$41</f>
        <v>3.2323046016122176E-3</v>
      </c>
    </row>
    <row r="104" spans="1:15">
      <c r="A104" s="60" t="s">
        <v>447</v>
      </c>
      <c r="B104" s="57" t="s">
        <v>448</v>
      </c>
      <c r="C104" s="57" t="s">
        <v>178</v>
      </c>
      <c r="D104" s="116" t="s">
        <v>612</v>
      </c>
      <c r="E104" s="75">
        <v>43586</v>
      </c>
      <c r="F104" s="66">
        <v>8.2099999999978373</v>
      </c>
      <c r="G104" s="69" t="s">
        <v>102</v>
      </c>
      <c r="H104" s="70">
        <v>4.8000000000000001E-2</v>
      </c>
      <c r="I104" s="70">
        <v>4.849999999998398E-2</v>
      </c>
      <c r="J104" s="66">
        <v>447006.35820799996</v>
      </c>
      <c r="K104" s="68">
        <v>111.74923800000001</v>
      </c>
      <c r="L104" s="66">
        <v>499.526197448</v>
      </c>
      <c r="M104" s="116" t="s">
        <v>612</v>
      </c>
      <c r="N104" s="67">
        <f t="shared" si="4"/>
        <v>1.3277212598570431E-2</v>
      </c>
      <c r="O104" s="67">
        <f>L104/'סכום נכסי הקרן'!$C$41</f>
        <v>7.8148380251430588E-3</v>
      </c>
    </row>
    <row r="105" spans="1:15">
      <c r="A105" s="60" t="s">
        <v>449</v>
      </c>
      <c r="B105" s="57" t="s">
        <v>450</v>
      </c>
      <c r="C105" s="57" t="s">
        <v>178</v>
      </c>
      <c r="D105" s="116" t="s">
        <v>612</v>
      </c>
      <c r="E105" s="75">
        <v>43617</v>
      </c>
      <c r="F105" s="66">
        <v>8.2899999922188492</v>
      </c>
      <c r="G105" s="69" t="s">
        <v>102</v>
      </c>
      <c r="H105" s="70">
        <v>4.8000000000000001E-2</v>
      </c>
      <c r="I105" s="70">
        <v>4.8499999915771037E-2</v>
      </c>
      <c r="J105" s="66">
        <v>112.338866</v>
      </c>
      <c r="K105" s="68">
        <v>110.968</v>
      </c>
      <c r="L105" s="66">
        <v>0.12466019299999999</v>
      </c>
      <c r="M105" s="116" t="s">
        <v>612</v>
      </c>
      <c r="N105" s="67">
        <f t="shared" si="4"/>
        <v>3.3134195833885551E-6</v>
      </c>
      <c r="O105" s="67">
        <f>L105/'סכום נכסי הקרן'!$C$41</f>
        <v>1.9502464964902772E-6</v>
      </c>
    </row>
    <row r="106" spans="1:15">
      <c r="A106" s="60" t="s">
        <v>451</v>
      </c>
      <c r="B106" s="57" t="s">
        <v>452</v>
      </c>
      <c r="C106" s="57" t="s">
        <v>178</v>
      </c>
      <c r="D106" s="116" t="s">
        <v>612</v>
      </c>
      <c r="E106" s="75">
        <v>43647</v>
      </c>
      <c r="F106" s="66">
        <v>8.1799999999793531</v>
      </c>
      <c r="G106" s="69" t="s">
        <v>102</v>
      </c>
      <c r="H106" s="70">
        <v>4.8000000000000001E-2</v>
      </c>
      <c r="I106" s="70">
        <v>4.8499999999894204E-2</v>
      </c>
      <c r="J106" s="66">
        <v>138746.28537200001</v>
      </c>
      <c r="K106" s="68">
        <v>112.402232</v>
      </c>
      <c r="L106" s="66">
        <v>155.95392102899999</v>
      </c>
      <c r="M106" s="116" t="s">
        <v>612</v>
      </c>
      <c r="N106" s="67">
        <f t="shared" si="4"/>
        <v>4.1451947378560597E-3</v>
      </c>
      <c r="O106" s="67">
        <f>L106/'סכום נכסי הקרן'!$C$41</f>
        <v>2.4398212515259672E-3</v>
      </c>
    </row>
    <row r="107" spans="1:15">
      <c r="A107" s="60" t="s">
        <v>453</v>
      </c>
      <c r="B107" s="57" t="s">
        <v>454</v>
      </c>
      <c r="C107" s="57" t="s">
        <v>178</v>
      </c>
      <c r="D107" s="116" t="s">
        <v>612</v>
      </c>
      <c r="E107" s="75">
        <v>43678</v>
      </c>
      <c r="F107" s="66">
        <v>8.26000000000416</v>
      </c>
      <c r="G107" s="69" t="s">
        <v>102</v>
      </c>
      <c r="H107" s="70">
        <v>4.8000000000000001E-2</v>
      </c>
      <c r="I107" s="70">
        <v>4.8500000000009973E-2</v>
      </c>
      <c r="J107" s="66">
        <v>311638.02467800002</v>
      </c>
      <c r="K107" s="68">
        <v>112.623751</v>
      </c>
      <c r="L107" s="66">
        <v>350.97843222900002</v>
      </c>
      <c r="M107" s="116" t="s">
        <v>612</v>
      </c>
      <c r="N107" s="67">
        <f t="shared" si="4"/>
        <v>9.3288706098391943E-3</v>
      </c>
      <c r="O107" s="67">
        <f>L107/'סכום נכסי הקרן'!$C$41</f>
        <v>5.4908823845496333E-3</v>
      </c>
    </row>
    <row r="108" spans="1:15">
      <c r="A108" s="60" t="s">
        <v>455</v>
      </c>
      <c r="B108" s="57" t="s">
        <v>456</v>
      </c>
      <c r="C108" s="57" t="s">
        <v>178</v>
      </c>
      <c r="D108" s="116" t="s">
        <v>612</v>
      </c>
      <c r="E108" s="75">
        <v>43709</v>
      </c>
      <c r="F108" s="66">
        <v>8.3499999755655363</v>
      </c>
      <c r="G108" s="69" t="s">
        <v>102</v>
      </c>
      <c r="H108" s="70">
        <v>4.8000000000000001E-2</v>
      </c>
      <c r="I108" s="70">
        <v>4.8499999821694451E-2</v>
      </c>
      <c r="J108" s="66">
        <v>134.58418599999999</v>
      </c>
      <c r="K108" s="68">
        <v>112.51356199999999</v>
      </c>
      <c r="L108" s="66">
        <v>0.15142546200000001</v>
      </c>
      <c r="M108" s="116" t="s">
        <v>612</v>
      </c>
      <c r="N108" s="67">
        <f t="shared" si="4"/>
        <v>4.0248300531225678E-6</v>
      </c>
      <c r="O108" s="67">
        <f>L108/'סכום נכסי הקרן'!$C$41</f>
        <v>2.3689757703561525E-6</v>
      </c>
    </row>
    <row r="109" spans="1:15">
      <c r="A109" s="60" t="s">
        <v>457</v>
      </c>
      <c r="B109" s="57" t="s">
        <v>458</v>
      </c>
      <c r="C109" s="57" t="s">
        <v>178</v>
      </c>
      <c r="D109" s="116" t="s">
        <v>612</v>
      </c>
      <c r="E109" s="75">
        <v>43740</v>
      </c>
      <c r="F109" s="66">
        <v>8.4300000000051298</v>
      </c>
      <c r="G109" s="69" t="s">
        <v>102</v>
      </c>
      <c r="H109" s="70">
        <v>4.8000000000000001E-2</v>
      </c>
      <c r="I109" s="70">
        <v>4.8500000000045278E-2</v>
      </c>
      <c r="J109" s="66">
        <v>355573.64394400001</v>
      </c>
      <c r="K109" s="68">
        <v>111.81374700000001</v>
      </c>
      <c r="L109" s="66">
        <v>397.58021477200003</v>
      </c>
      <c r="M109" s="116" t="s">
        <v>612</v>
      </c>
      <c r="N109" s="67">
        <f t="shared" si="4"/>
        <v>1.0567527916416533E-2</v>
      </c>
      <c r="O109" s="67">
        <f>L109/'סכום נכסי הקרן'!$C$41</f>
        <v>6.2199440115815081E-3</v>
      </c>
    </row>
    <row r="110" spans="1:15">
      <c r="A110" s="60" t="s">
        <v>459</v>
      </c>
      <c r="B110" s="57" t="s">
        <v>460</v>
      </c>
      <c r="C110" s="57" t="s">
        <v>178</v>
      </c>
      <c r="D110" s="116" t="s">
        <v>612</v>
      </c>
      <c r="E110" s="75">
        <v>43770</v>
      </c>
      <c r="F110" s="66">
        <v>8.5099999999964933</v>
      </c>
      <c r="G110" s="69" t="s">
        <v>102</v>
      </c>
      <c r="H110" s="70">
        <v>4.8000000000000001E-2</v>
      </c>
      <c r="I110" s="70">
        <v>4.849999999997049E-2</v>
      </c>
      <c r="J110" s="66">
        <v>516053.60695599997</v>
      </c>
      <c r="K110" s="68">
        <v>111.608464</v>
      </c>
      <c r="L110" s="66">
        <v>575.95950160199993</v>
      </c>
      <c r="M110" s="116" t="s">
        <v>612</v>
      </c>
      <c r="N110" s="67">
        <f t="shared" si="4"/>
        <v>1.5308780180107524E-2</v>
      </c>
      <c r="O110" s="67">
        <f>L110/'סכום נכסי הקרן'!$C$41</f>
        <v>9.0105989176479662E-3</v>
      </c>
    </row>
    <row r="111" spans="1:15">
      <c r="A111" s="60" t="s">
        <v>461</v>
      </c>
      <c r="B111" s="57" t="s">
        <v>462</v>
      </c>
      <c r="C111" s="57" t="s">
        <v>178</v>
      </c>
      <c r="D111" s="116" t="s">
        <v>612</v>
      </c>
      <c r="E111" s="75">
        <v>43800</v>
      </c>
      <c r="F111" s="66">
        <v>8.5999999999867285</v>
      </c>
      <c r="G111" s="69" t="s">
        <v>102</v>
      </c>
      <c r="H111" s="70">
        <v>4.8000000000000001E-2</v>
      </c>
      <c r="I111" s="70">
        <v>4.8499999999906312E-2</v>
      </c>
      <c r="J111" s="66">
        <v>231310.17415800001</v>
      </c>
      <c r="K111" s="68">
        <v>110.743578</v>
      </c>
      <c r="L111" s="66">
        <v>256.16116402399996</v>
      </c>
      <c r="M111" s="116" t="s">
        <v>612</v>
      </c>
      <c r="N111" s="67">
        <f t="shared" si="4"/>
        <v>6.808664393618654E-3</v>
      </c>
      <c r="O111" s="67">
        <f>L111/'סכום נכסי הקרן'!$C$41</f>
        <v>4.0075135506542747E-3</v>
      </c>
    </row>
    <row r="112" spans="1:15">
      <c r="A112" s="60" t="s">
        <v>463</v>
      </c>
      <c r="B112" s="57" t="s">
        <v>464</v>
      </c>
      <c r="C112" s="57" t="s">
        <v>178</v>
      </c>
      <c r="D112" s="116" t="s">
        <v>612</v>
      </c>
      <c r="E112" s="75">
        <v>43831</v>
      </c>
      <c r="F112" s="66">
        <v>8.4799999999926481</v>
      </c>
      <c r="G112" s="69" t="s">
        <v>102</v>
      </c>
      <c r="H112" s="70">
        <v>4.8000000000000001E-2</v>
      </c>
      <c r="I112" s="70">
        <v>4.8599999999951925E-2</v>
      </c>
      <c r="J112" s="66">
        <v>311877.161868</v>
      </c>
      <c r="K112" s="68">
        <v>113.373231</v>
      </c>
      <c r="L112" s="66">
        <v>353.585214995</v>
      </c>
      <c r="M112" s="116" t="s">
        <v>612</v>
      </c>
      <c r="N112" s="67">
        <f t="shared" si="4"/>
        <v>9.3981578847795125E-3</v>
      </c>
      <c r="O112" s="67">
        <f>L112/'סכום נכסי הקרן'!$C$41</f>
        <v>5.5316641997719363E-3</v>
      </c>
    </row>
    <row r="113" spans="1:15">
      <c r="A113" s="60" t="s">
        <v>465</v>
      </c>
      <c r="B113" s="57" t="s">
        <v>466</v>
      </c>
      <c r="C113" s="57" t="s">
        <v>178</v>
      </c>
      <c r="D113" s="116" t="s">
        <v>612</v>
      </c>
      <c r="E113" s="75">
        <v>43863</v>
      </c>
      <c r="F113" s="66">
        <v>8.5600000000041447</v>
      </c>
      <c r="G113" s="69" t="s">
        <v>102</v>
      </c>
      <c r="H113" s="70">
        <v>4.8000000000000001E-2</v>
      </c>
      <c r="I113" s="70">
        <v>4.8800000000023387E-2</v>
      </c>
      <c r="J113" s="66">
        <v>333823.28231400001</v>
      </c>
      <c r="K113" s="68">
        <v>112.718281</v>
      </c>
      <c r="L113" s="66">
        <v>376.27986519899997</v>
      </c>
      <c r="M113" s="116" t="s">
        <v>612</v>
      </c>
      <c r="N113" s="67">
        <f t="shared" si="4"/>
        <v>1.0001372885610505E-2</v>
      </c>
      <c r="O113" s="67">
        <f>L113/'סכום נכסי הקרן'!$C$41</f>
        <v>5.8867106743865178E-3</v>
      </c>
    </row>
    <row r="114" spans="1:15">
      <c r="A114" s="60" t="s">
        <v>467</v>
      </c>
      <c r="B114" s="57" t="s">
        <v>468</v>
      </c>
      <c r="C114" s="57" t="s">
        <v>178</v>
      </c>
      <c r="D114" s="116" t="s">
        <v>612</v>
      </c>
      <c r="E114" s="75">
        <v>43891</v>
      </c>
      <c r="F114" s="66">
        <v>8.6400000171755451</v>
      </c>
      <c r="G114" s="69" t="s">
        <v>102</v>
      </c>
      <c r="H114" s="70">
        <v>4.8000000000000001E-2</v>
      </c>
      <c r="I114" s="70">
        <v>4.8500000089019585E-2</v>
      </c>
      <c r="J114" s="66">
        <v>169.06443200000001</v>
      </c>
      <c r="K114" s="68">
        <v>112.956461</v>
      </c>
      <c r="L114" s="66">
        <v>0.19096919800000001</v>
      </c>
      <c r="M114" s="116" t="s">
        <v>612</v>
      </c>
      <c r="N114" s="67">
        <f t="shared" si="4"/>
        <v>5.0758872198858748E-6</v>
      </c>
      <c r="O114" s="67">
        <f>L114/'סכום נכסי הקרן'!$C$41</f>
        <v>2.9876177821821442E-6</v>
      </c>
    </row>
    <row r="115" spans="1:15">
      <c r="A115" s="60" t="s">
        <v>469</v>
      </c>
      <c r="B115" s="57" t="s">
        <v>470</v>
      </c>
      <c r="C115" s="57" t="s">
        <v>178</v>
      </c>
      <c r="D115" s="116" t="s">
        <v>612</v>
      </c>
      <c r="E115" s="75">
        <v>44045</v>
      </c>
      <c r="F115" s="66">
        <v>8.8499999999809909</v>
      </c>
      <c r="G115" s="69" t="s">
        <v>102</v>
      </c>
      <c r="H115" s="70">
        <v>4.8000000000000001E-2</v>
      </c>
      <c r="I115" s="70">
        <v>4.8499999999999995E-2</v>
      </c>
      <c r="J115" s="66">
        <v>46209.090969999997</v>
      </c>
      <c r="K115" s="68">
        <v>113.84748399999999</v>
      </c>
      <c r="L115" s="66">
        <v>52.607887439999999</v>
      </c>
      <c r="M115" s="116" t="s">
        <v>612</v>
      </c>
      <c r="N115" s="67">
        <f t="shared" si="4"/>
        <v>1.3982972454117475E-3</v>
      </c>
      <c r="O115" s="67">
        <f>L115/'סכום נכסי הקרן'!$C$41</f>
        <v>8.2302414025313484E-4</v>
      </c>
    </row>
    <row r="116" spans="1:15">
      <c r="A116" s="60" t="s">
        <v>471</v>
      </c>
      <c r="B116" s="57" t="s">
        <v>472</v>
      </c>
      <c r="C116" s="57" t="s">
        <v>178</v>
      </c>
      <c r="D116" s="116" t="s">
        <v>612</v>
      </c>
      <c r="E116" s="75">
        <v>44075</v>
      </c>
      <c r="F116" s="66">
        <v>8.9299999999986959</v>
      </c>
      <c r="G116" s="69" t="s">
        <v>102</v>
      </c>
      <c r="H116" s="70">
        <v>4.8000000000000001E-2</v>
      </c>
      <c r="I116" s="70">
        <v>4.8599999999988409E-2</v>
      </c>
      <c r="J116" s="66">
        <v>610491.66395199997</v>
      </c>
      <c r="K116" s="68">
        <v>113.150803</v>
      </c>
      <c r="L116" s="66">
        <v>690.77622033</v>
      </c>
      <c r="M116" s="116" t="s">
        <v>612</v>
      </c>
      <c r="N116" s="67">
        <f t="shared" si="4"/>
        <v>1.8360564034908478E-2</v>
      </c>
      <c r="O116" s="67">
        <f>L116/'סכום נכסי הקרן'!$C$41</f>
        <v>1.0806849172432922E-2</v>
      </c>
    </row>
    <row r="117" spans="1:15">
      <c r="A117" s="60" t="s">
        <v>473</v>
      </c>
      <c r="B117" s="57" t="s">
        <v>474</v>
      </c>
      <c r="C117" s="57" t="s">
        <v>178</v>
      </c>
      <c r="D117" s="116" t="s">
        <v>612</v>
      </c>
      <c r="E117" s="75">
        <v>44166</v>
      </c>
      <c r="F117" s="66">
        <v>9.1899999999999586</v>
      </c>
      <c r="G117" s="69" t="s">
        <v>102</v>
      </c>
      <c r="H117" s="70">
        <v>4.8000000000000001E-2</v>
      </c>
      <c r="I117" s="70">
        <v>4.859999999999437E-2</v>
      </c>
      <c r="J117" s="66">
        <v>1114460.5008179999</v>
      </c>
      <c r="K117" s="68">
        <v>111.61021</v>
      </c>
      <c r="L117" s="66">
        <v>1243.851707195</v>
      </c>
      <c r="M117" s="116" t="s">
        <v>612</v>
      </c>
      <c r="N117" s="67">
        <f t="shared" si="4"/>
        <v>3.3061095978338492E-2</v>
      </c>
      <c r="O117" s="67">
        <f>L117/'סכום נכסי הקרן'!$C$41</f>
        <v>1.9459439101867097E-2</v>
      </c>
    </row>
    <row r="118" spans="1:15">
      <c r="A118" s="60" t="s">
        <v>475</v>
      </c>
      <c r="B118" s="57" t="s">
        <v>476</v>
      </c>
      <c r="C118" s="57" t="s">
        <v>178</v>
      </c>
      <c r="D118" s="116" t="s">
        <v>612</v>
      </c>
      <c r="E118" s="75">
        <v>44197</v>
      </c>
      <c r="F118" s="66">
        <v>9.0499999999981728</v>
      </c>
      <c r="G118" s="69" t="s">
        <v>102</v>
      </c>
      <c r="H118" s="70">
        <v>4.8000000000000001E-2</v>
      </c>
      <c r="I118" s="70">
        <v>4.8500000000002597E-2</v>
      </c>
      <c r="J118" s="66">
        <v>336116.774806</v>
      </c>
      <c r="K118" s="68">
        <v>114.065203</v>
      </c>
      <c r="L118" s="66">
        <v>383.39228013400003</v>
      </c>
      <c r="M118" s="116" t="s">
        <v>612</v>
      </c>
      <c r="N118" s="67">
        <f t="shared" si="4"/>
        <v>1.0190418116198382E-2</v>
      </c>
      <c r="O118" s="67">
        <f>L118/'סכום נכסי הקרן'!$C$41</f>
        <v>5.9979808559477562E-3</v>
      </c>
    </row>
    <row r="119" spans="1:15">
      <c r="A119" s="60" t="s">
        <v>477</v>
      </c>
      <c r="B119" s="57" t="s">
        <v>478</v>
      </c>
      <c r="C119" s="57" t="s">
        <v>178</v>
      </c>
      <c r="D119" s="116" t="s">
        <v>612</v>
      </c>
      <c r="E119" s="75">
        <v>44228</v>
      </c>
      <c r="F119" s="66">
        <v>9.1299999999968104</v>
      </c>
      <c r="G119" s="69" t="s">
        <v>102</v>
      </c>
      <c r="H119" s="70">
        <v>4.8000000000000001E-2</v>
      </c>
      <c r="I119" s="70">
        <v>4.8499999999980677E-2</v>
      </c>
      <c r="J119" s="66">
        <v>614404.61574000004</v>
      </c>
      <c r="K119" s="68">
        <v>113.748986</v>
      </c>
      <c r="L119" s="66">
        <v>698.87902227099994</v>
      </c>
      <c r="M119" s="116" t="s">
        <v>612</v>
      </c>
      <c r="N119" s="67">
        <f t="shared" si="4"/>
        <v>1.8575933368017307E-2</v>
      </c>
      <c r="O119" s="67">
        <f>L119/'סכום נכסי הקרן'!$C$41</f>
        <v>1.0933613464360416E-2</v>
      </c>
    </row>
    <row r="120" spans="1:15">
      <c r="A120" s="60" t="s">
        <v>479</v>
      </c>
      <c r="B120" s="57" t="s">
        <v>480</v>
      </c>
      <c r="C120" s="57" t="s">
        <v>178</v>
      </c>
      <c r="D120" s="116" t="s">
        <v>612</v>
      </c>
      <c r="E120" s="75">
        <v>44256</v>
      </c>
      <c r="F120" s="66">
        <v>9.2200000000167961</v>
      </c>
      <c r="G120" s="69" t="s">
        <v>102</v>
      </c>
      <c r="H120" s="70">
        <v>4.8000000000000001E-2</v>
      </c>
      <c r="I120" s="70">
        <v>4.850000000008322E-2</v>
      </c>
      <c r="J120" s="66">
        <v>233078.67709799999</v>
      </c>
      <c r="K120" s="68">
        <v>113.414186</v>
      </c>
      <c r="L120" s="66">
        <v>264.34428324800001</v>
      </c>
      <c r="M120" s="116" t="s">
        <v>612</v>
      </c>
      <c r="N120" s="67">
        <f t="shared" si="4"/>
        <v>7.0261685289604399E-3</v>
      </c>
      <c r="O120" s="67">
        <f>L120/'סכום נכסי הקרן'!$C$41</f>
        <v>4.1355343663846689E-3</v>
      </c>
    </row>
    <row r="121" spans="1:15">
      <c r="A121" s="60" t="s">
        <v>481</v>
      </c>
      <c r="B121" s="57" t="s">
        <v>482</v>
      </c>
      <c r="C121" s="57" t="s">
        <v>178</v>
      </c>
      <c r="D121" s="116" t="s">
        <v>612</v>
      </c>
      <c r="E121" s="75">
        <v>44287</v>
      </c>
      <c r="F121" s="66">
        <v>9.29999999999891</v>
      </c>
      <c r="G121" s="69" t="s">
        <v>102</v>
      </c>
      <c r="H121" s="70">
        <v>4.8000000000000001E-2</v>
      </c>
      <c r="I121" s="70">
        <v>4.8499999999991827E-2</v>
      </c>
      <c r="J121" s="66">
        <v>326131.96292399999</v>
      </c>
      <c r="K121" s="68">
        <v>112.628811</v>
      </c>
      <c r="L121" s="66">
        <v>367.31855283800002</v>
      </c>
      <c r="M121" s="116" t="s">
        <v>612</v>
      </c>
      <c r="N121" s="67">
        <f t="shared" si="4"/>
        <v>9.7631846784913389E-3</v>
      </c>
      <c r="O121" s="67">
        <f>L121/'סכום נכסי הקרן'!$C$41</f>
        <v>5.7465154154557442E-3</v>
      </c>
    </row>
    <row r="122" spans="1:15">
      <c r="A122" s="60" t="s">
        <v>483</v>
      </c>
      <c r="B122" s="57" t="s">
        <v>484</v>
      </c>
      <c r="C122" s="57" t="s">
        <v>178</v>
      </c>
      <c r="D122" s="116" t="s">
        <v>612</v>
      </c>
      <c r="E122" s="75">
        <v>44318</v>
      </c>
      <c r="F122" s="66">
        <v>9.3899999999969292</v>
      </c>
      <c r="G122" s="69" t="s">
        <v>102</v>
      </c>
      <c r="H122" s="70">
        <v>4.8000000000000001E-2</v>
      </c>
      <c r="I122" s="70">
        <v>4.8499999999975583E-2</v>
      </c>
      <c r="J122" s="66">
        <v>514088.23293400003</v>
      </c>
      <c r="K122" s="68">
        <v>111.500624</v>
      </c>
      <c r="L122" s="66">
        <v>573.21158588399999</v>
      </c>
      <c r="M122" s="116" t="s">
        <v>612</v>
      </c>
      <c r="N122" s="67">
        <f t="shared" si="4"/>
        <v>1.5235741646038175E-2</v>
      </c>
      <c r="O122" s="67">
        <f>L122/'סכום נכסי הקרן'!$C$41</f>
        <v>8.9676091478368448E-3</v>
      </c>
    </row>
    <row r="123" spans="1:15">
      <c r="A123" s="60" t="s">
        <v>485</v>
      </c>
      <c r="B123" s="57" t="s">
        <v>486</v>
      </c>
      <c r="C123" s="57" t="s">
        <v>178</v>
      </c>
      <c r="D123" s="116" t="s">
        <v>612</v>
      </c>
      <c r="E123" s="75">
        <v>44348</v>
      </c>
      <c r="F123" s="66">
        <v>9.4700000000105735</v>
      </c>
      <c r="G123" s="69" t="s">
        <v>102</v>
      </c>
      <c r="H123" s="70">
        <v>4.8000000000000001E-2</v>
      </c>
      <c r="I123" s="70">
        <v>4.850000000005996E-2</v>
      </c>
      <c r="J123" s="66">
        <v>414151.13283399999</v>
      </c>
      <c r="K123" s="68">
        <v>110.744517</v>
      </c>
      <c r="L123" s="66">
        <v>458.64967054499999</v>
      </c>
      <c r="M123" s="116" t="s">
        <v>612</v>
      </c>
      <c r="N123" s="67">
        <f t="shared" si="4"/>
        <v>1.2190730366497284E-2</v>
      </c>
      <c r="O123" s="67">
        <f>L123/'סכום נכסי הקרן'!$C$41</f>
        <v>7.1753451648900153E-3</v>
      </c>
    </row>
    <row r="124" spans="1:15">
      <c r="A124" s="60" t="s">
        <v>487</v>
      </c>
      <c r="B124" s="57" t="s">
        <v>488</v>
      </c>
      <c r="C124" s="57" t="s">
        <v>178</v>
      </c>
      <c r="D124" s="116" t="s">
        <v>612</v>
      </c>
      <c r="E124" s="75">
        <v>44378</v>
      </c>
      <c r="F124" s="66">
        <v>9.319999999973108</v>
      </c>
      <c r="G124" s="69" t="s">
        <v>102</v>
      </c>
      <c r="H124" s="70">
        <v>4.8000000000000001E-2</v>
      </c>
      <c r="I124" s="70">
        <v>4.8499999999858476E-2</v>
      </c>
      <c r="J124" s="66">
        <v>125595.964454</v>
      </c>
      <c r="K124" s="68">
        <v>112.50970100000001</v>
      </c>
      <c r="L124" s="66">
        <v>141.30764413999998</v>
      </c>
      <c r="M124" s="116" t="s">
        <v>612</v>
      </c>
      <c r="N124" s="67">
        <f t="shared" si="4"/>
        <v>3.755902378363693E-3</v>
      </c>
      <c r="O124" s="67">
        <f>L124/'סכום נכסי הקרן'!$C$41</f>
        <v>2.210687560152661E-3</v>
      </c>
    </row>
    <row r="125" spans="1:15">
      <c r="A125" s="60" t="s">
        <v>489</v>
      </c>
      <c r="B125" s="57" t="s">
        <v>490</v>
      </c>
      <c r="C125" s="57" t="s">
        <v>178</v>
      </c>
      <c r="D125" s="116" t="s">
        <v>612</v>
      </c>
      <c r="E125" s="75">
        <v>44409</v>
      </c>
      <c r="F125" s="66">
        <v>9.4099999999899318</v>
      </c>
      <c r="G125" s="69" t="s">
        <v>102</v>
      </c>
      <c r="H125" s="70">
        <v>4.8000000000000001E-2</v>
      </c>
      <c r="I125" s="70">
        <v>4.8599999999924641E-2</v>
      </c>
      <c r="J125" s="66">
        <v>158992.86337000001</v>
      </c>
      <c r="K125" s="68">
        <v>111.838185</v>
      </c>
      <c r="L125" s="66">
        <v>177.81473251900002</v>
      </c>
      <c r="M125" s="116" t="s">
        <v>612</v>
      </c>
      <c r="N125" s="67">
        <f t="shared" si="4"/>
        <v>4.7262466290538515E-3</v>
      </c>
      <c r="O125" s="67">
        <f>L125/'סכום נכסי הקרן'!$C$41</f>
        <v>2.7818227356629839E-3</v>
      </c>
    </row>
    <row r="126" spans="1:15">
      <c r="A126" s="60" t="s">
        <v>491</v>
      </c>
      <c r="B126" s="57" t="s">
        <v>492</v>
      </c>
      <c r="C126" s="57" t="s">
        <v>178</v>
      </c>
      <c r="D126" s="116" t="s">
        <v>612</v>
      </c>
      <c r="E126" s="75">
        <v>44440</v>
      </c>
      <c r="F126" s="66">
        <v>9.490000000002917</v>
      </c>
      <c r="G126" s="69" t="s">
        <v>102</v>
      </c>
      <c r="H126" s="70">
        <v>4.8000000000000001E-2</v>
      </c>
      <c r="I126" s="70">
        <v>4.8500000000022227E-2</v>
      </c>
      <c r="J126" s="66">
        <v>465811.43946999998</v>
      </c>
      <c r="K126" s="68">
        <v>111.07546600000001</v>
      </c>
      <c r="L126" s="66">
        <v>517.40222750100008</v>
      </c>
      <c r="M126" s="116" t="s">
        <v>612</v>
      </c>
      <c r="N126" s="67">
        <f t="shared" si="4"/>
        <v>1.3752350544577404E-2</v>
      </c>
      <c r="O126" s="67">
        <f>L126/'סכום נכסי הקרן'!$C$41</f>
        <v>8.0944995926654044E-3</v>
      </c>
    </row>
    <row r="127" spans="1:15">
      <c r="A127" s="60" t="s">
        <v>493</v>
      </c>
      <c r="B127" s="57" t="s">
        <v>494</v>
      </c>
      <c r="C127" s="57" t="s">
        <v>178</v>
      </c>
      <c r="D127" s="116" t="s">
        <v>612</v>
      </c>
      <c r="E127" s="75">
        <v>44501</v>
      </c>
      <c r="F127" s="66">
        <v>9.6600000000040378</v>
      </c>
      <c r="G127" s="69" t="s">
        <v>102</v>
      </c>
      <c r="H127" s="70">
        <v>4.8000000000000001E-2</v>
      </c>
      <c r="I127" s="70">
        <v>4.8500000000031046E-2</v>
      </c>
      <c r="J127" s="66">
        <v>587327.61223600002</v>
      </c>
      <c r="K127" s="68">
        <v>109.6622</v>
      </c>
      <c r="L127" s="66">
        <v>644.07638223999993</v>
      </c>
      <c r="M127" s="116" t="s">
        <v>612</v>
      </c>
      <c r="N127" s="67">
        <f t="shared" si="4"/>
        <v>1.7119300449920438E-2</v>
      </c>
      <c r="O127" s="67">
        <f>L127/'סכום נכסי הקרן'!$C$41</f>
        <v>1.0076253515311761E-2</v>
      </c>
    </row>
    <row r="128" spans="1:15">
      <c r="A128" s="60" t="s">
        <v>495</v>
      </c>
      <c r="B128" s="57" t="s">
        <v>496</v>
      </c>
      <c r="C128" s="57" t="s">
        <v>178</v>
      </c>
      <c r="D128" s="116" t="s">
        <v>612</v>
      </c>
      <c r="E128" s="75">
        <v>44531</v>
      </c>
      <c r="F128" s="66">
        <v>9.750000000023137</v>
      </c>
      <c r="G128" s="69" t="s">
        <v>102</v>
      </c>
      <c r="H128" s="70">
        <v>4.8000000000000001E-2</v>
      </c>
      <c r="I128" s="70">
        <v>4.8500000000106153E-2</v>
      </c>
      <c r="J128" s="66">
        <v>168331.448706</v>
      </c>
      <c r="K128" s="68">
        <v>109.122838</v>
      </c>
      <c r="L128" s="66">
        <v>183.688054733</v>
      </c>
      <c r="M128" s="116" t="s">
        <v>612</v>
      </c>
      <c r="N128" s="67">
        <f t="shared" si="4"/>
        <v>4.8823572556707905E-3</v>
      </c>
      <c r="O128" s="67">
        <f>L128/'סכום נכסי הקרן'!$C$41</f>
        <v>2.8737079300859701E-3</v>
      </c>
    </row>
    <row r="129" spans="1:15">
      <c r="A129" s="60" t="s">
        <v>497</v>
      </c>
      <c r="B129" s="57" t="s">
        <v>498</v>
      </c>
      <c r="C129" s="57" t="s">
        <v>178</v>
      </c>
      <c r="D129" s="116" t="s">
        <v>612</v>
      </c>
      <c r="E129" s="75">
        <v>44563</v>
      </c>
      <c r="F129" s="66">
        <v>9.5999999999955428</v>
      </c>
      <c r="G129" s="69" t="s">
        <v>102</v>
      </c>
      <c r="H129" s="70">
        <v>4.8000000000000001E-2</v>
      </c>
      <c r="I129" s="70">
        <v>4.8499999999978644E-2</v>
      </c>
      <c r="J129" s="66">
        <v>483570.99069200002</v>
      </c>
      <c r="K129" s="68">
        <v>111.391143</v>
      </c>
      <c r="L129" s="66">
        <v>538.65525275900006</v>
      </c>
      <c r="M129" s="116" t="s">
        <v>612</v>
      </c>
      <c r="N129" s="67">
        <f t="shared" si="4"/>
        <v>1.4317247713444364E-2</v>
      </c>
      <c r="O129" s="67">
        <f>L129/'סכום נכסי הקרן'!$C$41</f>
        <v>8.4269925645737171E-3</v>
      </c>
    </row>
    <row r="130" spans="1:15">
      <c r="A130" s="60" t="s">
        <v>499</v>
      </c>
      <c r="B130" s="57" t="s">
        <v>500</v>
      </c>
      <c r="C130" s="57" t="s">
        <v>178</v>
      </c>
      <c r="D130" s="116" t="s">
        <v>612</v>
      </c>
      <c r="E130" s="75">
        <v>44652</v>
      </c>
      <c r="F130" s="66">
        <v>9.8500000000496026</v>
      </c>
      <c r="G130" s="69" t="s">
        <v>102</v>
      </c>
      <c r="H130" s="70">
        <v>4.8000000000000001E-2</v>
      </c>
      <c r="I130" s="70">
        <v>4.8500000000227902E-2</v>
      </c>
      <c r="J130" s="66">
        <v>34273.364523999997</v>
      </c>
      <c r="K130" s="68">
        <v>108.81998</v>
      </c>
      <c r="L130" s="66">
        <v>37.296268579000007</v>
      </c>
      <c r="M130" s="116" t="s">
        <v>612</v>
      </c>
      <c r="N130" s="67">
        <f t="shared" si="4"/>
        <v>9.9132035434100355E-4</v>
      </c>
      <c r="O130" s="67">
        <f>L130/'סכום נכסי הקרן'!$C$41</f>
        <v>5.8348150582724647E-4</v>
      </c>
    </row>
    <row r="131" spans="1:15">
      <c r="A131" s="60" t="s">
        <v>501</v>
      </c>
      <c r="B131" s="57" t="s">
        <v>502</v>
      </c>
      <c r="C131" s="57" t="s">
        <v>178</v>
      </c>
      <c r="D131" s="116" t="s">
        <v>612</v>
      </c>
      <c r="E131" s="75">
        <v>40057</v>
      </c>
      <c r="F131" s="66">
        <v>0.65999999999959591</v>
      </c>
      <c r="G131" s="69" t="s">
        <v>102</v>
      </c>
      <c r="H131" s="70">
        <v>4.8000000000000001E-2</v>
      </c>
      <c r="I131" s="70">
        <v>4.8200000000092932E-2</v>
      </c>
      <c r="J131" s="66">
        <v>120311.58868800002</v>
      </c>
      <c r="K131" s="68">
        <v>123.422899</v>
      </c>
      <c r="L131" s="66">
        <v>148.49205059100001</v>
      </c>
      <c r="M131" s="116" t="s">
        <v>612</v>
      </c>
      <c r="N131" s="67">
        <f t="shared" si="4"/>
        <v>3.9468611155266189E-3</v>
      </c>
      <c r="O131" s="67">
        <f>L131/'סכום נכסי הקרן'!$C$41</f>
        <v>2.323084013047812E-3</v>
      </c>
    </row>
    <row r="132" spans="1:15">
      <c r="A132" s="60" t="s">
        <v>503</v>
      </c>
      <c r="B132" s="57" t="s">
        <v>504</v>
      </c>
      <c r="C132" s="57" t="s">
        <v>178</v>
      </c>
      <c r="D132" s="116" t="s">
        <v>612</v>
      </c>
      <c r="E132" s="75">
        <v>40087</v>
      </c>
      <c r="F132" s="66">
        <v>0.73999999999750987</v>
      </c>
      <c r="G132" s="69" t="s">
        <v>102</v>
      </c>
      <c r="H132" s="70">
        <v>4.8000000000000001E-2</v>
      </c>
      <c r="I132" s="70">
        <v>4.8299999999961186E-2</v>
      </c>
      <c r="J132" s="66">
        <v>111595.87231200001</v>
      </c>
      <c r="K132" s="68">
        <v>122.350264</v>
      </c>
      <c r="L132" s="66">
        <v>136.53784459100001</v>
      </c>
      <c r="M132" s="116" t="s">
        <v>612</v>
      </c>
      <c r="N132" s="67">
        <f t="shared" si="4"/>
        <v>3.6291229562068991E-3</v>
      </c>
      <c r="O132" s="67">
        <f>L132/'סכום נכסי הקרן'!$C$41</f>
        <v>2.1360664270103588E-3</v>
      </c>
    </row>
    <row r="133" spans="1:15">
      <c r="A133" s="60" t="s">
        <v>505</v>
      </c>
      <c r="B133" s="57" t="s">
        <v>506</v>
      </c>
      <c r="C133" s="57" t="s">
        <v>178</v>
      </c>
      <c r="D133" s="116" t="s">
        <v>612</v>
      </c>
      <c r="E133" s="75">
        <v>40118</v>
      </c>
      <c r="F133" s="66">
        <v>0.83000000000347363</v>
      </c>
      <c r="G133" s="69" t="s">
        <v>102</v>
      </c>
      <c r="H133" s="70">
        <v>4.8000000000000001E-2</v>
      </c>
      <c r="I133" s="70">
        <v>4.8300000000034739E-2</v>
      </c>
      <c r="J133" s="66">
        <v>136616.29598200001</v>
      </c>
      <c r="K133" s="68">
        <v>122.216328</v>
      </c>
      <c r="L133" s="66">
        <v>166.967420774</v>
      </c>
      <c r="M133" s="116" t="s">
        <v>612</v>
      </c>
      <c r="N133" s="67">
        <f t="shared" si="4"/>
        <v>4.4379292897488839E-3</v>
      </c>
      <c r="O133" s="67">
        <f>L133/'סכום נכסי הקרן'!$C$41</f>
        <v>2.6121219577488657E-3</v>
      </c>
    </row>
    <row r="134" spans="1:15">
      <c r="A134" s="60" t="s">
        <v>507</v>
      </c>
      <c r="B134" s="57" t="s">
        <v>508</v>
      </c>
      <c r="C134" s="57" t="s">
        <v>178</v>
      </c>
      <c r="D134" s="116" t="s">
        <v>612</v>
      </c>
      <c r="E134" s="75">
        <v>39904</v>
      </c>
      <c r="F134" s="66">
        <v>0.24999999999887382</v>
      </c>
      <c r="G134" s="69" t="s">
        <v>102</v>
      </c>
      <c r="H134" s="70">
        <v>4.8000000000000001E-2</v>
      </c>
      <c r="I134" s="70">
        <v>4.8000000000072075E-2</v>
      </c>
      <c r="J134" s="66">
        <v>173836.05314</v>
      </c>
      <c r="K134" s="68">
        <v>127.702336</v>
      </c>
      <c r="L134" s="66">
        <v>221.99270005300002</v>
      </c>
      <c r="M134" s="116" t="s">
        <v>612</v>
      </c>
      <c r="N134" s="67">
        <f t="shared" si="4"/>
        <v>5.9004798727121492E-3</v>
      </c>
      <c r="O134" s="67">
        <f>L134/'סכום נכסי הקרן'!$C$41</f>
        <v>3.4729649867041379E-3</v>
      </c>
    </row>
    <row r="135" spans="1:15">
      <c r="A135" s="60" t="s">
        <v>509</v>
      </c>
      <c r="B135" s="57" t="s">
        <v>510</v>
      </c>
      <c r="C135" s="57" t="s">
        <v>178</v>
      </c>
      <c r="D135" s="116" t="s">
        <v>612</v>
      </c>
      <c r="E135" s="75">
        <v>39965</v>
      </c>
      <c r="F135" s="66">
        <v>0.41999999999687032</v>
      </c>
      <c r="G135" s="69" t="s">
        <v>102</v>
      </c>
      <c r="H135" s="70">
        <v>4.8000000000000001E-2</v>
      </c>
      <c r="I135" s="70">
        <v>4.8200000000027388E-2</v>
      </c>
      <c r="J135" s="66">
        <v>81905.043707999997</v>
      </c>
      <c r="K135" s="68">
        <v>124.83431400000001</v>
      </c>
      <c r="L135" s="66">
        <v>102.24559929599999</v>
      </c>
      <c r="M135" s="116" t="s">
        <v>612</v>
      </c>
      <c r="N135" s="67">
        <f t="shared" si="4"/>
        <v>2.7176483757141742E-3</v>
      </c>
      <c r="O135" s="67">
        <f>L135/'סכום נכסי הקרן'!$C$41</f>
        <v>1.599581366030556E-3</v>
      </c>
    </row>
    <row r="136" spans="1:15">
      <c r="A136" s="60" t="s">
        <v>511</v>
      </c>
      <c r="B136" s="57" t="s">
        <v>512</v>
      </c>
      <c r="C136" s="57" t="s">
        <v>178</v>
      </c>
      <c r="D136" s="116" t="s">
        <v>612</v>
      </c>
      <c r="E136" s="75">
        <v>39995</v>
      </c>
      <c r="F136" s="66">
        <v>0.4900000000019536</v>
      </c>
      <c r="G136" s="69" t="s">
        <v>102</v>
      </c>
      <c r="H136" s="70">
        <v>4.8000000000000001E-2</v>
      </c>
      <c r="I136" s="70">
        <v>4.8600000000021418E-2</v>
      </c>
      <c r="J136" s="66">
        <v>125125.47593600002</v>
      </c>
      <c r="K136" s="68">
        <v>126.81438</v>
      </c>
      <c r="L136" s="66">
        <v>158.67709698100001</v>
      </c>
      <c r="M136" s="116" t="s">
        <v>612</v>
      </c>
      <c r="N136" s="67">
        <f t="shared" si="4"/>
        <v>4.2175756985398738E-3</v>
      </c>
      <c r="O136" s="67">
        <f>L136/'סכום נכסי הקרן'!$C$41</f>
        <v>2.4824239800466472E-3</v>
      </c>
    </row>
    <row r="137" spans="1:15">
      <c r="A137" s="60" t="s">
        <v>513</v>
      </c>
      <c r="B137" s="57" t="s">
        <v>514</v>
      </c>
      <c r="C137" s="57" t="s">
        <v>178</v>
      </c>
      <c r="D137" s="116" t="s">
        <v>612</v>
      </c>
      <c r="E137" s="75">
        <v>40027</v>
      </c>
      <c r="F137" s="66">
        <v>0.5800000000028388</v>
      </c>
      <c r="G137" s="69" t="s">
        <v>102</v>
      </c>
      <c r="H137" s="70">
        <v>4.8000000000000001E-2</v>
      </c>
      <c r="I137" s="70">
        <v>4.8300000000053737E-2</v>
      </c>
      <c r="J137" s="66">
        <v>157552.47889999999</v>
      </c>
      <c r="K137" s="68">
        <v>125.213633</v>
      </c>
      <c r="L137" s="66">
        <v>197.27718251799996</v>
      </c>
      <c r="M137" s="116" t="s">
        <v>612</v>
      </c>
      <c r="N137" s="67">
        <f t="shared" si="4"/>
        <v>5.2435510019694861E-3</v>
      </c>
      <c r="O137" s="67">
        <f>L137/'סכום נכסי הקרן'!$C$41</f>
        <v>3.0863030513934983E-3</v>
      </c>
    </row>
    <row r="138" spans="1:15">
      <c r="A138" s="60" t="s">
        <v>515</v>
      </c>
      <c r="B138" s="57" t="s">
        <v>516</v>
      </c>
      <c r="C138" s="57" t="s">
        <v>178</v>
      </c>
      <c r="D138" s="116" t="s">
        <v>612</v>
      </c>
      <c r="E138" s="75">
        <v>40179</v>
      </c>
      <c r="F138" s="66">
        <v>0.97000000000356434</v>
      </c>
      <c r="G138" s="69" t="s">
        <v>102</v>
      </c>
      <c r="H138" s="70">
        <v>4.8000000000000001E-2</v>
      </c>
      <c r="I138" s="70">
        <v>4.8299999999937955E-2</v>
      </c>
      <c r="J138" s="66">
        <v>61299.203792</v>
      </c>
      <c r="K138" s="68">
        <v>123.574303</v>
      </c>
      <c r="L138" s="66">
        <v>75.750063708999988</v>
      </c>
      <c r="M138" s="116" t="s">
        <v>612</v>
      </c>
      <c r="N138" s="67">
        <f t="shared" si="4"/>
        <v>2.0134073154878824E-3</v>
      </c>
      <c r="O138" s="67">
        <f>L138/'סכום נכסי הקרן'!$C$41</f>
        <v>1.1850719367761007E-3</v>
      </c>
    </row>
    <row r="139" spans="1:15">
      <c r="A139" s="60" t="s">
        <v>517</v>
      </c>
      <c r="B139" s="57" t="s">
        <v>518</v>
      </c>
      <c r="C139" s="57" t="s">
        <v>178</v>
      </c>
      <c r="D139" s="116" t="s">
        <v>612</v>
      </c>
      <c r="E139" s="75">
        <v>40210</v>
      </c>
      <c r="F139" s="66">
        <v>1.0499999999963814</v>
      </c>
      <c r="G139" s="69" t="s">
        <v>102</v>
      </c>
      <c r="H139" s="70">
        <v>4.8000000000000001E-2</v>
      </c>
      <c r="I139" s="70">
        <v>4.8199999999786504E-2</v>
      </c>
      <c r="J139" s="66">
        <v>89804.356839999979</v>
      </c>
      <c r="K139" s="68">
        <v>123.086761</v>
      </c>
      <c r="L139" s="66">
        <v>110.53727414799999</v>
      </c>
      <c r="M139" s="116" t="s">
        <v>612</v>
      </c>
      <c r="N139" s="67">
        <f t="shared" si="4"/>
        <v>2.9380378775474276E-3</v>
      </c>
      <c r="O139" s="67">
        <f>L139/'סכום נכסי הקרן'!$C$41</f>
        <v>1.7293004803764606E-3</v>
      </c>
    </row>
    <row r="140" spans="1:15">
      <c r="A140" s="60" t="s">
        <v>519</v>
      </c>
      <c r="B140" s="57" t="s">
        <v>520</v>
      </c>
      <c r="C140" s="57" t="s">
        <v>178</v>
      </c>
      <c r="D140" s="116" t="s">
        <v>612</v>
      </c>
      <c r="E140" s="75">
        <v>40238</v>
      </c>
      <c r="F140" s="66">
        <v>1.1300000000005059</v>
      </c>
      <c r="G140" s="69" t="s">
        <v>102</v>
      </c>
      <c r="H140" s="70">
        <v>4.8000000000000001E-2</v>
      </c>
      <c r="I140" s="70">
        <v>4.8500000000101198E-2</v>
      </c>
      <c r="J140" s="66">
        <v>128110.79788000001</v>
      </c>
      <c r="K140" s="68">
        <v>123.422369</v>
      </c>
      <c r="L140" s="66">
        <v>158.117382284</v>
      </c>
      <c r="M140" s="116" t="s">
        <v>612</v>
      </c>
      <c r="N140" s="67">
        <f t="shared" ref="N140:N157" si="5">IFERROR(L140/$L$9,0)</f>
        <v>4.2026986989659185E-3</v>
      </c>
      <c r="O140" s="67">
        <f>L140/'סכום נכסי הקרן'!$C$41</f>
        <v>2.4736675229885519E-3</v>
      </c>
    </row>
    <row r="141" spans="1:15">
      <c r="A141" s="60" t="s">
        <v>521</v>
      </c>
      <c r="B141" s="57" t="s">
        <v>522</v>
      </c>
      <c r="C141" s="57" t="s">
        <v>178</v>
      </c>
      <c r="D141" s="116" t="s">
        <v>612</v>
      </c>
      <c r="E141" s="75">
        <v>40300</v>
      </c>
      <c r="F141" s="66">
        <v>1.2999999999633567</v>
      </c>
      <c r="G141" s="69" t="s">
        <v>102</v>
      </c>
      <c r="H141" s="70">
        <v>4.8000000000000001E-2</v>
      </c>
      <c r="I141" s="70">
        <v>4.849999999916535E-2</v>
      </c>
      <c r="J141" s="66">
        <v>20021.900266000001</v>
      </c>
      <c r="K141" s="68">
        <v>122.670784</v>
      </c>
      <c r="L141" s="66">
        <v>24.561021953000001</v>
      </c>
      <c r="M141" s="116" t="s">
        <v>612</v>
      </c>
      <c r="N141" s="67">
        <f t="shared" si="5"/>
        <v>6.5282243809061354E-4</v>
      </c>
      <c r="O141" s="67">
        <f>L141/'סכום נכסי הקרן'!$C$41</f>
        <v>3.842449290453051E-4</v>
      </c>
    </row>
    <row r="142" spans="1:15">
      <c r="A142" s="60" t="s">
        <v>523</v>
      </c>
      <c r="B142" s="57" t="s">
        <v>524</v>
      </c>
      <c r="C142" s="57" t="s">
        <v>178</v>
      </c>
      <c r="D142" s="116" t="s">
        <v>612</v>
      </c>
      <c r="E142" s="75">
        <v>40360</v>
      </c>
      <c r="F142" s="66">
        <v>1.4299999999997113</v>
      </c>
      <c r="G142" s="69" t="s">
        <v>102</v>
      </c>
      <c r="H142" s="70">
        <v>4.8000000000000001E-2</v>
      </c>
      <c r="I142" s="70">
        <v>4.8500000000014448E-2</v>
      </c>
      <c r="J142" s="66">
        <v>56229.495364000002</v>
      </c>
      <c r="K142" s="68">
        <v>123.10536500000001</v>
      </c>
      <c r="L142" s="66">
        <v>69.221525314000004</v>
      </c>
      <c r="M142" s="116" t="s">
        <v>612</v>
      </c>
      <c r="N142" s="67">
        <f t="shared" si="5"/>
        <v>1.8398812968902932E-3</v>
      </c>
      <c r="O142" s="67">
        <f>L142/'סכום נכסי הקרן'!$C$41</f>
        <v>1.0829362122465312E-3</v>
      </c>
    </row>
    <row r="143" spans="1:15">
      <c r="A143" s="60" t="s">
        <v>525</v>
      </c>
      <c r="B143" s="57" t="s">
        <v>526</v>
      </c>
      <c r="C143" s="57" t="s">
        <v>178</v>
      </c>
      <c r="D143" s="116" t="s">
        <v>612</v>
      </c>
      <c r="E143" s="75">
        <v>40422</v>
      </c>
      <c r="F143" s="66">
        <v>1.5999999999940913</v>
      </c>
      <c r="G143" s="69" t="s">
        <v>102</v>
      </c>
      <c r="H143" s="70">
        <v>4.8000000000000001E-2</v>
      </c>
      <c r="I143" s="70">
        <v>4.8399999999946812E-2</v>
      </c>
      <c r="J143" s="66">
        <v>111693.75172</v>
      </c>
      <c r="K143" s="68">
        <v>121.21619699999999</v>
      </c>
      <c r="L143" s="66">
        <v>135.39091805800001</v>
      </c>
      <c r="M143" s="116" t="s">
        <v>612</v>
      </c>
      <c r="N143" s="67">
        <f t="shared" si="5"/>
        <v>3.5986380937684933E-3</v>
      </c>
      <c r="O143" s="67">
        <f>L143/'סכום נכסי הקרן'!$C$41</f>
        <v>2.1181233338794583E-3</v>
      </c>
    </row>
    <row r="144" spans="1:15">
      <c r="A144" s="60" t="s">
        <v>527</v>
      </c>
      <c r="B144" s="57" t="s">
        <v>528</v>
      </c>
      <c r="C144" s="57" t="s">
        <v>178</v>
      </c>
      <c r="D144" s="116" t="s">
        <v>612</v>
      </c>
      <c r="E144" s="75">
        <v>40483</v>
      </c>
      <c r="F144" s="66">
        <v>1.7699999999993441</v>
      </c>
      <c r="G144" s="69" t="s">
        <v>102</v>
      </c>
      <c r="H144" s="70">
        <v>4.8000000000000001E-2</v>
      </c>
      <c r="I144" s="70">
        <v>4.8399999999975296E-2</v>
      </c>
      <c r="J144" s="66">
        <v>217088.74108199999</v>
      </c>
      <c r="K144" s="68">
        <v>119.364071</v>
      </c>
      <c r="L144" s="66">
        <v>259.12595912099999</v>
      </c>
      <c r="M144" s="116" t="s">
        <v>612</v>
      </c>
      <c r="N144" s="67">
        <f t="shared" si="5"/>
        <v>6.8874674974702121E-3</v>
      </c>
      <c r="O144" s="67">
        <f>L144/'סכום נכסי הקרן'!$C$41</f>
        <v>4.053896290096495E-3</v>
      </c>
    </row>
    <row r="145" spans="1:15">
      <c r="A145" s="60" t="s">
        <v>529</v>
      </c>
      <c r="B145" s="57" t="s">
        <v>530</v>
      </c>
      <c r="C145" s="57" t="s">
        <v>178</v>
      </c>
      <c r="D145" s="116" t="s">
        <v>612</v>
      </c>
      <c r="E145" s="75">
        <v>40513</v>
      </c>
      <c r="F145" s="66">
        <v>1.8500000000068582</v>
      </c>
      <c r="G145" s="69" t="s">
        <v>102</v>
      </c>
      <c r="H145" s="70">
        <v>4.8000000000000001E-2</v>
      </c>
      <c r="I145" s="70">
        <v>4.8500000000068579E-2</v>
      </c>
      <c r="J145" s="66">
        <v>73789.950972000006</v>
      </c>
      <c r="K145" s="68">
        <v>118.562107</v>
      </c>
      <c r="L145" s="66">
        <v>87.486920264000005</v>
      </c>
      <c r="M145" s="116" t="s">
        <v>612</v>
      </c>
      <c r="N145" s="67">
        <f t="shared" si="5"/>
        <v>2.3253684108534203E-3</v>
      </c>
      <c r="O145" s="67">
        <f>L145/'סכום נכסי הקרן'!$C$41</f>
        <v>1.3686891992345162E-3</v>
      </c>
    </row>
    <row r="146" spans="1:15">
      <c r="A146" s="60" t="s">
        <v>531</v>
      </c>
      <c r="B146" s="57" t="s">
        <v>532</v>
      </c>
      <c r="C146" s="57" t="s">
        <v>178</v>
      </c>
      <c r="D146" s="116" t="s">
        <v>612</v>
      </c>
      <c r="E146" s="75">
        <v>40544</v>
      </c>
      <c r="F146" s="66">
        <v>1.8900000000005803</v>
      </c>
      <c r="G146" s="69" t="s">
        <v>102</v>
      </c>
      <c r="H146" s="70">
        <v>4.8000000000000001E-2</v>
      </c>
      <c r="I146" s="70">
        <v>4.8399999999967865E-2</v>
      </c>
      <c r="J146" s="66">
        <v>185453.67150999996</v>
      </c>
      <c r="K146" s="68">
        <v>120.81662900000001</v>
      </c>
      <c r="L146" s="66">
        <v>224.05887438299999</v>
      </c>
      <c r="M146" s="116" t="s">
        <v>612</v>
      </c>
      <c r="N146" s="67">
        <f t="shared" si="5"/>
        <v>5.9553979850859732E-3</v>
      </c>
      <c r="O146" s="67">
        <f>L146/'סכום נכסי הקרן'!$C$41</f>
        <v>3.5052892527849757E-3</v>
      </c>
    </row>
    <row r="147" spans="1:15">
      <c r="A147" s="60" t="s">
        <v>533</v>
      </c>
      <c r="B147" s="57" t="s">
        <v>534</v>
      </c>
      <c r="C147" s="57" t="s">
        <v>178</v>
      </c>
      <c r="D147" s="116" t="s">
        <v>612</v>
      </c>
      <c r="E147" s="75">
        <v>40575</v>
      </c>
      <c r="F147" s="66">
        <v>1.9800000000015976</v>
      </c>
      <c r="G147" s="69" t="s">
        <v>102</v>
      </c>
      <c r="H147" s="70">
        <v>4.8000000000000001E-2</v>
      </c>
      <c r="I147" s="70">
        <v>4.8400000000127792E-2</v>
      </c>
      <c r="J147" s="66">
        <v>73095.896987999993</v>
      </c>
      <c r="K147" s="68">
        <v>119.89484899999999</v>
      </c>
      <c r="L147" s="66">
        <v>87.638215657000003</v>
      </c>
      <c r="M147" s="116" t="s">
        <v>612</v>
      </c>
      <c r="N147" s="67">
        <f t="shared" si="5"/>
        <v>2.329389783722967E-3</v>
      </c>
      <c r="O147" s="67">
        <f>L147/'סכום נכסי הקרן'!$C$41</f>
        <v>1.3710561401402901E-3</v>
      </c>
    </row>
    <row r="148" spans="1:15">
      <c r="A148" s="60" t="s">
        <v>535</v>
      </c>
      <c r="B148" s="57" t="s">
        <v>536</v>
      </c>
      <c r="C148" s="57" t="s">
        <v>178</v>
      </c>
      <c r="D148" s="116" t="s">
        <v>612</v>
      </c>
      <c r="E148" s="75">
        <v>40603</v>
      </c>
      <c r="F148" s="66">
        <v>2.0499999999988896</v>
      </c>
      <c r="G148" s="69" t="s">
        <v>102</v>
      </c>
      <c r="H148" s="70">
        <v>4.8000000000000001E-2</v>
      </c>
      <c r="I148" s="70">
        <v>4.8599999999971867E-2</v>
      </c>
      <c r="J148" s="66">
        <v>113334.34407000002</v>
      </c>
      <c r="K148" s="68">
        <v>119.176222</v>
      </c>
      <c r="L148" s="66">
        <v>135.06758898300001</v>
      </c>
      <c r="M148" s="116" t="s">
        <v>612</v>
      </c>
      <c r="N148" s="67">
        <f t="shared" si="5"/>
        <v>3.5900441323506419E-3</v>
      </c>
      <c r="O148" s="67">
        <f>L148/'סכום נכסי הקרן'!$C$41</f>
        <v>2.1130650118878326E-3</v>
      </c>
    </row>
    <row r="149" spans="1:15">
      <c r="A149" s="60" t="s">
        <v>537</v>
      </c>
      <c r="B149" s="57" t="s">
        <v>538</v>
      </c>
      <c r="C149" s="57" t="s">
        <v>178</v>
      </c>
      <c r="D149" s="116" t="s">
        <v>612</v>
      </c>
      <c r="E149" s="75">
        <v>40634</v>
      </c>
      <c r="F149" s="66">
        <v>2.1400000000147137</v>
      </c>
      <c r="G149" s="69" t="s">
        <v>102</v>
      </c>
      <c r="H149" s="70">
        <v>4.8000000000000001E-2</v>
      </c>
      <c r="I149" s="70">
        <v>4.8500000000472943E-2</v>
      </c>
      <c r="J149" s="66">
        <v>40195.068707999999</v>
      </c>
      <c r="K149" s="68">
        <v>118.357618</v>
      </c>
      <c r="L149" s="66">
        <v>47.573925994999996</v>
      </c>
      <c r="M149" s="116" t="s">
        <v>612</v>
      </c>
      <c r="N149" s="67">
        <f t="shared" si="5"/>
        <v>1.2644965025083096E-3</v>
      </c>
      <c r="O149" s="67">
        <f>L149/'סכום נכסי הקרן'!$C$41</f>
        <v>7.4427032610190546E-4</v>
      </c>
    </row>
    <row r="150" spans="1:15">
      <c r="A150" s="60" t="s">
        <v>539</v>
      </c>
      <c r="B150" s="57" t="s">
        <v>540</v>
      </c>
      <c r="C150" s="57" t="s">
        <v>178</v>
      </c>
      <c r="D150" s="116" t="s">
        <v>612</v>
      </c>
      <c r="E150" s="75">
        <v>40664</v>
      </c>
      <c r="F150" s="66">
        <v>2.2200000000011397</v>
      </c>
      <c r="G150" s="69" t="s">
        <v>102</v>
      </c>
      <c r="H150" s="70">
        <v>4.8000000000000001E-2</v>
      </c>
      <c r="I150" s="70">
        <v>4.8500000000056984E-2</v>
      </c>
      <c r="J150" s="66">
        <v>149169.33005799999</v>
      </c>
      <c r="K150" s="68">
        <v>117.66278</v>
      </c>
      <c r="L150" s="66">
        <v>175.51677993999999</v>
      </c>
      <c r="M150" s="116" t="s">
        <v>612</v>
      </c>
      <c r="N150" s="67">
        <f t="shared" si="5"/>
        <v>4.665167940711399E-3</v>
      </c>
      <c r="O150" s="67">
        <f>L150/'סכום נכסי הקרן'!$C$41</f>
        <v>2.7458724145665325E-3</v>
      </c>
    </row>
    <row r="151" spans="1:15">
      <c r="A151" s="60" t="s">
        <v>541</v>
      </c>
      <c r="B151" s="57" t="s">
        <v>542</v>
      </c>
      <c r="C151" s="57" t="s">
        <v>178</v>
      </c>
      <c r="D151" s="116" t="s">
        <v>612</v>
      </c>
      <c r="E151" s="75">
        <v>40756</v>
      </c>
      <c r="F151" s="66">
        <v>2.4199999999885797</v>
      </c>
      <c r="G151" s="69" t="s">
        <v>102</v>
      </c>
      <c r="H151" s="70">
        <v>4.8000000000000001E-2</v>
      </c>
      <c r="I151" s="70">
        <v>4.8499999999766404E-2</v>
      </c>
      <c r="J151" s="66">
        <v>82081.894002000001</v>
      </c>
      <c r="K151" s="68">
        <v>117.346446</v>
      </c>
      <c r="L151" s="66">
        <v>96.320185404999989</v>
      </c>
      <c r="M151" s="116" t="s">
        <v>612</v>
      </c>
      <c r="N151" s="67">
        <f t="shared" si="5"/>
        <v>2.5601531725251178E-3</v>
      </c>
      <c r="O151" s="67">
        <f>L151/'סכום נכסי הקרן'!$C$41</f>
        <v>1.5068812233219884E-3</v>
      </c>
    </row>
    <row r="152" spans="1:15">
      <c r="A152" s="60" t="s">
        <v>543</v>
      </c>
      <c r="B152" s="57" t="s">
        <v>544</v>
      </c>
      <c r="C152" s="57" t="s">
        <v>178</v>
      </c>
      <c r="D152" s="116" t="s">
        <v>612</v>
      </c>
      <c r="E152" s="75">
        <v>40848</v>
      </c>
      <c r="F152" s="66">
        <v>2.6700000000015645</v>
      </c>
      <c r="G152" s="69" t="s">
        <v>102</v>
      </c>
      <c r="H152" s="70">
        <v>4.8000000000000001E-2</v>
      </c>
      <c r="I152" s="70">
        <v>4.8500000000003728E-2</v>
      </c>
      <c r="J152" s="66">
        <v>231470.34046199999</v>
      </c>
      <c r="K152" s="68">
        <v>115.963753</v>
      </c>
      <c r="L152" s="66">
        <v>268.42169277400001</v>
      </c>
      <c r="M152" s="116" t="s">
        <v>612</v>
      </c>
      <c r="N152" s="67">
        <f t="shared" si="5"/>
        <v>7.134544492833233E-3</v>
      </c>
      <c r="O152" s="67">
        <f>L152/'סכום נכסי הקרן'!$C$41</f>
        <v>4.1993234032172812E-3</v>
      </c>
    </row>
    <row r="153" spans="1:15">
      <c r="A153" s="60" t="s">
        <v>545</v>
      </c>
      <c r="B153" s="57" t="s">
        <v>546</v>
      </c>
      <c r="C153" s="57" t="s">
        <v>178</v>
      </c>
      <c r="D153" s="116" t="s">
        <v>612</v>
      </c>
      <c r="E153" s="75">
        <v>40940</v>
      </c>
      <c r="F153" s="66">
        <v>2.8499999999985364</v>
      </c>
      <c r="G153" s="69" t="s">
        <v>102</v>
      </c>
      <c r="H153" s="70">
        <v>4.8000000000000001E-2</v>
      </c>
      <c r="I153" s="70">
        <v>4.8499999999985367E-2</v>
      </c>
      <c r="J153" s="66">
        <v>291121.166042</v>
      </c>
      <c r="K153" s="68">
        <v>117.351624</v>
      </c>
      <c r="L153" s="66">
        <v>341.63541567000004</v>
      </c>
      <c r="M153" s="116" t="s">
        <v>612</v>
      </c>
      <c r="N153" s="67">
        <f t="shared" si="5"/>
        <v>9.0805368531722674E-3</v>
      </c>
      <c r="O153" s="67">
        <f>L153/'סכום נכסי הקרן'!$C$41</f>
        <v>5.3447155539653075E-3</v>
      </c>
    </row>
    <row r="154" spans="1:15">
      <c r="A154" s="60" t="s">
        <v>547</v>
      </c>
      <c r="B154" s="57" t="s">
        <v>548</v>
      </c>
      <c r="C154" s="57" t="s">
        <v>178</v>
      </c>
      <c r="D154" s="116" t="s">
        <v>612</v>
      </c>
      <c r="E154" s="75">
        <v>40969</v>
      </c>
      <c r="F154" s="66">
        <v>2.9299999999929094</v>
      </c>
      <c r="G154" s="69" t="s">
        <v>102</v>
      </c>
      <c r="H154" s="70">
        <v>4.8000000000000001E-2</v>
      </c>
      <c r="I154" s="70">
        <v>4.8599999999906413E-2</v>
      </c>
      <c r="J154" s="66">
        <v>177376.39581799999</v>
      </c>
      <c r="K154" s="68">
        <v>116.878197</v>
      </c>
      <c r="L154" s="66">
        <v>207.314333879</v>
      </c>
      <c r="M154" s="116" t="s">
        <v>612</v>
      </c>
      <c r="N154" s="67">
        <f t="shared" si="5"/>
        <v>5.5103345924695634E-3</v>
      </c>
      <c r="O154" s="67">
        <f>L154/'סכום נכסי הקרן'!$C$41</f>
        <v>3.2433292744840797E-3</v>
      </c>
    </row>
    <row r="155" spans="1:15">
      <c r="A155" s="60" t="s">
        <v>549</v>
      </c>
      <c r="B155" s="57" t="s">
        <v>550</v>
      </c>
      <c r="C155" s="57" t="s">
        <v>178</v>
      </c>
      <c r="D155" s="116" t="s">
        <v>612</v>
      </c>
      <c r="E155" s="75">
        <v>41000</v>
      </c>
      <c r="F155" s="66">
        <v>3.0199999999939728</v>
      </c>
      <c r="G155" s="69" t="s">
        <v>102</v>
      </c>
      <c r="H155" s="70">
        <v>4.8000000000000001E-2</v>
      </c>
      <c r="I155" s="70">
        <v>4.859999999997873E-2</v>
      </c>
      <c r="J155" s="66">
        <v>96912.848845999979</v>
      </c>
      <c r="K155" s="68">
        <v>116.423198</v>
      </c>
      <c r="L155" s="66">
        <v>112.829038334</v>
      </c>
      <c r="M155" s="116" t="s">
        <v>612</v>
      </c>
      <c r="N155" s="67">
        <f t="shared" si="5"/>
        <v>2.9989520808039634E-3</v>
      </c>
      <c r="O155" s="67">
        <f>L155/'סכום נכסי הקרן'!$C$41</f>
        <v>1.7651539871533064E-3</v>
      </c>
    </row>
    <row r="156" spans="1:15">
      <c r="A156" s="60" t="s">
        <v>551</v>
      </c>
      <c r="B156" s="57" t="s">
        <v>552</v>
      </c>
      <c r="C156" s="57" t="s">
        <v>178</v>
      </c>
      <c r="D156" s="116" t="s">
        <v>612</v>
      </c>
      <c r="E156" s="75">
        <v>41640</v>
      </c>
      <c r="F156" s="66">
        <v>4.4100000000023156</v>
      </c>
      <c r="G156" s="69" t="s">
        <v>102</v>
      </c>
      <c r="H156" s="70">
        <v>4.8000000000000001E-2</v>
      </c>
      <c r="I156" s="70">
        <v>4.8500000000038589E-2</v>
      </c>
      <c r="J156" s="66">
        <v>181906.65523600002</v>
      </c>
      <c r="K156" s="68">
        <v>113.952916</v>
      </c>
      <c r="L156" s="66">
        <v>207.28793887200004</v>
      </c>
      <c r="M156" s="116" t="s">
        <v>612</v>
      </c>
      <c r="N156" s="67">
        <f t="shared" si="5"/>
        <v>5.5096330234201928E-3</v>
      </c>
      <c r="O156" s="67">
        <f>L156/'סכום נכסי הקרן'!$C$41</f>
        <v>3.2429163377743916E-3</v>
      </c>
    </row>
    <row r="157" spans="1:15">
      <c r="A157" s="60" t="s">
        <v>553</v>
      </c>
      <c r="B157" s="57" t="s">
        <v>554</v>
      </c>
      <c r="C157" s="57" t="s">
        <v>178</v>
      </c>
      <c r="D157" s="116" t="s">
        <v>612</v>
      </c>
      <c r="E157" s="75">
        <v>44774</v>
      </c>
      <c r="F157" s="66">
        <v>9.9400000050281587</v>
      </c>
      <c r="G157" s="69" t="s">
        <v>102</v>
      </c>
      <c r="H157" s="70">
        <v>4.8000000000000001E-2</v>
      </c>
      <c r="I157" s="70">
        <v>4.8500000025140794E-2</v>
      </c>
      <c r="J157" s="66">
        <v>463.81492200000002</v>
      </c>
      <c r="K157" s="68">
        <v>107.197926</v>
      </c>
      <c r="L157" s="66">
        <v>0.49719997500000002</v>
      </c>
      <c r="M157" s="116" t="s">
        <v>612</v>
      </c>
      <c r="N157" s="67">
        <f t="shared" si="5"/>
        <v>1.321538250807377E-5</v>
      </c>
      <c r="O157" s="67">
        <f>L157/'סכום נכסי הקרן'!$C$41</f>
        <v>7.7784454360567487E-6</v>
      </c>
    </row>
    <row r="158" spans="1:15">
      <c r="A158" s="120" t="s">
        <v>612</v>
      </c>
      <c r="B158" s="120" t="s">
        <v>612</v>
      </c>
      <c r="C158" s="121" t="s">
        <v>612</v>
      </c>
      <c r="D158" s="121" t="s">
        <v>612</v>
      </c>
      <c r="E158" s="121" t="s">
        <v>612</v>
      </c>
      <c r="F158" s="121" t="s">
        <v>612</v>
      </c>
      <c r="G158" s="121" t="s">
        <v>612</v>
      </c>
      <c r="H158" s="121" t="s">
        <v>612</v>
      </c>
      <c r="I158" s="121" t="s">
        <v>612</v>
      </c>
      <c r="J158" s="121" t="s">
        <v>612</v>
      </c>
      <c r="K158" s="121" t="s">
        <v>612</v>
      </c>
      <c r="L158" s="121" t="s">
        <v>612</v>
      </c>
      <c r="M158" s="121" t="s">
        <v>612</v>
      </c>
      <c r="N158" s="121" t="s">
        <v>612</v>
      </c>
      <c r="O158" s="121" t="s">
        <v>612</v>
      </c>
    </row>
    <row r="159" spans="1:15">
      <c r="A159" s="120" t="s">
        <v>612</v>
      </c>
      <c r="B159" s="120" t="s">
        <v>612</v>
      </c>
      <c r="C159" s="121" t="s">
        <v>612</v>
      </c>
      <c r="D159" s="121" t="s">
        <v>612</v>
      </c>
      <c r="E159" s="121" t="s">
        <v>612</v>
      </c>
      <c r="F159" s="121" t="s">
        <v>612</v>
      </c>
      <c r="G159" s="121" t="s">
        <v>612</v>
      </c>
      <c r="H159" s="121" t="s">
        <v>612</v>
      </c>
      <c r="I159" s="121" t="s">
        <v>612</v>
      </c>
      <c r="J159" s="121" t="s">
        <v>612</v>
      </c>
      <c r="K159" s="121" t="s">
        <v>612</v>
      </c>
      <c r="L159" s="121" t="s">
        <v>612</v>
      </c>
      <c r="M159" s="121" t="s">
        <v>612</v>
      </c>
      <c r="N159" s="121" t="s">
        <v>612</v>
      </c>
      <c r="O159" s="121" t="s">
        <v>612</v>
      </c>
    </row>
    <row r="160" spans="1:15">
      <c r="A160" s="120" t="s">
        <v>612</v>
      </c>
      <c r="B160" s="120" t="s">
        <v>612</v>
      </c>
      <c r="C160" s="121" t="s">
        <v>612</v>
      </c>
      <c r="D160" s="121" t="s">
        <v>612</v>
      </c>
      <c r="E160" s="121" t="s">
        <v>612</v>
      </c>
      <c r="F160" s="121" t="s">
        <v>612</v>
      </c>
      <c r="G160" s="121" t="s">
        <v>612</v>
      </c>
      <c r="H160" s="121" t="s">
        <v>612</v>
      </c>
      <c r="I160" s="121" t="s">
        <v>612</v>
      </c>
      <c r="J160" s="121" t="s">
        <v>612</v>
      </c>
      <c r="K160" s="121" t="s">
        <v>612</v>
      </c>
      <c r="L160" s="121" t="s">
        <v>612</v>
      </c>
      <c r="M160" s="121" t="s">
        <v>612</v>
      </c>
      <c r="N160" s="121" t="s">
        <v>612</v>
      </c>
      <c r="O160" s="121" t="s">
        <v>612</v>
      </c>
    </row>
    <row r="161" spans="1:15">
      <c r="A161" s="93" t="s">
        <v>87</v>
      </c>
      <c r="B161" s="120" t="s">
        <v>612</v>
      </c>
      <c r="C161" s="121" t="s">
        <v>612</v>
      </c>
      <c r="D161" s="121" t="s">
        <v>612</v>
      </c>
      <c r="E161" s="121" t="s">
        <v>612</v>
      </c>
      <c r="F161" s="121" t="s">
        <v>612</v>
      </c>
      <c r="G161" s="121" t="s">
        <v>612</v>
      </c>
      <c r="H161" s="121" t="s">
        <v>612</v>
      </c>
      <c r="I161" s="121" t="s">
        <v>612</v>
      </c>
      <c r="J161" s="121" t="s">
        <v>612</v>
      </c>
      <c r="K161" s="121" t="s">
        <v>612</v>
      </c>
      <c r="L161" s="121" t="s">
        <v>612</v>
      </c>
      <c r="M161" s="121" t="s">
        <v>612</v>
      </c>
      <c r="N161" s="121" t="s">
        <v>612</v>
      </c>
      <c r="O161" s="121" t="s">
        <v>612</v>
      </c>
    </row>
    <row r="162" spans="1:15">
      <c r="A162" s="93" t="s">
        <v>147</v>
      </c>
      <c r="B162" s="120" t="s">
        <v>612</v>
      </c>
      <c r="C162" s="121" t="s">
        <v>612</v>
      </c>
      <c r="D162" s="121" t="s">
        <v>612</v>
      </c>
      <c r="E162" s="121" t="s">
        <v>612</v>
      </c>
      <c r="F162" s="121" t="s">
        <v>612</v>
      </c>
      <c r="G162" s="121" t="s">
        <v>612</v>
      </c>
      <c r="H162" s="121" t="s">
        <v>612</v>
      </c>
      <c r="I162" s="121" t="s">
        <v>612</v>
      </c>
      <c r="J162" s="121" t="s">
        <v>612</v>
      </c>
      <c r="K162" s="121" t="s">
        <v>612</v>
      </c>
      <c r="L162" s="121" t="s">
        <v>612</v>
      </c>
      <c r="M162" s="121" t="s">
        <v>612</v>
      </c>
      <c r="N162" s="121" t="s">
        <v>612</v>
      </c>
      <c r="O162" s="121" t="s">
        <v>612</v>
      </c>
    </row>
    <row r="163" spans="1:15">
      <c r="A163" s="93" t="s">
        <v>155</v>
      </c>
      <c r="B163" s="120" t="s">
        <v>612</v>
      </c>
      <c r="C163" s="121" t="s">
        <v>612</v>
      </c>
      <c r="D163" s="121" t="s">
        <v>612</v>
      </c>
      <c r="E163" s="121" t="s">
        <v>612</v>
      </c>
      <c r="F163" s="121" t="s">
        <v>612</v>
      </c>
      <c r="G163" s="121" t="s">
        <v>612</v>
      </c>
      <c r="H163" s="121" t="s">
        <v>612</v>
      </c>
      <c r="I163" s="121" t="s">
        <v>612</v>
      </c>
      <c r="J163" s="121" t="s">
        <v>612</v>
      </c>
      <c r="K163" s="121" t="s">
        <v>612</v>
      </c>
      <c r="L163" s="121" t="s">
        <v>612</v>
      </c>
      <c r="M163" s="121" t="s">
        <v>612</v>
      </c>
      <c r="N163" s="121" t="s">
        <v>612</v>
      </c>
      <c r="O163" s="121" t="s">
        <v>612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K1:K11 C1:J24 L1:O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115</v>
      </c>
      <c r="B1" s="36" t="s" vm="1">
        <v>173</v>
      </c>
    </row>
    <row r="2" spans="1:18">
      <c r="A2" s="36" t="s">
        <v>114</v>
      </c>
      <c r="B2" s="36" t="s">
        <v>174</v>
      </c>
    </row>
    <row r="3" spans="1:18">
      <c r="A3" s="36" t="s">
        <v>116</v>
      </c>
      <c r="B3" s="36" t="s">
        <v>175</v>
      </c>
    </row>
    <row r="4" spans="1:18">
      <c r="A4" s="36" t="s">
        <v>117</v>
      </c>
      <c r="B4" s="36">
        <v>12146</v>
      </c>
    </row>
    <row r="5" spans="1:18" ht="18.75">
      <c r="A5" s="139" t="s">
        <v>65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1"/>
    </row>
    <row r="6" spans="1:18" s="3" customFormat="1">
      <c r="A6" s="37" t="s">
        <v>91</v>
      </c>
      <c r="B6" s="38" t="s">
        <v>32</v>
      </c>
      <c r="C6" s="38" t="s">
        <v>93</v>
      </c>
      <c r="D6" s="38" t="s">
        <v>92</v>
      </c>
      <c r="E6" s="38" t="s">
        <v>44</v>
      </c>
      <c r="F6" s="38" t="s">
        <v>14</v>
      </c>
      <c r="G6" s="38" t="s">
        <v>45</v>
      </c>
      <c r="H6" s="38" t="s">
        <v>79</v>
      </c>
      <c r="I6" s="38" t="s">
        <v>17</v>
      </c>
      <c r="J6" s="38" t="s">
        <v>78</v>
      </c>
      <c r="K6" s="38" t="s">
        <v>16</v>
      </c>
      <c r="L6" s="131" t="s">
        <v>18</v>
      </c>
      <c r="M6" s="38" t="s">
        <v>149</v>
      </c>
      <c r="N6" s="38" t="s">
        <v>148</v>
      </c>
      <c r="O6" s="38" t="s">
        <v>86</v>
      </c>
      <c r="P6" s="38" t="s">
        <v>41</v>
      </c>
      <c r="Q6" s="38" t="s">
        <v>118</v>
      </c>
      <c r="R6" s="40" t="s">
        <v>120</v>
      </c>
    </row>
    <row r="7" spans="1:18" s="3" customFormat="1">
      <c r="A7" s="109" t="s">
        <v>612</v>
      </c>
      <c r="B7" s="110" t="s">
        <v>612</v>
      </c>
      <c r="C7" s="110" t="s">
        <v>612</v>
      </c>
      <c r="D7" s="110" t="s">
        <v>612</v>
      </c>
      <c r="E7" s="110" t="s">
        <v>612</v>
      </c>
      <c r="F7" s="110" t="s">
        <v>612</v>
      </c>
      <c r="G7" s="110" t="s">
        <v>612</v>
      </c>
      <c r="H7" s="26" t="s">
        <v>21</v>
      </c>
      <c r="I7" s="26" t="s">
        <v>20</v>
      </c>
      <c r="J7" s="110" t="s">
        <v>612</v>
      </c>
      <c r="K7" s="26" t="s">
        <v>19</v>
      </c>
      <c r="L7" s="26" t="s">
        <v>19</v>
      </c>
      <c r="M7" s="26" t="s">
        <v>156</v>
      </c>
      <c r="N7" s="110" t="s">
        <v>612</v>
      </c>
      <c r="O7" s="26" t="s">
        <v>152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88</v>
      </c>
      <c r="Q8" s="14" t="s">
        <v>89</v>
      </c>
      <c r="R8" s="15" t="s">
        <v>121</v>
      </c>
    </row>
    <row r="9" spans="1:18" s="4" customFormat="1" ht="20.25">
      <c r="A9" s="90" t="s">
        <v>593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116" t="s">
        <v>612</v>
      </c>
      <c r="I9" s="116" t="s">
        <v>612</v>
      </c>
      <c r="J9" s="116" t="s">
        <v>612</v>
      </c>
      <c r="K9" s="116" t="s">
        <v>612</v>
      </c>
      <c r="L9" s="116" t="s">
        <v>612</v>
      </c>
      <c r="M9" s="116" t="s">
        <v>612</v>
      </c>
      <c r="N9" s="116" t="s">
        <v>612</v>
      </c>
      <c r="O9" s="91">
        <v>0</v>
      </c>
      <c r="P9" s="116" t="s">
        <v>612</v>
      </c>
      <c r="Q9" s="92">
        <v>0</v>
      </c>
      <c r="R9" s="92">
        <v>0</v>
      </c>
    </row>
    <row r="10" spans="1:18">
      <c r="A10" s="93" t="s">
        <v>164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  <c r="L10" s="116" t="s">
        <v>612</v>
      </c>
      <c r="M10" s="116" t="s">
        <v>612</v>
      </c>
      <c r="N10" s="116" t="s">
        <v>612</v>
      </c>
      <c r="O10" s="116" t="s">
        <v>612</v>
      </c>
      <c r="P10" s="116" t="s">
        <v>612</v>
      </c>
      <c r="Q10" s="116" t="s">
        <v>612</v>
      </c>
      <c r="R10" s="116" t="s">
        <v>612</v>
      </c>
    </row>
    <row r="11" spans="1:18">
      <c r="A11" s="93" t="s">
        <v>87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  <c r="L11" s="116" t="s">
        <v>612</v>
      </c>
      <c r="M11" s="116" t="s">
        <v>612</v>
      </c>
      <c r="N11" s="116" t="s">
        <v>612</v>
      </c>
      <c r="O11" s="116" t="s">
        <v>612</v>
      </c>
      <c r="P11" s="116" t="s">
        <v>612</v>
      </c>
      <c r="Q11" s="116" t="s">
        <v>612</v>
      </c>
      <c r="R11" s="116" t="s">
        <v>612</v>
      </c>
    </row>
    <row r="12" spans="1:18">
      <c r="A12" s="93" t="s">
        <v>147</v>
      </c>
      <c r="B12" s="116" t="s">
        <v>612</v>
      </c>
      <c r="C12" s="116" t="s">
        <v>612</v>
      </c>
      <c r="D12" s="116" t="s">
        <v>612</v>
      </c>
      <c r="E12" s="116" t="s">
        <v>612</v>
      </c>
      <c r="F12" s="116" t="s">
        <v>612</v>
      </c>
      <c r="G12" s="116" t="s">
        <v>612</v>
      </c>
      <c r="H12" s="116" t="s">
        <v>612</v>
      </c>
      <c r="I12" s="116" t="s">
        <v>612</v>
      </c>
      <c r="J12" s="116" t="s">
        <v>612</v>
      </c>
      <c r="K12" s="116" t="s">
        <v>612</v>
      </c>
      <c r="L12" s="116" t="s">
        <v>612</v>
      </c>
      <c r="M12" s="116" t="s">
        <v>612</v>
      </c>
      <c r="N12" s="116" t="s">
        <v>612</v>
      </c>
      <c r="O12" s="116" t="s">
        <v>612</v>
      </c>
      <c r="P12" s="116" t="s">
        <v>612</v>
      </c>
      <c r="Q12" s="116" t="s">
        <v>612</v>
      </c>
      <c r="R12" s="116" t="s">
        <v>612</v>
      </c>
    </row>
    <row r="13" spans="1:18">
      <c r="A13" s="93" t="s">
        <v>155</v>
      </c>
      <c r="B13" s="116" t="s">
        <v>612</v>
      </c>
      <c r="C13" s="116" t="s">
        <v>612</v>
      </c>
      <c r="D13" s="116" t="s">
        <v>612</v>
      </c>
      <c r="E13" s="116" t="s">
        <v>612</v>
      </c>
      <c r="F13" s="116" t="s">
        <v>612</v>
      </c>
      <c r="G13" s="116" t="s">
        <v>612</v>
      </c>
      <c r="H13" s="116" t="s">
        <v>612</v>
      </c>
      <c r="I13" s="116" t="s">
        <v>612</v>
      </c>
      <c r="J13" s="116" t="s">
        <v>612</v>
      </c>
      <c r="K13" s="116" t="s">
        <v>612</v>
      </c>
      <c r="L13" s="116" t="s">
        <v>612</v>
      </c>
      <c r="M13" s="116" t="s">
        <v>612</v>
      </c>
      <c r="N13" s="116" t="s">
        <v>612</v>
      </c>
      <c r="O13" s="116" t="s">
        <v>612</v>
      </c>
      <c r="P13" s="116" t="s">
        <v>612</v>
      </c>
      <c r="Q13" s="116" t="s">
        <v>612</v>
      </c>
      <c r="R13" s="116" t="s">
        <v>612</v>
      </c>
    </row>
    <row r="14" spans="1:18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18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18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18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</row>
    <row r="20" spans="1:18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1:18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1:18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18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1:18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1:18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1:18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18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1:18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18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1:18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1:18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1:18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18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1:18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1:18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1:18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18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1:18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1:18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8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1:18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</row>
    <row r="47" spans="1:18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1:18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</row>
    <row r="49" spans="1:18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1:18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</row>
    <row r="51" spans="1:18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</row>
    <row r="52" spans="1:18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</row>
    <row r="53" spans="1:18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</row>
    <row r="54" spans="1:18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</row>
    <row r="55" spans="1:18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56" spans="1:18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1:18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8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</row>
    <row r="60" spans="1:18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1:18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</row>
    <row r="62" spans="1:18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</row>
    <row r="63" spans="1:18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</row>
    <row r="64" spans="1:18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</row>
    <row r="65" spans="1:18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1:18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1:18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1:18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  <row r="69" spans="1:18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1:18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</row>
    <row r="71" spans="1:18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1:18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1:18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  <row r="74" spans="1:18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1:18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</row>
    <row r="76" spans="1:18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</row>
    <row r="77" spans="1:18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</row>
    <row r="78" spans="1:18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</row>
    <row r="79" spans="1:18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</row>
    <row r="80" spans="1:18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</row>
    <row r="81" spans="1:18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</row>
    <row r="82" spans="1:18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</row>
    <row r="83" spans="1:18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</row>
    <row r="84" spans="1:18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</row>
    <row r="85" spans="1:18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</row>
    <row r="86" spans="1:18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1:18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</row>
    <row r="88" spans="1:18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</row>
    <row r="89" spans="1:18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</row>
    <row r="90" spans="1:18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</row>
    <row r="91" spans="1:18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</row>
    <row r="92" spans="1:18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</row>
    <row r="93" spans="1:18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</row>
    <row r="94" spans="1:18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</row>
    <row r="95" spans="1:18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</row>
    <row r="96" spans="1:18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</row>
    <row r="97" spans="1:18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</row>
    <row r="98" spans="1:18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</row>
    <row r="99" spans="1:18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</row>
    <row r="100" spans="1:18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</row>
    <row r="101" spans="1:18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</row>
    <row r="102" spans="1:18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</row>
    <row r="103" spans="1:18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</row>
    <row r="104" spans="1:18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</row>
    <row r="105" spans="1:18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</row>
    <row r="106" spans="1:18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</row>
    <row r="107" spans="1:18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</row>
    <row r="108" spans="1:18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115</v>
      </c>
      <c r="B1" s="36" t="s" vm="1">
        <v>173</v>
      </c>
    </row>
    <row r="2" spans="1:29">
      <c r="A2" s="36" t="s">
        <v>114</v>
      </c>
      <c r="B2" s="36" t="s">
        <v>174</v>
      </c>
    </row>
    <row r="3" spans="1:29">
      <c r="A3" s="36" t="s">
        <v>116</v>
      </c>
      <c r="B3" s="36" t="s">
        <v>175</v>
      </c>
    </row>
    <row r="4" spans="1:29">
      <c r="A4" s="36" t="s">
        <v>117</v>
      </c>
      <c r="B4" s="36">
        <v>12146</v>
      </c>
    </row>
    <row r="5" spans="1:29" ht="18.75">
      <c r="A5" s="139" t="s">
        <v>66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1"/>
    </row>
    <row r="6" spans="1:29" s="3" customFormat="1">
      <c r="A6" s="37" t="s">
        <v>91</v>
      </c>
      <c r="B6" s="38" t="s">
        <v>32</v>
      </c>
      <c r="C6" s="38" t="s">
        <v>93</v>
      </c>
      <c r="D6" s="38" t="s">
        <v>92</v>
      </c>
      <c r="E6" s="38" t="s">
        <v>44</v>
      </c>
      <c r="F6" s="38" t="s">
        <v>14</v>
      </c>
      <c r="G6" s="38" t="s">
        <v>45</v>
      </c>
      <c r="H6" s="38" t="s">
        <v>79</v>
      </c>
      <c r="I6" s="38" t="s">
        <v>17</v>
      </c>
      <c r="J6" s="38" t="s">
        <v>78</v>
      </c>
      <c r="K6" s="38" t="s">
        <v>16</v>
      </c>
      <c r="L6" s="131" t="s">
        <v>18</v>
      </c>
      <c r="M6" s="131" t="s">
        <v>149</v>
      </c>
      <c r="N6" s="38" t="s">
        <v>148</v>
      </c>
      <c r="O6" s="38" t="s">
        <v>86</v>
      </c>
      <c r="P6" s="38" t="s">
        <v>41</v>
      </c>
      <c r="Q6" s="38" t="s">
        <v>118</v>
      </c>
      <c r="R6" s="40" t="s">
        <v>120</v>
      </c>
      <c r="Z6" s="1"/>
    </row>
    <row r="7" spans="1:29" s="3" customFormat="1">
      <c r="A7" s="109" t="s">
        <v>612</v>
      </c>
      <c r="B7" s="110" t="s">
        <v>612</v>
      </c>
      <c r="C7" s="110" t="s">
        <v>612</v>
      </c>
      <c r="D7" s="110" t="s">
        <v>612</v>
      </c>
      <c r="E7" s="110" t="s">
        <v>612</v>
      </c>
      <c r="F7" s="110" t="s">
        <v>612</v>
      </c>
      <c r="G7" s="110" t="s">
        <v>612</v>
      </c>
      <c r="H7" s="26" t="s">
        <v>21</v>
      </c>
      <c r="I7" s="26" t="s">
        <v>20</v>
      </c>
      <c r="J7" s="110" t="s">
        <v>612</v>
      </c>
      <c r="K7" s="26" t="s">
        <v>19</v>
      </c>
      <c r="L7" s="26" t="s">
        <v>19</v>
      </c>
      <c r="M7" s="26" t="s">
        <v>156</v>
      </c>
      <c r="N7" s="110" t="s">
        <v>612</v>
      </c>
      <c r="O7" s="26" t="s">
        <v>152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88</v>
      </c>
      <c r="Q8" s="14" t="s">
        <v>89</v>
      </c>
      <c r="R8" s="15" t="s">
        <v>121</v>
      </c>
      <c r="Z8" s="1"/>
    </row>
    <row r="9" spans="1:29" s="4" customFormat="1" ht="20.25">
      <c r="A9" s="90" t="s">
        <v>600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116" t="s">
        <v>612</v>
      </c>
      <c r="I9" s="116" t="s">
        <v>612</v>
      </c>
      <c r="J9" s="116" t="s">
        <v>612</v>
      </c>
      <c r="K9" s="116" t="s">
        <v>612</v>
      </c>
      <c r="L9" s="116" t="s">
        <v>612</v>
      </c>
      <c r="M9" s="116" t="s">
        <v>612</v>
      </c>
      <c r="N9" s="116" t="s">
        <v>612</v>
      </c>
      <c r="O9" s="91">
        <v>0</v>
      </c>
      <c r="P9" s="116" t="s">
        <v>612</v>
      </c>
      <c r="Q9" s="92">
        <v>0</v>
      </c>
      <c r="R9" s="92">
        <v>0</v>
      </c>
      <c r="Z9" s="1"/>
      <c r="AC9" s="1"/>
    </row>
    <row r="10" spans="1:29">
      <c r="A10" s="93" t="s">
        <v>164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  <c r="L10" s="116" t="s">
        <v>612</v>
      </c>
      <c r="M10" s="116" t="s">
        <v>612</v>
      </c>
      <c r="N10" s="116" t="s">
        <v>612</v>
      </c>
      <c r="O10" s="116" t="s">
        <v>612</v>
      </c>
      <c r="P10" s="116" t="s">
        <v>612</v>
      </c>
      <c r="Q10" s="116" t="s">
        <v>612</v>
      </c>
      <c r="R10" s="116" t="s">
        <v>612</v>
      </c>
    </row>
    <row r="11" spans="1:29">
      <c r="A11" s="93" t="s">
        <v>87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  <c r="L11" s="116" t="s">
        <v>612</v>
      </c>
      <c r="M11" s="116" t="s">
        <v>612</v>
      </c>
      <c r="N11" s="116" t="s">
        <v>612</v>
      </c>
      <c r="O11" s="116" t="s">
        <v>612</v>
      </c>
      <c r="P11" s="116" t="s">
        <v>612</v>
      </c>
      <c r="Q11" s="116" t="s">
        <v>612</v>
      </c>
      <c r="R11" s="116" t="s">
        <v>612</v>
      </c>
    </row>
    <row r="12" spans="1:29">
      <c r="A12" s="93" t="s">
        <v>147</v>
      </c>
      <c r="B12" s="116" t="s">
        <v>612</v>
      </c>
      <c r="C12" s="116" t="s">
        <v>612</v>
      </c>
      <c r="D12" s="116" t="s">
        <v>612</v>
      </c>
      <c r="E12" s="116" t="s">
        <v>612</v>
      </c>
      <c r="F12" s="116" t="s">
        <v>612</v>
      </c>
      <c r="G12" s="116" t="s">
        <v>612</v>
      </c>
      <c r="H12" s="116" t="s">
        <v>612</v>
      </c>
      <c r="I12" s="116" t="s">
        <v>612</v>
      </c>
      <c r="J12" s="116" t="s">
        <v>612</v>
      </c>
      <c r="K12" s="116" t="s">
        <v>612</v>
      </c>
      <c r="L12" s="116" t="s">
        <v>612</v>
      </c>
      <c r="M12" s="116" t="s">
        <v>612</v>
      </c>
      <c r="N12" s="116" t="s">
        <v>612</v>
      </c>
      <c r="O12" s="116" t="s">
        <v>612</v>
      </c>
      <c r="P12" s="116" t="s">
        <v>612</v>
      </c>
      <c r="Q12" s="116" t="s">
        <v>612</v>
      </c>
      <c r="R12" s="116" t="s">
        <v>612</v>
      </c>
    </row>
    <row r="13" spans="1:29">
      <c r="A13" s="93" t="s">
        <v>155</v>
      </c>
      <c r="B13" s="116" t="s">
        <v>612</v>
      </c>
      <c r="C13" s="116" t="s">
        <v>612</v>
      </c>
      <c r="D13" s="116" t="s">
        <v>612</v>
      </c>
      <c r="E13" s="116" t="s">
        <v>612</v>
      </c>
      <c r="F13" s="116" t="s">
        <v>612</v>
      </c>
      <c r="G13" s="116" t="s">
        <v>612</v>
      </c>
      <c r="H13" s="116" t="s">
        <v>612</v>
      </c>
      <c r="I13" s="116" t="s">
        <v>612</v>
      </c>
      <c r="J13" s="116" t="s">
        <v>612</v>
      </c>
      <c r="K13" s="116" t="s">
        <v>612</v>
      </c>
      <c r="L13" s="116" t="s">
        <v>612</v>
      </c>
      <c r="M13" s="116" t="s">
        <v>612</v>
      </c>
      <c r="N13" s="116" t="s">
        <v>612</v>
      </c>
      <c r="O13" s="116" t="s">
        <v>612</v>
      </c>
      <c r="P13" s="116" t="s">
        <v>612</v>
      </c>
      <c r="Q13" s="116" t="s">
        <v>612</v>
      </c>
      <c r="R13" s="116" t="s">
        <v>612</v>
      </c>
    </row>
    <row r="14" spans="1:29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29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29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18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</row>
    <row r="20" spans="1:18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1:18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1:18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18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1:18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1:18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1:18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18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1:18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18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1:18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1:18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1:18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18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1:18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1:18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1:18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18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1:18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1:18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8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1:18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</row>
    <row r="47" spans="1:18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1:18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</row>
    <row r="49" spans="1:18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1:18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</row>
    <row r="51" spans="1:18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</row>
    <row r="52" spans="1:18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</row>
    <row r="53" spans="1:18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</row>
    <row r="54" spans="1:18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</row>
    <row r="55" spans="1:18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56" spans="1:18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1:18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8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</row>
    <row r="60" spans="1:18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1:18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</row>
    <row r="62" spans="1:18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</row>
    <row r="63" spans="1:18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</row>
    <row r="64" spans="1:18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</row>
    <row r="65" spans="1:18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1:18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1:18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1:18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  <row r="69" spans="1:18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1:18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</row>
    <row r="71" spans="1:18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1:18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1:18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  <row r="74" spans="1:18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1:18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</row>
    <row r="76" spans="1:18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</row>
    <row r="77" spans="1:18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</row>
    <row r="78" spans="1:18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</row>
    <row r="79" spans="1:18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</row>
    <row r="80" spans="1:18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</row>
    <row r="81" spans="1:18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</row>
    <row r="82" spans="1:18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</row>
    <row r="83" spans="1:18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</row>
    <row r="84" spans="1:18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</row>
    <row r="85" spans="1:18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</row>
    <row r="86" spans="1:18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1:18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</row>
    <row r="88" spans="1:18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</row>
    <row r="89" spans="1:18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</row>
    <row r="90" spans="1:18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</row>
    <row r="91" spans="1:18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</row>
    <row r="92" spans="1:18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</row>
    <row r="93" spans="1:18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</row>
    <row r="94" spans="1:18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</row>
    <row r="95" spans="1:18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</row>
    <row r="96" spans="1:18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</row>
    <row r="97" spans="1:18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</row>
    <row r="98" spans="1:18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</row>
    <row r="99" spans="1:18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</row>
    <row r="100" spans="1:18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</row>
    <row r="101" spans="1:18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</row>
    <row r="102" spans="1:18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</row>
    <row r="103" spans="1:18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</row>
    <row r="104" spans="1:18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</row>
    <row r="105" spans="1:18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</row>
    <row r="106" spans="1:18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</row>
    <row r="107" spans="1:18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</row>
    <row r="108" spans="1:18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</row>
    <row r="109" spans="1:18" hidden="1">
      <c r="B109" s="1"/>
      <c r="C109" s="1"/>
      <c r="D109" s="1"/>
    </row>
    <row r="110" spans="1:18" hidden="1">
      <c r="B110" s="1"/>
      <c r="C110" s="1"/>
      <c r="D110" s="1"/>
    </row>
    <row r="111" spans="1:18" hidden="1">
      <c r="B111" s="1"/>
      <c r="C111" s="1"/>
      <c r="D111" s="1"/>
    </row>
    <row r="112" spans="1:18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4:A108">
    <cfRule type="cellIs" dxfId="6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0E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11.5703125" style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115</v>
      </c>
      <c r="B1" s="36" t="s" vm="1">
        <v>173</v>
      </c>
    </row>
    <row r="2" spans="1:27">
      <c r="A2" s="36" t="s">
        <v>114</v>
      </c>
      <c r="B2" s="36" t="s">
        <v>174</v>
      </c>
    </row>
    <row r="3" spans="1:27">
      <c r="A3" s="36" t="s">
        <v>116</v>
      </c>
      <c r="B3" s="36" t="s">
        <v>175</v>
      </c>
    </row>
    <row r="4" spans="1:27">
      <c r="A4" s="36" t="s">
        <v>117</v>
      </c>
      <c r="B4" s="36">
        <v>12146</v>
      </c>
    </row>
    <row r="5" spans="1:27" ht="18.75">
      <c r="A5" s="139" t="s">
        <v>67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1"/>
    </row>
    <row r="6" spans="1:27" s="3" customFormat="1">
      <c r="A6" s="37" t="s">
        <v>91</v>
      </c>
      <c r="B6" s="38" t="s">
        <v>32</v>
      </c>
      <c r="C6" s="38" t="s">
        <v>93</v>
      </c>
      <c r="D6" s="38" t="s">
        <v>92</v>
      </c>
      <c r="E6" s="38" t="s">
        <v>44</v>
      </c>
      <c r="F6" s="38" t="s">
        <v>78</v>
      </c>
      <c r="G6" s="38" t="s">
        <v>149</v>
      </c>
      <c r="H6" s="38" t="s">
        <v>148</v>
      </c>
      <c r="I6" s="38" t="s">
        <v>86</v>
      </c>
      <c r="J6" s="38" t="s">
        <v>41</v>
      </c>
      <c r="K6" s="38" t="s">
        <v>118</v>
      </c>
      <c r="L6" s="40" t="s">
        <v>120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09" t="s">
        <v>612</v>
      </c>
      <c r="B7" s="110" t="s">
        <v>612</v>
      </c>
      <c r="C7" s="110" t="s">
        <v>612</v>
      </c>
      <c r="D7" s="110" t="s">
        <v>612</v>
      </c>
      <c r="E7" s="110" t="s">
        <v>612</v>
      </c>
      <c r="F7" s="110" t="s">
        <v>612</v>
      </c>
      <c r="G7" s="26" t="s">
        <v>156</v>
      </c>
      <c r="H7" s="110" t="s">
        <v>612</v>
      </c>
      <c r="I7" s="26" t="s">
        <v>152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90" t="s">
        <v>595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116" t="s">
        <v>612</v>
      </c>
      <c r="I9" s="91">
        <v>0</v>
      </c>
      <c r="J9" s="116" t="s">
        <v>612</v>
      </c>
      <c r="K9" s="92">
        <v>0</v>
      </c>
      <c r="L9" s="92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93" t="s">
        <v>164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  <c r="L10" s="116" t="s">
        <v>612</v>
      </c>
    </row>
    <row r="11" spans="1:27">
      <c r="A11" s="93" t="s">
        <v>87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  <c r="L11" s="116" t="s">
        <v>612</v>
      </c>
    </row>
    <row r="12" spans="1:27">
      <c r="A12" s="93" t="s">
        <v>147</v>
      </c>
      <c r="B12" s="116" t="s">
        <v>612</v>
      </c>
      <c r="C12" s="116" t="s">
        <v>612</v>
      </c>
      <c r="D12" s="116" t="s">
        <v>612</v>
      </c>
      <c r="E12" s="116" t="s">
        <v>612</v>
      </c>
      <c r="F12" s="116" t="s">
        <v>612</v>
      </c>
      <c r="G12" s="116" t="s">
        <v>612</v>
      </c>
      <c r="H12" s="116" t="s">
        <v>612</v>
      </c>
      <c r="I12" s="116" t="s">
        <v>612</v>
      </c>
      <c r="J12" s="116" t="s">
        <v>612</v>
      </c>
      <c r="K12" s="116" t="s">
        <v>612</v>
      </c>
      <c r="L12" s="116" t="s">
        <v>612</v>
      </c>
    </row>
    <row r="13" spans="1:27">
      <c r="A13" s="93" t="s">
        <v>155</v>
      </c>
      <c r="B13" s="116" t="s">
        <v>612</v>
      </c>
      <c r="C13" s="116" t="s">
        <v>612</v>
      </c>
      <c r="D13" s="116" t="s">
        <v>612</v>
      </c>
      <c r="E13" s="116" t="s">
        <v>612</v>
      </c>
      <c r="F13" s="116" t="s">
        <v>612</v>
      </c>
      <c r="G13" s="116" t="s">
        <v>612</v>
      </c>
      <c r="H13" s="116" t="s">
        <v>612</v>
      </c>
      <c r="I13" s="116" t="s">
        <v>612</v>
      </c>
      <c r="J13" s="116" t="s">
        <v>612</v>
      </c>
      <c r="K13" s="116" t="s">
        <v>612</v>
      </c>
      <c r="L13" s="116" t="s">
        <v>612</v>
      </c>
    </row>
    <row r="14" spans="1:27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27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27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2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2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1:12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1:12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spans="1:12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1:12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8" spans="1:12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12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1:12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1:12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spans="1:12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</row>
    <row r="49" spans="1:12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1:12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</row>
    <row r="51" spans="1:12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2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</row>
    <row r="53" spans="1:12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</row>
    <row r="54" spans="1:12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1:12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spans="1:12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2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</row>
    <row r="58" spans="1:12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</row>
    <row r="59" spans="1:12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</row>
    <row r="60" spans="1:12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</row>
    <row r="61" spans="1:12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</row>
    <row r="62" spans="1:12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</row>
    <row r="63" spans="1:12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spans="1:12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</row>
    <row r="65" spans="1:12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</row>
    <row r="66" spans="1:12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2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</row>
    <row r="68" spans="1:12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</row>
    <row r="69" spans="1:12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2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2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</row>
    <row r="72" spans="1:12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</row>
    <row r="73" spans="1:12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</row>
    <row r="74" spans="1:12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</row>
    <row r="75" spans="1:12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2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</row>
    <row r="77" spans="1:12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</row>
    <row r="78" spans="1:12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</row>
    <row r="79" spans="1:12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</row>
    <row r="80" spans="1:12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</row>
    <row r="81" spans="1:12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</row>
    <row r="82" spans="1:12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</row>
    <row r="83" spans="1:12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</row>
    <row r="84" spans="1:12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</row>
    <row r="85" spans="1:12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</row>
    <row r="86" spans="1:12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</row>
    <row r="87" spans="1:12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</row>
    <row r="88" spans="1:12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</row>
    <row r="89" spans="1:12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</row>
    <row r="90" spans="1:12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</row>
    <row r="91" spans="1:12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</row>
    <row r="92" spans="1:12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</row>
    <row r="93" spans="1:12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</row>
    <row r="94" spans="1:12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</row>
    <row r="95" spans="1:12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</row>
    <row r="96" spans="1:12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</row>
    <row r="97" spans="1:12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</row>
    <row r="98" spans="1:12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</row>
    <row r="99" spans="1:12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</row>
    <row r="100" spans="1:12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</row>
    <row r="101" spans="1:12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</row>
    <row r="102" spans="1:12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</row>
    <row r="103" spans="1:12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</row>
    <row r="104" spans="1:12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</row>
    <row r="105" spans="1:12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</row>
    <row r="106" spans="1:12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</row>
    <row r="107" spans="1:12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</row>
    <row r="108" spans="1:12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</row>
    <row r="109" spans="1:12" hidden="1">
      <c r="B109" s="1"/>
      <c r="C109" s="1"/>
      <c r="D109" s="1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1:4" hidden="1">
      <c r="B401" s="1"/>
      <c r="C401" s="1"/>
      <c r="D401" s="1"/>
    </row>
    <row r="402" spans="1:4" hidden="1">
      <c r="A402" s="31"/>
      <c r="B402" s="1"/>
      <c r="C402" s="1"/>
      <c r="D402" s="1"/>
    </row>
    <row r="403" spans="1:4" hidden="1">
      <c r="A403" s="31"/>
      <c r="B403" s="1"/>
      <c r="C403" s="1"/>
      <c r="D403" s="1"/>
    </row>
    <row r="404" spans="1:4" hidden="1">
      <c r="A404" s="3"/>
      <c r="B404" s="1"/>
      <c r="C404" s="1"/>
      <c r="D404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1.5703125" style="1" customWidth="1"/>
    <col min="4" max="4" width="15.140625" style="1" customWidth="1"/>
    <col min="5" max="5" width="14.28515625" style="1" customWidth="1"/>
    <col min="6" max="6" width="9.5703125" style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115</v>
      </c>
      <c r="B1" s="36" t="s" vm="1">
        <v>173</v>
      </c>
    </row>
    <row r="2" spans="1:10">
      <c r="A2" s="36" t="s">
        <v>114</v>
      </c>
      <c r="B2" s="36" t="s">
        <v>174</v>
      </c>
    </row>
    <row r="3" spans="1:10">
      <c r="A3" s="36" t="s">
        <v>116</v>
      </c>
      <c r="B3" s="36" t="s">
        <v>175</v>
      </c>
    </row>
    <row r="4" spans="1:10">
      <c r="A4" s="36" t="s">
        <v>117</v>
      </c>
      <c r="B4" s="36">
        <v>12146</v>
      </c>
    </row>
    <row r="5" spans="1:10" ht="18.75">
      <c r="A5" s="139" t="s">
        <v>73</v>
      </c>
      <c r="B5" s="140"/>
      <c r="C5" s="140"/>
      <c r="D5" s="140"/>
      <c r="E5" s="140"/>
      <c r="F5" s="140"/>
      <c r="G5" s="140"/>
      <c r="H5" s="140"/>
      <c r="I5" s="140"/>
      <c r="J5" s="141"/>
    </row>
    <row r="6" spans="1:10" s="3" customFormat="1">
      <c r="A6" s="37" t="s">
        <v>91</v>
      </c>
      <c r="B6" s="38" t="s">
        <v>32</v>
      </c>
      <c r="C6" s="38" t="s">
        <v>78</v>
      </c>
      <c r="D6" s="38" t="s">
        <v>79</v>
      </c>
      <c r="E6" s="38" t="s">
        <v>149</v>
      </c>
      <c r="F6" s="38" t="s">
        <v>148</v>
      </c>
      <c r="G6" s="38" t="s">
        <v>86</v>
      </c>
      <c r="H6" s="38" t="s">
        <v>41</v>
      </c>
      <c r="I6" s="38" t="s">
        <v>118</v>
      </c>
      <c r="J6" s="40" t="s">
        <v>120</v>
      </c>
    </row>
    <row r="7" spans="1:10" s="3" customFormat="1">
      <c r="A7" s="109" t="s">
        <v>612</v>
      </c>
      <c r="B7" s="110" t="s">
        <v>612</v>
      </c>
      <c r="C7" s="110" t="s">
        <v>612</v>
      </c>
      <c r="D7" s="26" t="s">
        <v>21</v>
      </c>
      <c r="E7" s="26" t="s">
        <v>156</v>
      </c>
      <c r="F7" s="110" t="s">
        <v>612</v>
      </c>
      <c r="G7" s="26" t="s">
        <v>152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11" t="s">
        <v>612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90" t="s">
        <v>601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91">
        <v>0</v>
      </c>
      <c r="H9" s="116" t="s">
        <v>612</v>
      </c>
      <c r="I9" s="92">
        <v>0</v>
      </c>
      <c r="J9" s="92">
        <v>0</v>
      </c>
    </row>
    <row r="10" spans="1:10">
      <c r="A10" s="93" t="s">
        <v>87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</row>
    <row r="11" spans="1:10">
      <c r="A11" s="93" t="s">
        <v>147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</row>
    <row r="12" spans="1:10">
      <c r="A12" s="93" t="s">
        <v>155</v>
      </c>
      <c r="B12" s="116" t="s">
        <v>612</v>
      </c>
      <c r="C12" s="116" t="s">
        <v>612</v>
      </c>
      <c r="D12" s="116" t="s">
        <v>612</v>
      </c>
      <c r="E12" s="116" t="s">
        <v>612</v>
      </c>
      <c r="F12" s="116" t="s">
        <v>612</v>
      </c>
      <c r="G12" s="116" t="s">
        <v>612</v>
      </c>
      <c r="H12" s="116" t="s">
        <v>612</v>
      </c>
      <c r="I12" s="116" t="s">
        <v>612</v>
      </c>
      <c r="J12" s="116" t="s">
        <v>612</v>
      </c>
    </row>
    <row r="13" spans="1:10" hidden="1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 hidden="1">
      <c r="A14" s="57"/>
      <c r="B14" s="57"/>
      <c r="C14" s="57"/>
      <c r="D14" s="57"/>
      <c r="E14" s="57"/>
      <c r="F14" s="57"/>
      <c r="G14" s="57"/>
      <c r="H14" s="57"/>
      <c r="I14" s="57"/>
      <c r="J14" s="57"/>
    </row>
    <row r="15" spans="1:10" hidden="1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0" hidden="1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0" hidden="1">
      <c r="A17" s="57"/>
      <c r="B17" s="57"/>
      <c r="C17" s="57"/>
      <c r="D17" s="57"/>
      <c r="E17" s="57"/>
      <c r="F17" s="57"/>
      <c r="G17" s="57"/>
      <c r="H17" s="57"/>
      <c r="I17" s="57"/>
      <c r="J17" s="57"/>
    </row>
    <row r="18" spans="1:10" hidden="1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0" hidden="1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0" hidden="1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hidden="1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hidden="1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idden="1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hidden="1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0" hidden="1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0" hidden="1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hidden="1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0" hidden="1">
      <c r="A28" s="57"/>
      <c r="B28" s="57"/>
      <c r="C28" s="57"/>
      <c r="D28" s="57"/>
      <c r="E28" s="57"/>
      <c r="F28" s="57"/>
      <c r="G28" s="57"/>
      <c r="H28" s="57"/>
      <c r="I28" s="57"/>
      <c r="J28" s="57"/>
    </row>
    <row r="29" spans="1:10" hidden="1">
      <c r="A29" s="57"/>
      <c r="B29" s="57"/>
      <c r="C29" s="57"/>
      <c r="D29" s="57"/>
      <c r="E29" s="57"/>
      <c r="F29" s="57"/>
      <c r="G29" s="57"/>
      <c r="H29" s="57"/>
      <c r="I29" s="57"/>
      <c r="J29" s="57"/>
    </row>
    <row r="30" spans="1:10" hidden="1">
      <c r="A30" s="57"/>
      <c r="B30" s="57"/>
      <c r="C30" s="57"/>
      <c r="D30" s="57"/>
      <c r="E30" s="57"/>
      <c r="F30" s="57"/>
      <c r="G30" s="57"/>
      <c r="H30" s="57"/>
      <c r="I30" s="57"/>
      <c r="J30" s="57"/>
    </row>
    <row r="31" spans="1:10" hidden="1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0" hidden="1">
      <c r="A32" s="57"/>
      <c r="B32" s="57"/>
      <c r="C32" s="57"/>
      <c r="D32" s="57"/>
      <c r="E32" s="57"/>
      <c r="F32" s="57"/>
      <c r="G32" s="57"/>
      <c r="H32" s="57"/>
      <c r="I32" s="57"/>
      <c r="J32" s="57"/>
    </row>
    <row r="33" spans="1:10" hidden="1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hidden="1">
      <c r="A34" s="57"/>
      <c r="B34" s="57"/>
      <c r="C34" s="57"/>
      <c r="D34" s="57"/>
      <c r="E34" s="57"/>
      <c r="F34" s="57"/>
      <c r="G34" s="57"/>
      <c r="H34" s="57"/>
      <c r="I34" s="57"/>
      <c r="J34" s="57"/>
    </row>
    <row r="35" spans="1:10" hidden="1">
      <c r="A35" s="57"/>
      <c r="B35" s="57"/>
      <c r="C35" s="57"/>
      <c r="D35" s="57"/>
      <c r="E35" s="57"/>
      <c r="F35" s="57"/>
      <c r="G35" s="57"/>
      <c r="H35" s="57"/>
      <c r="I35" s="57"/>
      <c r="J35" s="57"/>
    </row>
    <row r="36" spans="1:10" hidden="1">
      <c r="A36" s="57"/>
      <c r="B36" s="57"/>
      <c r="C36" s="57"/>
      <c r="D36" s="57"/>
      <c r="E36" s="57"/>
      <c r="F36" s="57"/>
      <c r="G36" s="57"/>
      <c r="H36" s="57"/>
      <c r="I36" s="57"/>
      <c r="J36" s="57"/>
    </row>
    <row r="37" spans="1:10" hidden="1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0" hidden="1">
      <c r="A38" s="57"/>
      <c r="B38" s="57"/>
      <c r="C38" s="57"/>
      <c r="D38" s="57"/>
      <c r="E38" s="57"/>
      <c r="F38" s="57"/>
      <c r="G38" s="57"/>
      <c r="H38" s="57"/>
      <c r="I38" s="57"/>
      <c r="J38" s="57"/>
    </row>
    <row r="39" spans="1:10" hidden="1">
      <c r="A39" s="57"/>
      <c r="B39" s="57"/>
      <c r="C39" s="57"/>
      <c r="D39" s="57"/>
      <c r="E39" s="57"/>
      <c r="F39" s="57"/>
      <c r="G39" s="57"/>
      <c r="H39" s="57"/>
      <c r="I39" s="57"/>
      <c r="J39" s="57"/>
    </row>
    <row r="40" spans="1:10" hidden="1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0" hidden="1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0" hidden="1">
      <c r="A42" s="57"/>
      <c r="B42" s="57"/>
      <c r="C42" s="57"/>
      <c r="D42" s="57"/>
      <c r="E42" s="57"/>
      <c r="F42" s="57"/>
      <c r="G42" s="57"/>
      <c r="H42" s="57"/>
      <c r="I42" s="57"/>
      <c r="J42" s="57"/>
    </row>
    <row r="43" spans="1:10" hidden="1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hidden="1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hidden="1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idden="1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0" hidden="1">
      <c r="A47" s="57"/>
      <c r="B47" s="57"/>
      <c r="C47" s="57"/>
      <c r="D47" s="57"/>
      <c r="E47" s="57"/>
      <c r="F47" s="57"/>
      <c r="G47" s="57"/>
      <c r="H47" s="57"/>
      <c r="I47" s="57"/>
      <c r="J47" s="57"/>
    </row>
    <row r="48" spans="1:10" hidden="1">
      <c r="A48" s="57"/>
      <c r="B48" s="57"/>
      <c r="C48" s="57"/>
      <c r="D48" s="57"/>
      <c r="E48" s="57"/>
      <c r="F48" s="57"/>
      <c r="G48" s="57"/>
      <c r="H48" s="57"/>
      <c r="I48" s="57"/>
      <c r="J48" s="57"/>
    </row>
    <row r="49" spans="1:10" hidden="1">
      <c r="A49" s="57"/>
      <c r="B49" s="57"/>
      <c r="C49" s="57"/>
      <c r="D49" s="57"/>
      <c r="E49" s="57"/>
      <c r="F49" s="57"/>
      <c r="G49" s="57"/>
      <c r="H49" s="57"/>
      <c r="I49" s="57"/>
      <c r="J49" s="57"/>
    </row>
    <row r="50" spans="1:10" hidden="1">
      <c r="A50" s="57"/>
      <c r="B50" s="57"/>
      <c r="C50" s="57"/>
      <c r="D50" s="57"/>
      <c r="E50" s="57"/>
      <c r="F50" s="57"/>
      <c r="G50" s="57"/>
      <c r="H50" s="57"/>
      <c r="I50" s="57"/>
      <c r="J50" s="57"/>
    </row>
    <row r="51" spans="1:10" hidden="1">
      <c r="A51" s="57"/>
      <c r="B51" s="57"/>
      <c r="C51" s="57"/>
      <c r="D51" s="57"/>
      <c r="E51" s="57"/>
      <c r="F51" s="57"/>
      <c r="G51" s="57"/>
      <c r="H51" s="57"/>
      <c r="I51" s="57"/>
      <c r="J51" s="57"/>
    </row>
    <row r="52" spans="1:10" hidden="1">
      <c r="A52" s="57"/>
      <c r="B52" s="57"/>
      <c r="C52" s="57"/>
      <c r="D52" s="57"/>
      <c r="E52" s="57"/>
      <c r="F52" s="57"/>
      <c r="G52" s="57"/>
      <c r="H52" s="57"/>
      <c r="I52" s="57"/>
      <c r="J52" s="57"/>
    </row>
    <row r="53" spans="1:10" hidden="1">
      <c r="A53" s="57"/>
      <c r="B53" s="57"/>
      <c r="C53" s="57"/>
      <c r="D53" s="57"/>
      <c r="E53" s="57"/>
      <c r="F53" s="57"/>
      <c r="G53" s="57"/>
      <c r="H53" s="57"/>
      <c r="I53" s="57"/>
      <c r="J53" s="57"/>
    </row>
    <row r="54" spans="1:10" hidden="1">
      <c r="A54" s="57"/>
      <c r="B54" s="57"/>
      <c r="C54" s="57"/>
      <c r="D54" s="57"/>
      <c r="E54" s="57"/>
      <c r="F54" s="57"/>
      <c r="G54" s="57"/>
      <c r="H54" s="57"/>
      <c r="I54" s="57"/>
      <c r="J54" s="57"/>
    </row>
    <row r="55" spans="1:10" hidden="1">
      <c r="A55" s="57"/>
      <c r="B55" s="57"/>
      <c r="C55" s="57"/>
      <c r="D55" s="57"/>
      <c r="E55" s="57"/>
      <c r="F55" s="57"/>
      <c r="G55" s="57"/>
      <c r="H55" s="57"/>
      <c r="I55" s="57"/>
      <c r="J55" s="57"/>
    </row>
    <row r="56" spans="1:10" hidden="1">
      <c r="A56" s="57"/>
      <c r="B56" s="57"/>
      <c r="C56" s="57"/>
      <c r="D56" s="57"/>
      <c r="E56" s="57"/>
      <c r="F56" s="57"/>
      <c r="G56" s="57"/>
      <c r="H56" s="57"/>
      <c r="I56" s="57"/>
      <c r="J56" s="57"/>
    </row>
    <row r="57" spans="1:10" hidden="1">
      <c r="A57" s="57"/>
      <c r="B57" s="57"/>
      <c r="C57" s="57"/>
      <c r="D57" s="57"/>
      <c r="E57" s="57"/>
      <c r="F57" s="57"/>
      <c r="G57" s="57"/>
      <c r="H57" s="57"/>
      <c r="I57" s="57"/>
      <c r="J57" s="57"/>
    </row>
    <row r="58" spans="1:10" hidden="1">
      <c r="A58" s="57"/>
      <c r="B58" s="57"/>
      <c r="C58" s="57"/>
      <c r="D58" s="57"/>
      <c r="E58" s="57"/>
      <c r="F58" s="57"/>
      <c r="G58" s="57"/>
      <c r="H58" s="57"/>
      <c r="I58" s="57"/>
      <c r="J58" s="57"/>
    </row>
    <row r="59" spans="1:10" hidden="1">
      <c r="A59" s="57"/>
      <c r="B59" s="57"/>
      <c r="C59" s="57"/>
      <c r="D59" s="57"/>
      <c r="E59" s="57"/>
      <c r="F59" s="57"/>
      <c r="G59" s="57"/>
      <c r="H59" s="57"/>
      <c r="I59" s="57"/>
      <c r="J59" s="57"/>
    </row>
    <row r="60" spans="1:10" hidden="1">
      <c r="A60" s="57"/>
      <c r="B60" s="57"/>
      <c r="C60" s="57"/>
      <c r="D60" s="57"/>
      <c r="E60" s="57"/>
      <c r="F60" s="57"/>
      <c r="G60" s="57"/>
      <c r="H60" s="57"/>
      <c r="I60" s="57"/>
      <c r="J60" s="57"/>
    </row>
    <row r="61" spans="1:10" hidden="1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spans="1:10" hidden="1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spans="1:10" hidden="1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spans="1:10" hidden="1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 hidden="1">
      <c r="A65" s="57"/>
      <c r="B65" s="57"/>
      <c r="C65" s="57"/>
      <c r="D65" s="57"/>
      <c r="E65" s="57"/>
      <c r="F65" s="57"/>
      <c r="G65" s="57"/>
      <c r="H65" s="57"/>
      <c r="I65" s="57"/>
      <c r="J65" s="57"/>
    </row>
    <row r="66" spans="1:10" hidden="1">
      <c r="A66" s="57"/>
      <c r="B66" s="57"/>
      <c r="C66" s="57"/>
      <c r="D66" s="57"/>
      <c r="E66" s="57"/>
      <c r="F66" s="57"/>
      <c r="G66" s="57"/>
      <c r="H66" s="57"/>
      <c r="I66" s="57"/>
      <c r="J66" s="57"/>
    </row>
    <row r="67" spans="1:10" hidden="1">
      <c r="A67" s="57"/>
      <c r="B67" s="57"/>
      <c r="C67" s="57"/>
      <c r="D67" s="57"/>
      <c r="E67" s="57"/>
      <c r="F67" s="57"/>
      <c r="G67" s="57"/>
      <c r="H67" s="57"/>
      <c r="I67" s="57"/>
      <c r="J67" s="57"/>
    </row>
    <row r="68" spans="1:10" hidden="1">
      <c r="A68" s="57"/>
      <c r="B68" s="57"/>
      <c r="C68" s="57"/>
      <c r="D68" s="57"/>
      <c r="E68" s="57"/>
      <c r="F68" s="57"/>
      <c r="G68" s="57"/>
      <c r="H68" s="57"/>
      <c r="I68" s="57"/>
      <c r="J68" s="57"/>
    </row>
    <row r="69" spans="1:10" hidden="1">
      <c r="A69" s="57"/>
      <c r="B69" s="57"/>
      <c r="C69" s="57"/>
      <c r="D69" s="57"/>
      <c r="E69" s="57"/>
      <c r="F69" s="57"/>
      <c r="G69" s="57"/>
      <c r="H69" s="57"/>
      <c r="I69" s="57"/>
      <c r="J69" s="57"/>
    </row>
    <row r="70" spans="1:10" hidden="1">
      <c r="A70" s="57"/>
      <c r="B70" s="57"/>
      <c r="C70" s="57"/>
      <c r="D70" s="57"/>
      <c r="E70" s="57"/>
      <c r="F70" s="57"/>
      <c r="G70" s="57"/>
      <c r="H70" s="57"/>
      <c r="I70" s="57"/>
      <c r="J70" s="57"/>
    </row>
    <row r="71" spans="1:10" hidden="1">
      <c r="A71" s="57"/>
      <c r="B71" s="57"/>
      <c r="C71" s="57"/>
      <c r="D71" s="57"/>
      <c r="E71" s="57"/>
      <c r="F71" s="57"/>
      <c r="G71" s="57"/>
      <c r="H71" s="57"/>
      <c r="I71" s="57"/>
      <c r="J71" s="57"/>
    </row>
    <row r="72" spans="1:10" hidden="1">
      <c r="A72" s="57"/>
      <c r="B72" s="57"/>
      <c r="C72" s="57"/>
      <c r="D72" s="57"/>
      <c r="E72" s="57"/>
      <c r="F72" s="57"/>
      <c r="G72" s="57"/>
      <c r="H72" s="57"/>
      <c r="I72" s="57"/>
      <c r="J72" s="57"/>
    </row>
    <row r="73" spans="1:10" hidden="1">
      <c r="A73" s="57"/>
      <c r="B73" s="57"/>
      <c r="C73" s="57"/>
      <c r="D73" s="57"/>
      <c r="E73" s="57"/>
      <c r="F73" s="57"/>
      <c r="G73" s="57"/>
      <c r="H73" s="57"/>
      <c r="I73" s="57"/>
      <c r="J73" s="57"/>
    </row>
    <row r="74" spans="1:10" hidden="1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0" hidden="1">
      <c r="A75" s="57"/>
      <c r="B75" s="57"/>
      <c r="C75" s="57"/>
      <c r="D75" s="57"/>
      <c r="E75" s="57"/>
      <c r="F75" s="57"/>
      <c r="G75" s="57"/>
      <c r="H75" s="57"/>
      <c r="I75" s="57"/>
      <c r="J75" s="57"/>
    </row>
    <row r="76" spans="1:10" hidden="1">
      <c r="A76" s="57"/>
      <c r="B76" s="57"/>
      <c r="C76" s="57"/>
      <c r="D76" s="57"/>
      <c r="E76" s="57"/>
      <c r="F76" s="57"/>
      <c r="G76" s="57"/>
      <c r="H76" s="57"/>
      <c r="I76" s="57"/>
      <c r="J76" s="57"/>
    </row>
    <row r="77" spans="1:10" hidden="1">
      <c r="A77" s="57"/>
      <c r="B77" s="57"/>
      <c r="C77" s="57"/>
      <c r="D77" s="57"/>
      <c r="E77" s="57"/>
      <c r="F77" s="57"/>
      <c r="G77" s="57"/>
      <c r="H77" s="57"/>
      <c r="I77" s="57"/>
      <c r="J77" s="57"/>
    </row>
    <row r="78" spans="1:10" hidden="1">
      <c r="A78" s="57"/>
      <c r="B78" s="57"/>
      <c r="C78" s="57"/>
      <c r="D78" s="57"/>
      <c r="E78" s="57"/>
      <c r="F78" s="57"/>
      <c r="G78" s="57"/>
      <c r="H78" s="57"/>
      <c r="I78" s="57"/>
      <c r="J78" s="57"/>
    </row>
    <row r="79" spans="1:10" hidden="1">
      <c r="A79" s="57"/>
      <c r="B79" s="57"/>
      <c r="C79" s="57"/>
      <c r="D79" s="57"/>
      <c r="E79" s="57"/>
      <c r="F79" s="57"/>
      <c r="G79" s="57"/>
      <c r="H79" s="57"/>
      <c r="I79" s="57"/>
      <c r="J79" s="57"/>
    </row>
    <row r="80" spans="1:10" hidden="1">
      <c r="A80" s="57"/>
      <c r="B80" s="57"/>
      <c r="C80" s="57"/>
      <c r="D80" s="57"/>
      <c r="E80" s="57"/>
      <c r="F80" s="57"/>
      <c r="G80" s="57"/>
      <c r="H80" s="57"/>
      <c r="I80" s="57"/>
      <c r="J80" s="57"/>
    </row>
    <row r="81" spans="1:10" hidden="1">
      <c r="A81" s="57"/>
      <c r="B81" s="57"/>
      <c r="C81" s="57"/>
      <c r="D81" s="57"/>
      <c r="E81" s="57"/>
      <c r="F81" s="57"/>
      <c r="G81" s="57"/>
      <c r="H81" s="57"/>
      <c r="I81" s="57"/>
      <c r="J81" s="57"/>
    </row>
    <row r="82" spans="1:10" hidden="1">
      <c r="A82" s="57"/>
      <c r="B82" s="57"/>
      <c r="C82" s="57"/>
      <c r="D82" s="57"/>
      <c r="E82" s="57"/>
      <c r="F82" s="57"/>
      <c r="G82" s="57"/>
      <c r="H82" s="57"/>
      <c r="I82" s="57"/>
      <c r="J82" s="57"/>
    </row>
    <row r="83" spans="1:10" hidden="1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 hidden="1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hidden="1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0" hidden="1">
      <c r="A86" s="57"/>
      <c r="B86" s="57"/>
      <c r="C86" s="57"/>
      <c r="D86" s="57"/>
      <c r="E86" s="57"/>
      <c r="F86" s="57"/>
      <c r="G86" s="57"/>
      <c r="H86" s="57"/>
      <c r="I86" s="57"/>
      <c r="J86" s="57"/>
    </row>
    <row r="87" spans="1:10" hidden="1">
      <c r="A87" s="57"/>
      <c r="B87" s="57"/>
      <c r="C87" s="57"/>
      <c r="D87" s="57"/>
      <c r="E87" s="57"/>
      <c r="F87" s="57"/>
      <c r="G87" s="57"/>
      <c r="H87" s="57"/>
      <c r="I87" s="57"/>
      <c r="J87" s="57"/>
    </row>
    <row r="88" spans="1:10" hidden="1">
      <c r="A88" s="57"/>
      <c r="B88" s="57"/>
      <c r="C88" s="57"/>
      <c r="D88" s="57"/>
      <c r="E88" s="57"/>
      <c r="F88" s="57"/>
      <c r="G88" s="57"/>
      <c r="H88" s="57"/>
      <c r="I88" s="57"/>
      <c r="J88" s="57"/>
    </row>
    <row r="89" spans="1:10" hidden="1">
      <c r="A89" s="57"/>
      <c r="B89" s="57"/>
      <c r="C89" s="57"/>
      <c r="D89" s="57"/>
      <c r="E89" s="57"/>
      <c r="F89" s="57"/>
      <c r="G89" s="57"/>
      <c r="H89" s="57"/>
      <c r="I89" s="57"/>
      <c r="J89" s="57"/>
    </row>
    <row r="90" spans="1:10" hidden="1">
      <c r="A90" s="57"/>
      <c r="B90" s="57"/>
      <c r="C90" s="57"/>
      <c r="D90" s="57"/>
      <c r="E90" s="57"/>
      <c r="F90" s="57"/>
      <c r="G90" s="57"/>
      <c r="H90" s="57"/>
      <c r="I90" s="57"/>
      <c r="J90" s="57"/>
    </row>
    <row r="91" spans="1:10" hidden="1">
      <c r="A91" s="57"/>
      <c r="B91" s="57"/>
      <c r="C91" s="57"/>
      <c r="D91" s="57"/>
      <c r="E91" s="57"/>
      <c r="F91" s="57"/>
      <c r="G91" s="57"/>
      <c r="H91" s="57"/>
      <c r="I91" s="57"/>
      <c r="J91" s="57"/>
    </row>
    <row r="92" spans="1:10" hidden="1">
      <c r="A92" s="57"/>
      <c r="B92" s="57"/>
      <c r="C92" s="57"/>
      <c r="D92" s="57"/>
      <c r="E92" s="57"/>
      <c r="F92" s="57"/>
      <c r="G92" s="57"/>
      <c r="H92" s="57"/>
      <c r="I92" s="57"/>
      <c r="J92" s="57"/>
    </row>
    <row r="93" spans="1:10" hidden="1">
      <c r="A93" s="57"/>
      <c r="B93" s="57"/>
      <c r="C93" s="57"/>
      <c r="D93" s="57"/>
      <c r="E93" s="57"/>
      <c r="F93" s="57"/>
      <c r="G93" s="57"/>
      <c r="H93" s="57"/>
      <c r="I93" s="57"/>
      <c r="J93" s="57"/>
    </row>
    <row r="94" spans="1:10" hidden="1">
      <c r="A94" s="57"/>
      <c r="B94" s="57"/>
      <c r="C94" s="57"/>
      <c r="D94" s="57"/>
      <c r="E94" s="57"/>
      <c r="F94" s="57"/>
      <c r="G94" s="57"/>
      <c r="H94" s="57"/>
      <c r="I94" s="57"/>
      <c r="J94" s="57"/>
    </row>
    <row r="95" spans="1:10" hidden="1">
      <c r="A95" s="57"/>
      <c r="B95" s="57"/>
      <c r="C95" s="57"/>
      <c r="D95" s="57"/>
      <c r="E95" s="57"/>
      <c r="F95" s="57"/>
      <c r="G95" s="57"/>
      <c r="H95" s="57"/>
      <c r="I95" s="57"/>
      <c r="J95" s="57"/>
    </row>
    <row r="96" spans="1:10" hidden="1">
      <c r="A96" s="57"/>
      <c r="B96" s="57"/>
      <c r="C96" s="57"/>
      <c r="D96" s="57"/>
      <c r="E96" s="57"/>
      <c r="F96" s="57"/>
      <c r="G96" s="57"/>
      <c r="H96" s="57"/>
      <c r="I96" s="57"/>
      <c r="J96" s="57"/>
    </row>
    <row r="97" spans="1:10" hidden="1">
      <c r="A97" s="57"/>
      <c r="B97" s="57"/>
      <c r="C97" s="57"/>
      <c r="D97" s="57"/>
      <c r="E97" s="57"/>
      <c r="F97" s="57"/>
      <c r="G97" s="57"/>
      <c r="H97" s="57"/>
      <c r="I97" s="57"/>
      <c r="J97" s="57"/>
    </row>
    <row r="98" spans="1:10" hidden="1">
      <c r="A98" s="57"/>
      <c r="B98" s="57"/>
      <c r="C98" s="57"/>
      <c r="D98" s="57"/>
      <c r="E98" s="57"/>
      <c r="F98" s="57"/>
      <c r="G98" s="57"/>
      <c r="H98" s="57"/>
      <c r="I98" s="57"/>
      <c r="J98" s="57"/>
    </row>
    <row r="99" spans="1:10" hidden="1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1:10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1:10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1:10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</row>
    <row r="104" spans="1:10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</row>
    <row r="105" spans="1:10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</row>
    <row r="106" spans="1:10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</row>
    <row r="107" spans="1:10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1:10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</row>
    <row r="109" spans="1:10" hidden="1">
      <c r="B109" s="1"/>
    </row>
    <row r="110" spans="1:10" hidden="1">
      <c r="B110" s="1"/>
    </row>
    <row r="111" spans="1:10" hidden="1">
      <c r="B111" s="1"/>
    </row>
    <row r="112" spans="1:10" hidden="1">
      <c r="B112" s="1"/>
    </row>
    <row r="113" spans="2:2" hidden="1">
      <c r="B113" s="1"/>
    </row>
    <row r="114" spans="2:2" hidden="1">
      <c r="B114" s="1"/>
    </row>
    <row r="115" spans="2:2" hidden="1">
      <c r="B115" s="1"/>
    </row>
    <row r="116" spans="2:2" hidden="1">
      <c r="B116" s="1"/>
    </row>
    <row r="117" spans="2:2" hidden="1">
      <c r="B117" s="1"/>
    </row>
    <row r="118" spans="2:2" hidden="1">
      <c r="B118" s="1"/>
    </row>
    <row r="119" spans="2:2" hidden="1">
      <c r="B119" s="1"/>
    </row>
    <row r="120" spans="2:2" hidden="1">
      <c r="B120" s="1"/>
    </row>
    <row r="121" spans="2:2" hidden="1">
      <c r="B121" s="1"/>
    </row>
    <row r="122" spans="2:2" hidden="1">
      <c r="B122" s="1"/>
    </row>
    <row r="123" spans="2:2" hidden="1">
      <c r="B123" s="1"/>
    </row>
    <row r="124" spans="2:2" hidden="1">
      <c r="B124" s="1"/>
    </row>
    <row r="125" spans="2:2" hidden="1">
      <c r="B125" s="1"/>
    </row>
    <row r="126" spans="2:2" hidden="1">
      <c r="B126" s="1"/>
    </row>
    <row r="127" spans="2:2" hidden="1">
      <c r="B127" s="1"/>
    </row>
    <row r="128" spans="2:2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3.285156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115</v>
      </c>
      <c r="B1" s="36" t="s" vm="1">
        <v>173</v>
      </c>
    </row>
    <row r="2" spans="1:11">
      <c r="A2" s="36" t="s">
        <v>114</v>
      </c>
      <c r="B2" s="36" t="s">
        <v>174</v>
      </c>
    </row>
    <row r="3" spans="1:11">
      <c r="A3" s="36" t="s">
        <v>116</v>
      </c>
      <c r="B3" s="36" t="s">
        <v>175</v>
      </c>
    </row>
    <row r="4" spans="1:11">
      <c r="A4" s="36" t="s">
        <v>117</v>
      </c>
      <c r="B4" s="36">
        <v>12146</v>
      </c>
    </row>
    <row r="5" spans="1:11" ht="18.75">
      <c r="A5" s="139" t="s">
        <v>74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</row>
    <row r="6" spans="1:11" s="3" customFormat="1">
      <c r="A6" s="37" t="s">
        <v>91</v>
      </c>
      <c r="B6" s="38" t="s">
        <v>32</v>
      </c>
      <c r="C6" s="38" t="s">
        <v>44</v>
      </c>
      <c r="D6" s="38" t="s">
        <v>78</v>
      </c>
      <c r="E6" s="38" t="s">
        <v>79</v>
      </c>
      <c r="F6" s="38" t="s">
        <v>149</v>
      </c>
      <c r="G6" s="38" t="s">
        <v>148</v>
      </c>
      <c r="H6" s="38" t="s">
        <v>86</v>
      </c>
      <c r="I6" s="38" t="s">
        <v>41</v>
      </c>
      <c r="J6" s="38" t="s">
        <v>118</v>
      </c>
      <c r="K6" s="40" t="s">
        <v>120</v>
      </c>
    </row>
    <row r="7" spans="1:11" s="3" customFormat="1">
      <c r="A7" s="109" t="s">
        <v>612</v>
      </c>
      <c r="B7" s="110" t="s">
        <v>612</v>
      </c>
      <c r="C7" s="110" t="s">
        <v>612</v>
      </c>
      <c r="D7" s="110" t="s">
        <v>612</v>
      </c>
      <c r="E7" s="12" t="s">
        <v>21</v>
      </c>
      <c r="F7" s="12" t="s">
        <v>156</v>
      </c>
      <c r="G7" s="110" t="s">
        <v>612</v>
      </c>
      <c r="H7" s="12" t="s">
        <v>152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90" t="s">
        <v>597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91">
        <v>0</v>
      </c>
      <c r="I9" s="116" t="s">
        <v>612</v>
      </c>
      <c r="J9" s="92">
        <v>0</v>
      </c>
      <c r="K9" s="92">
        <v>0</v>
      </c>
    </row>
    <row r="10" spans="1:11" hidden="1">
      <c r="A10" s="89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hidden="1">
      <c r="A11" s="89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idden="1">
      <c r="A12" s="89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idden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11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11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1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1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1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1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1:11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1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1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1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1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1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11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1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</row>
    <row r="74" spans="1:11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1:11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</row>
    <row r="76" spans="1:11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</row>
    <row r="77" spans="1:11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1:11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1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1:11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1:11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1:11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1:11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1:11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1:11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1:11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1:11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1:11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1:11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1:11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1:11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1:11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1:11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1:11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1:11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1:11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1:11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1:11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1:11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1:11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1:11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1:11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1:11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1:11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1:11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1:11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1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115</v>
      </c>
      <c r="B1" s="36" t="s" vm="1">
        <v>173</v>
      </c>
    </row>
    <row r="2" spans="1:11">
      <c r="A2" s="36" t="s">
        <v>114</v>
      </c>
      <c r="B2" s="36" t="s">
        <v>174</v>
      </c>
    </row>
    <row r="3" spans="1:11">
      <c r="A3" s="36" t="s">
        <v>116</v>
      </c>
      <c r="B3" s="36" t="s">
        <v>175</v>
      </c>
    </row>
    <row r="4" spans="1:11">
      <c r="A4" s="36" t="s">
        <v>117</v>
      </c>
      <c r="B4" s="36">
        <v>12146</v>
      </c>
    </row>
    <row r="5" spans="1:11" ht="18.75">
      <c r="A5" s="139" t="s">
        <v>75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</row>
    <row r="6" spans="1:11" s="3" customFormat="1">
      <c r="A6" s="37" t="s">
        <v>91</v>
      </c>
      <c r="B6" s="38" t="s">
        <v>32</v>
      </c>
      <c r="C6" s="38" t="s">
        <v>44</v>
      </c>
      <c r="D6" s="38" t="s">
        <v>78</v>
      </c>
      <c r="E6" s="38" t="s">
        <v>79</v>
      </c>
      <c r="F6" s="38" t="s">
        <v>149</v>
      </c>
      <c r="G6" s="38" t="s">
        <v>148</v>
      </c>
      <c r="H6" s="38" t="s">
        <v>86</v>
      </c>
      <c r="I6" s="38" t="s">
        <v>41</v>
      </c>
      <c r="J6" s="38" t="s">
        <v>118</v>
      </c>
      <c r="K6" s="40" t="s">
        <v>120</v>
      </c>
    </row>
    <row r="7" spans="1:11" s="3" customFormat="1">
      <c r="A7" s="109" t="s">
        <v>612</v>
      </c>
      <c r="B7" s="110" t="s">
        <v>612</v>
      </c>
      <c r="C7" s="110" t="s">
        <v>612</v>
      </c>
      <c r="D7" s="110" t="s">
        <v>612</v>
      </c>
      <c r="E7" s="12" t="s">
        <v>21</v>
      </c>
      <c r="F7" s="12" t="s">
        <v>156</v>
      </c>
      <c r="G7" s="110" t="s">
        <v>612</v>
      </c>
      <c r="H7" s="12" t="s">
        <v>152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90" t="s">
        <v>598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91">
        <v>0</v>
      </c>
      <c r="I9" s="116" t="s">
        <v>612</v>
      </c>
      <c r="J9" s="92">
        <v>0</v>
      </c>
      <c r="K9" s="92">
        <v>0</v>
      </c>
    </row>
    <row r="10" spans="1:11">
      <c r="A10" s="93" t="s">
        <v>164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</row>
    <row r="11" spans="1:11">
      <c r="A11" s="93" t="s">
        <v>87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</row>
    <row r="12" spans="1:11">
      <c r="A12" s="93" t="s">
        <v>147</v>
      </c>
      <c r="B12" s="116" t="s">
        <v>612</v>
      </c>
      <c r="C12" s="116" t="s">
        <v>612</v>
      </c>
      <c r="D12" s="116" t="s">
        <v>612</v>
      </c>
      <c r="E12" s="116" t="s">
        <v>612</v>
      </c>
      <c r="F12" s="116" t="s">
        <v>612</v>
      </c>
      <c r="G12" s="116" t="s">
        <v>612</v>
      </c>
      <c r="H12" s="116" t="s">
        <v>612</v>
      </c>
      <c r="I12" s="116" t="s">
        <v>612</v>
      </c>
      <c r="J12" s="116" t="s">
        <v>612</v>
      </c>
      <c r="K12" s="116" t="s">
        <v>612</v>
      </c>
    </row>
    <row r="13" spans="1:11">
      <c r="A13" s="93" t="s">
        <v>155</v>
      </c>
      <c r="B13" s="116" t="s">
        <v>612</v>
      </c>
      <c r="C13" s="116" t="s">
        <v>612</v>
      </c>
      <c r="D13" s="116" t="s">
        <v>612</v>
      </c>
      <c r="E13" s="116" t="s">
        <v>612</v>
      </c>
      <c r="F13" s="116" t="s">
        <v>612</v>
      </c>
      <c r="G13" s="116" t="s">
        <v>612</v>
      </c>
      <c r="H13" s="116" t="s">
        <v>612</v>
      </c>
      <c r="I13" s="116" t="s">
        <v>612</v>
      </c>
      <c r="J13" s="116" t="s">
        <v>612</v>
      </c>
      <c r="K13" s="116" t="s">
        <v>612</v>
      </c>
    </row>
    <row r="14" spans="1:11" s="6" customFormat="1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s="6" customFormat="1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s="6" customFormat="1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11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11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1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1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1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1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1:11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1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1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1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1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1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11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1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</row>
    <row r="74" spans="1:11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1:11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</row>
    <row r="76" spans="1:11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</row>
    <row r="77" spans="1:11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1:11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1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1:11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1:11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1:11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1:11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1:11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1:11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1:11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1:11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1:11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1:11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1:11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1:11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1:11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1:11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1:11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1:11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1:11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1:11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1:11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1:11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1:11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1:11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1:11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1:11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1:11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1:11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1:11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1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2" bestFit="1" customWidth="1"/>
    <col min="2" max="2" width="63.2851562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115</v>
      </c>
      <c r="B1" s="36" t="s" vm="1">
        <v>173</v>
      </c>
    </row>
    <row r="2" spans="1:10">
      <c r="A2" s="36" t="s">
        <v>114</v>
      </c>
      <c r="B2" s="36" t="s">
        <v>174</v>
      </c>
    </row>
    <row r="3" spans="1:10">
      <c r="A3" s="36" t="s">
        <v>116</v>
      </c>
      <c r="B3" s="36" t="s">
        <v>175</v>
      </c>
    </row>
    <row r="4" spans="1:10">
      <c r="A4" s="36" t="s">
        <v>117</v>
      </c>
      <c r="B4" s="36">
        <v>12146</v>
      </c>
    </row>
    <row r="5" spans="1:10" ht="18.75">
      <c r="A5" s="139" t="s">
        <v>76</v>
      </c>
      <c r="B5" s="140"/>
      <c r="C5" s="140"/>
      <c r="D5" s="140"/>
      <c r="E5" s="140"/>
      <c r="F5" s="140"/>
      <c r="G5" s="140"/>
      <c r="H5" s="140"/>
      <c r="I5" s="140"/>
      <c r="J5" s="141"/>
    </row>
    <row r="6" spans="1:10" s="3" customFormat="1">
      <c r="A6" s="37" t="s">
        <v>91</v>
      </c>
      <c r="B6" s="38" t="s">
        <v>32</v>
      </c>
      <c r="C6" s="38" t="s">
        <v>44</v>
      </c>
      <c r="D6" s="38" t="s">
        <v>78</v>
      </c>
      <c r="E6" s="38" t="s">
        <v>79</v>
      </c>
      <c r="F6" s="38" t="s">
        <v>149</v>
      </c>
      <c r="G6" s="38" t="s">
        <v>148</v>
      </c>
      <c r="H6" s="38" t="s">
        <v>86</v>
      </c>
      <c r="I6" s="38" t="s">
        <v>118</v>
      </c>
      <c r="J6" s="40" t="s">
        <v>120</v>
      </c>
    </row>
    <row r="7" spans="1:10" s="3" customFormat="1">
      <c r="A7" s="109" t="s">
        <v>612</v>
      </c>
      <c r="B7" s="110" t="s">
        <v>612</v>
      </c>
      <c r="C7" s="110" t="s">
        <v>612</v>
      </c>
      <c r="D7" s="110" t="s">
        <v>612</v>
      </c>
      <c r="E7" s="12" t="s">
        <v>21</v>
      </c>
      <c r="F7" s="12" t="s">
        <v>156</v>
      </c>
      <c r="G7" s="110" t="s">
        <v>612</v>
      </c>
      <c r="H7" s="12" t="s">
        <v>152</v>
      </c>
      <c r="I7" s="26" t="s">
        <v>19</v>
      </c>
      <c r="J7" s="13" t="s">
        <v>19</v>
      </c>
    </row>
    <row r="8" spans="1:10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7" t="s">
        <v>34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66">
        <v>41.786680000000004</v>
      </c>
      <c r="I9" s="67">
        <f>IFERROR(H9/$H$9,0)</f>
        <v>1</v>
      </c>
      <c r="J9" s="67">
        <f>H9/'סכום נכסי הקרן'!$C$41</f>
        <v>6.5373175116101691E-4</v>
      </c>
    </row>
    <row r="10" spans="1:10">
      <c r="A10" s="76" t="s">
        <v>27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66">
        <v>41.786679999999997</v>
      </c>
      <c r="I10" s="67">
        <f t="shared" ref="I10:I27" si="0">IFERROR(H10/$H$9,0)</f>
        <v>0.99999999999999978</v>
      </c>
      <c r="J10" s="67">
        <f>H10/'סכום נכסי הקרן'!$C$41</f>
        <v>6.537317511610168E-4</v>
      </c>
    </row>
    <row r="11" spans="1:10">
      <c r="A11" s="72" t="s">
        <v>555</v>
      </c>
      <c r="B11" s="113" t="s">
        <v>612</v>
      </c>
      <c r="C11" s="113" t="s">
        <v>612</v>
      </c>
      <c r="D11" s="113" t="s">
        <v>612</v>
      </c>
      <c r="E11" s="113" t="s">
        <v>612</v>
      </c>
      <c r="F11" s="113" t="s">
        <v>612</v>
      </c>
      <c r="G11" s="113" t="s">
        <v>612</v>
      </c>
      <c r="H11" s="63">
        <v>29.380119999999998</v>
      </c>
      <c r="I11" s="64">
        <f t="shared" si="0"/>
        <v>0.70309773353614102</v>
      </c>
      <c r="J11" s="64">
        <f>H11/'סכום נכסי הקרן'!$C$41</f>
        <v>4.5963731258192355E-4</v>
      </c>
    </row>
    <row r="12" spans="1:10">
      <c r="A12" s="60" t="s">
        <v>556</v>
      </c>
      <c r="B12" s="57" t="s">
        <v>557</v>
      </c>
      <c r="C12" s="69" t="s">
        <v>558</v>
      </c>
      <c r="D12" s="69" t="s">
        <v>101</v>
      </c>
      <c r="E12" s="75">
        <v>45260</v>
      </c>
      <c r="F12" s="66">
        <v>1134004.3700000001</v>
      </c>
      <c r="G12" s="68">
        <v>1.2795780000000001</v>
      </c>
      <c r="H12" s="66">
        <v>14.51047</v>
      </c>
      <c r="I12" s="67">
        <f t="shared" si="0"/>
        <v>0.34725108575268476</v>
      </c>
      <c r="J12" s="67">
        <f>H12/'סכום נכסי הקרן'!$C$41</f>
        <v>2.2700906038166708E-4</v>
      </c>
    </row>
    <row r="13" spans="1:10">
      <c r="A13" s="60" t="s">
        <v>559</v>
      </c>
      <c r="B13" s="57" t="s">
        <v>560</v>
      </c>
      <c r="C13" s="69" t="s">
        <v>558</v>
      </c>
      <c r="D13" s="69" t="s">
        <v>101</v>
      </c>
      <c r="E13" s="75">
        <v>45266</v>
      </c>
      <c r="F13" s="66">
        <v>844445</v>
      </c>
      <c r="G13" s="68">
        <v>1.7608779999999999</v>
      </c>
      <c r="H13" s="66">
        <v>14.86965</v>
      </c>
      <c r="I13" s="67">
        <f t="shared" si="0"/>
        <v>0.35584664778345632</v>
      </c>
      <c r="J13" s="67">
        <f>H13/'סכום נכסי הקרן'!$C$41</f>
        <v>2.326282522002565E-4</v>
      </c>
    </row>
    <row r="14" spans="1:10" s="6" customFormat="1">
      <c r="A14" s="115" t="s">
        <v>612</v>
      </c>
      <c r="B14" s="116" t="s">
        <v>612</v>
      </c>
      <c r="C14" s="116" t="s">
        <v>612</v>
      </c>
      <c r="D14" s="116" t="s">
        <v>612</v>
      </c>
      <c r="E14" s="116" t="s">
        <v>612</v>
      </c>
      <c r="F14" s="116" t="s">
        <v>612</v>
      </c>
      <c r="G14" s="116" t="s">
        <v>612</v>
      </c>
      <c r="H14" s="116" t="s">
        <v>612</v>
      </c>
      <c r="I14" s="116" t="s">
        <v>612</v>
      </c>
      <c r="J14" s="116" t="s">
        <v>612</v>
      </c>
    </row>
    <row r="15" spans="1:10" s="6" customFormat="1">
      <c r="A15" s="72" t="s">
        <v>144</v>
      </c>
      <c r="B15" s="113" t="s">
        <v>612</v>
      </c>
      <c r="C15" s="113" t="s">
        <v>612</v>
      </c>
      <c r="D15" s="113" t="s">
        <v>612</v>
      </c>
      <c r="E15" s="113" t="s">
        <v>612</v>
      </c>
      <c r="F15" s="113" t="s">
        <v>612</v>
      </c>
      <c r="G15" s="113" t="s">
        <v>612</v>
      </c>
      <c r="H15" s="63">
        <v>12.406560000000002</v>
      </c>
      <c r="I15" s="64">
        <f t="shared" si="0"/>
        <v>0.29690226646385887</v>
      </c>
      <c r="J15" s="64">
        <f>H15/'סכום נכסי הקרן'!$C$41</f>
        <v>1.9409443857909331E-4</v>
      </c>
    </row>
    <row r="16" spans="1:10" s="6" customFormat="1">
      <c r="A16" s="60" t="s">
        <v>561</v>
      </c>
      <c r="B16" s="57" t="s">
        <v>562</v>
      </c>
      <c r="C16" s="69" t="s">
        <v>558</v>
      </c>
      <c r="D16" s="69" t="s">
        <v>101</v>
      </c>
      <c r="E16" s="75">
        <v>45187</v>
      </c>
      <c r="F16" s="66">
        <v>166660</v>
      </c>
      <c r="G16" s="68">
        <v>2.5162249999999999</v>
      </c>
      <c r="H16" s="66">
        <v>4.1935399999999996</v>
      </c>
      <c r="I16" s="67">
        <f t="shared" si="0"/>
        <v>0.10035590288579996</v>
      </c>
      <c r="J16" s="67">
        <f>H16/'סכום נכסי הקרן'!$C$41</f>
        <v>6.5605840132878962E-5</v>
      </c>
    </row>
    <row r="17" spans="1:10">
      <c r="A17" s="60" t="s">
        <v>563</v>
      </c>
      <c r="B17" s="57" t="s">
        <v>564</v>
      </c>
      <c r="C17" s="69" t="s">
        <v>558</v>
      </c>
      <c r="D17" s="69" t="s">
        <v>101</v>
      </c>
      <c r="E17" s="75">
        <v>45209</v>
      </c>
      <c r="F17" s="66">
        <v>84612</v>
      </c>
      <c r="G17" s="68">
        <v>3.815404</v>
      </c>
      <c r="H17" s="66">
        <v>3.2282899999999999</v>
      </c>
      <c r="I17" s="67">
        <f t="shared" si="0"/>
        <v>7.7256436740128664E-2</v>
      </c>
      <c r="J17" s="67">
        <f>H17/'סכום נכסי הקרן'!$C$41</f>
        <v>5.0504985678584634E-5</v>
      </c>
    </row>
    <row r="18" spans="1:10">
      <c r="A18" s="60" t="s">
        <v>565</v>
      </c>
      <c r="B18" s="57" t="s">
        <v>566</v>
      </c>
      <c r="C18" s="69" t="s">
        <v>558</v>
      </c>
      <c r="D18" s="69" t="s">
        <v>105</v>
      </c>
      <c r="E18" s="75">
        <v>45168</v>
      </c>
      <c r="F18" s="66">
        <v>28338.48</v>
      </c>
      <c r="G18" s="68">
        <v>-4.878349</v>
      </c>
      <c r="H18" s="66">
        <v>-1.38245</v>
      </c>
      <c r="I18" s="67">
        <f t="shared" si="0"/>
        <v>-3.3083508907623189E-2</v>
      </c>
      <c r="J18" s="67">
        <f>H18/'סכום נכסי הקרן'!$C$41</f>
        <v>-2.1627740212731612E-5</v>
      </c>
    </row>
    <row r="19" spans="1:10">
      <c r="A19" s="60" t="s">
        <v>567</v>
      </c>
      <c r="B19" s="57" t="s">
        <v>568</v>
      </c>
      <c r="C19" s="69" t="s">
        <v>558</v>
      </c>
      <c r="D19" s="69" t="s">
        <v>101</v>
      </c>
      <c r="E19" s="75">
        <v>45127</v>
      </c>
      <c r="F19" s="66">
        <v>46237.43</v>
      </c>
      <c r="G19" s="68">
        <v>1.081115</v>
      </c>
      <c r="H19" s="66">
        <v>0.49987999999999999</v>
      </c>
      <c r="I19" s="67">
        <f t="shared" si="0"/>
        <v>1.1962663700490202E-2</v>
      </c>
      <c r="J19" s="67">
        <f>H19/'סכום נכסי הקרן'!$C$41</f>
        <v>7.8203730894717904E-6</v>
      </c>
    </row>
    <row r="20" spans="1:10">
      <c r="A20" s="60" t="s">
        <v>569</v>
      </c>
      <c r="B20" s="57" t="s">
        <v>570</v>
      </c>
      <c r="C20" s="69" t="s">
        <v>558</v>
      </c>
      <c r="D20" s="69" t="s">
        <v>103</v>
      </c>
      <c r="E20" s="75">
        <v>45197</v>
      </c>
      <c r="F20" s="66">
        <v>38363.5</v>
      </c>
      <c r="G20" s="68">
        <v>-4.7652590000000004</v>
      </c>
      <c r="H20" s="66">
        <v>-1.82812</v>
      </c>
      <c r="I20" s="67">
        <f t="shared" si="0"/>
        <v>-4.3748869256901954E-2</v>
      </c>
      <c r="J20" s="67">
        <f>H20/'סכום נכסי הקרן'!$C$41</f>
        <v>-2.8600024910628892E-5</v>
      </c>
    </row>
    <row r="21" spans="1:10">
      <c r="A21" s="60" t="s">
        <v>571</v>
      </c>
      <c r="B21" s="57" t="s">
        <v>572</v>
      </c>
      <c r="C21" s="69" t="s">
        <v>558</v>
      </c>
      <c r="D21" s="69" t="s">
        <v>103</v>
      </c>
      <c r="E21" s="75">
        <v>45190</v>
      </c>
      <c r="F21" s="66">
        <v>73938.14</v>
      </c>
      <c r="G21" s="68">
        <v>-3.2810670000000002</v>
      </c>
      <c r="H21" s="66">
        <v>-2.4259599999999999</v>
      </c>
      <c r="I21" s="67">
        <f t="shared" si="0"/>
        <v>-5.8055820658640497E-2</v>
      </c>
      <c r="J21" s="67">
        <f>H21/'סכום נכסי הקרן'!$C$41</f>
        <v>-3.7952933304262994E-5</v>
      </c>
    </row>
    <row r="22" spans="1:10">
      <c r="A22" s="60" t="s">
        <v>573</v>
      </c>
      <c r="B22" s="57" t="s">
        <v>574</v>
      </c>
      <c r="C22" s="69" t="s">
        <v>558</v>
      </c>
      <c r="D22" s="69" t="s">
        <v>103</v>
      </c>
      <c r="E22" s="75">
        <v>45280</v>
      </c>
      <c r="F22" s="66">
        <v>87621.79</v>
      </c>
      <c r="G22" s="68">
        <v>-0.912775</v>
      </c>
      <c r="H22" s="66">
        <v>-0.79979</v>
      </c>
      <c r="I22" s="67">
        <f t="shared" si="0"/>
        <v>-1.9139831161508882E-2</v>
      </c>
      <c r="J22" s="67">
        <f>H22/'סכום נכסי הקרן'!$C$41</f>
        <v>-1.2512315342139401E-5</v>
      </c>
    </row>
    <row r="23" spans="1:10">
      <c r="A23" s="60" t="s">
        <v>575</v>
      </c>
      <c r="B23" s="57" t="s">
        <v>576</v>
      </c>
      <c r="C23" s="69" t="s">
        <v>558</v>
      </c>
      <c r="D23" s="69" t="s">
        <v>103</v>
      </c>
      <c r="E23" s="75">
        <v>45145</v>
      </c>
      <c r="F23" s="66">
        <v>108691.4</v>
      </c>
      <c r="G23" s="68">
        <v>0.16008600000000001</v>
      </c>
      <c r="H23" s="66">
        <v>0.17399999999999999</v>
      </c>
      <c r="I23" s="67">
        <f t="shared" si="0"/>
        <v>4.1640063292896195E-3</v>
      </c>
      <c r="J23" s="67">
        <f>H23/'סכום נכסי הקרן'!$C$41</f>
        <v>2.7221431494920612E-6</v>
      </c>
    </row>
    <row r="24" spans="1:10">
      <c r="A24" s="60" t="s">
        <v>577</v>
      </c>
      <c r="B24" s="57" t="s">
        <v>578</v>
      </c>
      <c r="C24" s="69" t="s">
        <v>558</v>
      </c>
      <c r="D24" s="69" t="s">
        <v>104</v>
      </c>
      <c r="E24" s="75">
        <v>45133</v>
      </c>
      <c r="F24" s="66">
        <v>107764.92</v>
      </c>
      <c r="G24" s="68">
        <v>1.370325</v>
      </c>
      <c r="H24" s="66">
        <v>1.4767300000000001</v>
      </c>
      <c r="I24" s="67">
        <f t="shared" si="0"/>
        <v>3.5339730268114142E-2</v>
      </c>
      <c r="J24" s="67">
        <f>H24/'סכום נכסי הקרן'!$C$41</f>
        <v>2.3102703753732254E-5</v>
      </c>
    </row>
    <row r="25" spans="1:10">
      <c r="A25" s="60" t="s">
        <v>579</v>
      </c>
      <c r="B25" s="57" t="s">
        <v>580</v>
      </c>
      <c r="C25" s="69" t="s">
        <v>558</v>
      </c>
      <c r="D25" s="69" t="s">
        <v>101</v>
      </c>
      <c r="E25" s="75">
        <v>45127</v>
      </c>
      <c r="F25" s="66">
        <v>346734.27</v>
      </c>
      <c r="G25" s="68">
        <v>3.8558690000000002</v>
      </c>
      <c r="H25" s="66">
        <v>13.369620000000001</v>
      </c>
      <c r="I25" s="67">
        <f t="shared" si="0"/>
        <v>0.31994932356435113</v>
      </c>
      <c r="J25" s="67">
        <f>H25/'סכום נכסי הקרן'!$C$41</f>
        <v>2.0916103157650608E-4</v>
      </c>
    </row>
    <row r="26" spans="1:10">
      <c r="A26" s="60" t="s">
        <v>581</v>
      </c>
      <c r="B26" s="57" t="s">
        <v>582</v>
      </c>
      <c r="C26" s="69" t="s">
        <v>558</v>
      </c>
      <c r="D26" s="69" t="s">
        <v>101</v>
      </c>
      <c r="E26" s="75">
        <v>45162</v>
      </c>
      <c r="F26" s="66">
        <v>4342.17</v>
      </c>
      <c r="G26" s="68">
        <v>-0.65174799999999999</v>
      </c>
      <c r="H26" s="66">
        <v>-2.8300000000000002E-2</v>
      </c>
      <c r="I26" s="67">
        <f t="shared" si="0"/>
        <v>-6.7724930528101303E-4</v>
      </c>
      <c r="J26" s="67">
        <f>H26/'סכום נכסי הקרן'!$C$41</f>
        <v>-4.4273937431393874E-7</v>
      </c>
    </row>
    <row r="27" spans="1:10">
      <c r="A27" s="60" t="s">
        <v>583</v>
      </c>
      <c r="B27" s="57" t="s">
        <v>584</v>
      </c>
      <c r="C27" s="69" t="s">
        <v>558</v>
      </c>
      <c r="D27" s="69" t="s">
        <v>101</v>
      </c>
      <c r="E27" s="75">
        <v>45251</v>
      </c>
      <c r="F27" s="66">
        <v>109037.99</v>
      </c>
      <c r="G27" s="68">
        <v>-3.7334510000000001</v>
      </c>
      <c r="H27" s="66">
        <v>-4.0708799999999998</v>
      </c>
      <c r="I27" s="67">
        <f t="shared" si="0"/>
        <v>-9.7420517734359363E-2</v>
      </c>
      <c r="J27" s="67">
        <f>H27/'סכום נכסי הקרן'!$C$41</f>
        <v>-6.3686885657495652E-5</v>
      </c>
    </row>
    <row r="28" spans="1:10">
      <c r="A28" s="115" t="s">
        <v>612</v>
      </c>
      <c r="B28" s="116" t="s">
        <v>612</v>
      </c>
      <c r="C28" s="116" t="s">
        <v>612</v>
      </c>
      <c r="D28" s="116" t="s">
        <v>612</v>
      </c>
      <c r="E28" s="116" t="s">
        <v>612</v>
      </c>
      <c r="F28" s="116" t="s">
        <v>612</v>
      </c>
      <c r="G28" s="116" t="s">
        <v>612</v>
      </c>
      <c r="H28" s="116" t="s">
        <v>612</v>
      </c>
      <c r="I28" s="116" t="s">
        <v>612</v>
      </c>
      <c r="J28" s="116" t="s">
        <v>612</v>
      </c>
    </row>
    <row r="29" spans="1:10">
      <c r="A29" s="116" t="s">
        <v>612</v>
      </c>
      <c r="B29" s="116" t="s">
        <v>612</v>
      </c>
      <c r="C29" s="116" t="s">
        <v>612</v>
      </c>
      <c r="D29" s="116" t="s">
        <v>612</v>
      </c>
      <c r="E29" s="116" t="s">
        <v>612</v>
      </c>
      <c r="F29" s="116" t="s">
        <v>612</v>
      </c>
      <c r="G29" s="116" t="s">
        <v>612</v>
      </c>
      <c r="H29" s="116" t="s">
        <v>612</v>
      </c>
      <c r="I29" s="116" t="s">
        <v>612</v>
      </c>
      <c r="J29" s="116" t="s">
        <v>612</v>
      </c>
    </row>
    <row r="30" spans="1:10">
      <c r="A30" s="116" t="s">
        <v>612</v>
      </c>
      <c r="B30" s="116" t="s">
        <v>612</v>
      </c>
      <c r="C30" s="116" t="s">
        <v>612</v>
      </c>
      <c r="D30" s="116" t="s">
        <v>612</v>
      </c>
      <c r="E30" s="116" t="s">
        <v>612</v>
      </c>
      <c r="F30" s="116" t="s">
        <v>612</v>
      </c>
      <c r="G30" s="116" t="s">
        <v>612</v>
      </c>
      <c r="H30" s="116" t="s">
        <v>612</v>
      </c>
      <c r="I30" s="116" t="s">
        <v>612</v>
      </c>
      <c r="J30" s="116" t="s">
        <v>612</v>
      </c>
    </row>
    <row r="31" spans="1:10">
      <c r="A31" s="93" t="s">
        <v>164</v>
      </c>
      <c r="B31" s="116" t="s">
        <v>612</v>
      </c>
      <c r="C31" s="116" t="s">
        <v>612</v>
      </c>
      <c r="D31" s="116" t="s">
        <v>612</v>
      </c>
      <c r="E31" s="116" t="s">
        <v>612</v>
      </c>
      <c r="F31" s="116" t="s">
        <v>612</v>
      </c>
      <c r="G31" s="116" t="s">
        <v>612</v>
      </c>
      <c r="H31" s="116" t="s">
        <v>612</v>
      </c>
      <c r="I31" s="116" t="s">
        <v>612</v>
      </c>
      <c r="J31" s="116" t="s">
        <v>612</v>
      </c>
    </row>
    <row r="32" spans="1:10">
      <c r="A32" s="93" t="s">
        <v>87</v>
      </c>
      <c r="B32" s="116" t="s">
        <v>612</v>
      </c>
      <c r="C32" s="116" t="s">
        <v>612</v>
      </c>
      <c r="D32" s="116" t="s">
        <v>612</v>
      </c>
      <c r="E32" s="116" t="s">
        <v>612</v>
      </c>
      <c r="F32" s="116" t="s">
        <v>612</v>
      </c>
      <c r="G32" s="116" t="s">
        <v>612</v>
      </c>
      <c r="H32" s="116" t="s">
        <v>612</v>
      </c>
      <c r="I32" s="116" t="s">
        <v>612</v>
      </c>
      <c r="J32" s="116" t="s">
        <v>612</v>
      </c>
    </row>
    <row r="33" spans="1:10">
      <c r="A33" s="93" t="s">
        <v>147</v>
      </c>
      <c r="B33" s="116" t="s">
        <v>612</v>
      </c>
      <c r="C33" s="116" t="s">
        <v>612</v>
      </c>
      <c r="D33" s="116" t="s">
        <v>612</v>
      </c>
      <c r="E33" s="116" t="s">
        <v>612</v>
      </c>
      <c r="F33" s="116" t="s">
        <v>612</v>
      </c>
      <c r="G33" s="116" t="s">
        <v>612</v>
      </c>
      <c r="H33" s="116" t="s">
        <v>612</v>
      </c>
      <c r="I33" s="116" t="s">
        <v>612</v>
      </c>
      <c r="J33" s="116" t="s">
        <v>612</v>
      </c>
    </row>
    <row r="34" spans="1:10">
      <c r="A34" s="93" t="s">
        <v>155</v>
      </c>
      <c r="B34" s="116" t="s">
        <v>612</v>
      </c>
      <c r="C34" s="116" t="s">
        <v>612</v>
      </c>
      <c r="D34" s="116" t="s">
        <v>612</v>
      </c>
      <c r="E34" s="116" t="s">
        <v>612</v>
      </c>
      <c r="F34" s="116" t="s">
        <v>612</v>
      </c>
      <c r="G34" s="116" t="s">
        <v>612</v>
      </c>
      <c r="H34" s="116" t="s">
        <v>612</v>
      </c>
      <c r="I34" s="116" t="s">
        <v>612</v>
      </c>
      <c r="J34" s="116" t="s">
        <v>612</v>
      </c>
    </row>
    <row r="35" spans="1:10" hidden="1">
      <c r="A35" s="57"/>
      <c r="B35" s="57"/>
      <c r="C35" s="57"/>
      <c r="D35" s="57"/>
      <c r="E35" s="57"/>
      <c r="F35" s="57"/>
      <c r="G35" s="57"/>
      <c r="H35" s="57"/>
      <c r="I35" s="57"/>
      <c r="J35" s="57"/>
    </row>
    <row r="36" spans="1:10" hidden="1">
      <c r="A36" s="57"/>
      <c r="B36" s="57"/>
      <c r="C36" s="57"/>
      <c r="D36" s="57"/>
      <c r="E36" s="57"/>
      <c r="F36" s="57"/>
      <c r="G36" s="57"/>
      <c r="H36" s="57"/>
      <c r="I36" s="57"/>
      <c r="J36" s="57"/>
    </row>
    <row r="37" spans="1:10" hidden="1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0" hidden="1">
      <c r="A38" s="57"/>
      <c r="B38" s="57"/>
      <c r="C38" s="57"/>
      <c r="D38" s="57"/>
      <c r="E38" s="57"/>
      <c r="F38" s="57"/>
      <c r="G38" s="57"/>
      <c r="H38" s="57"/>
      <c r="I38" s="57"/>
      <c r="J38" s="57"/>
    </row>
    <row r="39" spans="1:10" hidden="1">
      <c r="A39" s="57"/>
      <c r="B39" s="57"/>
      <c r="C39" s="57"/>
      <c r="D39" s="57"/>
      <c r="E39" s="57"/>
      <c r="F39" s="57"/>
      <c r="G39" s="57"/>
      <c r="H39" s="57"/>
      <c r="I39" s="57"/>
      <c r="J39" s="57"/>
    </row>
    <row r="40" spans="1:10" hidden="1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0" hidden="1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0" hidden="1">
      <c r="A42" s="57"/>
      <c r="B42" s="57"/>
      <c r="C42" s="57"/>
      <c r="D42" s="57"/>
      <c r="E42" s="57"/>
      <c r="F42" s="57"/>
      <c r="G42" s="57"/>
      <c r="H42" s="57"/>
      <c r="I42" s="57"/>
      <c r="J42" s="57"/>
    </row>
    <row r="43" spans="1:10" hidden="1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hidden="1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hidden="1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idden="1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0" hidden="1">
      <c r="A47" s="57"/>
      <c r="B47" s="57"/>
      <c r="C47" s="57"/>
      <c r="D47" s="57"/>
      <c r="E47" s="57"/>
      <c r="F47" s="57"/>
      <c r="G47" s="57"/>
      <c r="H47" s="57"/>
      <c r="I47" s="57"/>
      <c r="J47" s="57"/>
    </row>
    <row r="48" spans="1:10" hidden="1">
      <c r="A48" s="57"/>
      <c r="B48" s="57"/>
      <c r="C48" s="57"/>
      <c r="D48" s="57"/>
      <c r="E48" s="57"/>
      <c r="F48" s="57"/>
      <c r="G48" s="57"/>
      <c r="H48" s="57"/>
      <c r="I48" s="57"/>
      <c r="J48" s="57"/>
    </row>
    <row r="49" spans="1:10" hidden="1">
      <c r="A49" s="57"/>
      <c r="B49" s="57"/>
      <c r="C49" s="57"/>
      <c r="D49" s="57"/>
      <c r="E49" s="57"/>
      <c r="F49" s="57"/>
      <c r="G49" s="57"/>
      <c r="H49" s="57"/>
      <c r="I49" s="57"/>
      <c r="J49" s="57"/>
    </row>
    <row r="50" spans="1:10" hidden="1">
      <c r="A50" s="57"/>
      <c r="B50" s="57"/>
      <c r="C50" s="57"/>
      <c r="D50" s="57"/>
      <c r="E50" s="57"/>
      <c r="F50" s="57"/>
      <c r="G50" s="57"/>
      <c r="H50" s="57"/>
      <c r="I50" s="57"/>
      <c r="J50" s="57"/>
    </row>
    <row r="51" spans="1:10" hidden="1">
      <c r="A51" s="57"/>
      <c r="B51" s="57"/>
      <c r="C51" s="57"/>
      <c r="D51" s="57"/>
      <c r="E51" s="57"/>
      <c r="F51" s="57"/>
      <c r="G51" s="57"/>
      <c r="H51" s="57"/>
      <c r="I51" s="57"/>
      <c r="J51" s="57"/>
    </row>
    <row r="52" spans="1:10" hidden="1">
      <c r="A52" s="57"/>
      <c r="B52" s="57"/>
      <c r="C52" s="57"/>
      <c r="D52" s="57"/>
      <c r="E52" s="57"/>
      <c r="F52" s="57"/>
      <c r="G52" s="57"/>
      <c r="H52" s="57"/>
      <c r="I52" s="57"/>
      <c r="J52" s="57"/>
    </row>
    <row r="53" spans="1:10" hidden="1">
      <c r="A53" s="57"/>
      <c r="B53" s="57"/>
      <c r="C53" s="57"/>
      <c r="D53" s="57"/>
      <c r="E53" s="57"/>
      <c r="F53" s="57"/>
      <c r="G53" s="57"/>
      <c r="H53" s="57"/>
      <c r="I53" s="57"/>
      <c r="J53" s="57"/>
    </row>
    <row r="54" spans="1:10" hidden="1">
      <c r="A54" s="57"/>
      <c r="B54" s="57"/>
      <c r="C54" s="57"/>
      <c r="D54" s="57"/>
      <c r="E54" s="57"/>
      <c r="F54" s="57"/>
      <c r="G54" s="57"/>
      <c r="H54" s="57"/>
      <c r="I54" s="57"/>
      <c r="J54" s="57"/>
    </row>
    <row r="55" spans="1:10" hidden="1">
      <c r="A55" s="57"/>
      <c r="B55" s="57"/>
      <c r="C55" s="57"/>
      <c r="D55" s="57"/>
      <c r="E55" s="57"/>
      <c r="F55" s="57"/>
      <c r="G55" s="57"/>
      <c r="H55" s="57"/>
      <c r="I55" s="57"/>
      <c r="J55" s="57"/>
    </row>
    <row r="56" spans="1:10" hidden="1">
      <c r="A56" s="57"/>
      <c r="B56" s="57"/>
      <c r="C56" s="57"/>
      <c r="D56" s="57"/>
      <c r="E56" s="57"/>
      <c r="F56" s="57"/>
      <c r="G56" s="57"/>
      <c r="H56" s="57"/>
      <c r="I56" s="57"/>
      <c r="J56" s="57"/>
    </row>
    <row r="57" spans="1:10" hidden="1">
      <c r="A57" s="57"/>
      <c r="B57" s="57"/>
      <c r="C57" s="57"/>
      <c r="D57" s="57"/>
      <c r="E57" s="57"/>
      <c r="F57" s="57"/>
      <c r="G57" s="57"/>
      <c r="H57" s="57"/>
      <c r="I57" s="57"/>
      <c r="J57" s="57"/>
    </row>
    <row r="58" spans="1:10" hidden="1">
      <c r="A58" s="57"/>
      <c r="B58" s="57"/>
      <c r="C58" s="57"/>
      <c r="D58" s="57"/>
      <c r="E58" s="57"/>
      <c r="F58" s="57"/>
      <c r="G58" s="57"/>
      <c r="H58" s="57"/>
      <c r="I58" s="57"/>
      <c r="J58" s="57"/>
    </row>
    <row r="59" spans="1:10" hidden="1">
      <c r="A59" s="57"/>
      <c r="B59" s="57"/>
      <c r="C59" s="57"/>
      <c r="D59" s="57"/>
      <c r="E59" s="57"/>
      <c r="F59" s="57"/>
      <c r="G59" s="57"/>
      <c r="H59" s="57"/>
      <c r="I59" s="57"/>
      <c r="J59" s="57"/>
    </row>
    <row r="60" spans="1:10" hidden="1">
      <c r="A60" s="57"/>
      <c r="B60" s="57"/>
      <c r="C60" s="57"/>
      <c r="D60" s="57"/>
      <c r="E60" s="57"/>
      <c r="F60" s="57"/>
      <c r="G60" s="57"/>
      <c r="H60" s="57"/>
      <c r="I60" s="57"/>
      <c r="J60" s="57"/>
    </row>
    <row r="61" spans="1:10" hidden="1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spans="1:10" hidden="1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spans="1:10" hidden="1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spans="1:10" hidden="1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 hidden="1">
      <c r="A65" s="57"/>
      <c r="B65" s="57"/>
      <c r="C65" s="57"/>
      <c r="D65" s="57"/>
      <c r="E65" s="57"/>
      <c r="F65" s="57"/>
      <c r="G65" s="57"/>
      <c r="H65" s="57"/>
      <c r="I65" s="57"/>
      <c r="J65" s="57"/>
    </row>
    <row r="66" spans="1:10" hidden="1">
      <c r="A66" s="57"/>
      <c r="B66" s="57"/>
      <c r="C66" s="57"/>
      <c r="D66" s="57"/>
      <c r="E66" s="57"/>
      <c r="F66" s="57"/>
      <c r="G66" s="57"/>
      <c r="H66" s="57"/>
      <c r="I66" s="57"/>
      <c r="J66" s="57"/>
    </row>
    <row r="67" spans="1:10" hidden="1">
      <c r="A67" s="57"/>
      <c r="B67" s="57"/>
      <c r="C67" s="57"/>
      <c r="D67" s="57"/>
      <c r="E67" s="57"/>
      <c r="F67" s="57"/>
      <c r="G67" s="57"/>
      <c r="H67" s="57"/>
      <c r="I67" s="57"/>
      <c r="J67" s="57"/>
    </row>
    <row r="68" spans="1:10" hidden="1">
      <c r="A68" s="57"/>
      <c r="B68" s="57"/>
      <c r="C68" s="57"/>
      <c r="D68" s="57"/>
      <c r="E68" s="57"/>
      <c r="F68" s="57"/>
      <c r="G68" s="57"/>
      <c r="H68" s="57"/>
      <c r="I68" s="57"/>
      <c r="J68" s="57"/>
    </row>
    <row r="69" spans="1:10" hidden="1">
      <c r="A69" s="57"/>
      <c r="B69" s="57"/>
      <c r="C69" s="57"/>
      <c r="D69" s="57"/>
      <c r="E69" s="57"/>
      <c r="F69" s="57"/>
      <c r="G69" s="57"/>
      <c r="H69" s="57"/>
      <c r="I69" s="57"/>
      <c r="J69" s="57"/>
    </row>
    <row r="70" spans="1:10" hidden="1">
      <c r="A70" s="57"/>
      <c r="B70" s="57"/>
      <c r="C70" s="57"/>
      <c r="D70" s="57"/>
      <c r="E70" s="57"/>
      <c r="F70" s="57"/>
      <c r="G70" s="57"/>
      <c r="H70" s="57"/>
      <c r="I70" s="57"/>
      <c r="J70" s="57"/>
    </row>
    <row r="71" spans="1:10" hidden="1">
      <c r="A71" s="57"/>
      <c r="B71" s="57"/>
      <c r="C71" s="57"/>
      <c r="D71" s="57"/>
      <c r="E71" s="57"/>
      <c r="F71" s="57"/>
      <c r="G71" s="57"/>
      <c r="H71" s="57"/>
      <c r="I71" s="57"/>
      <c r="J71" s="57"/>
    </row>
    <row r="72" spans="1:10" hidden="1">
      <c r="A72" s="57"/>
      <c r="B72" s="57"/>
      <c r="C72" s="57"/>
      <c r="D72" s="57"/>
      <c r="E72" s="57"/>
      <c r="F72" s="57"/>
      <c r="G72" s="57"/>
      <c r="H72" s="57"/>
      <c r="I72" s="57"/>
      <c r="J72" s="57"/>
    </row>
    <row r="73" spans="1:10" hidden="1">
      <c r="A73" s="57"/>
      <c r="B73" s="57"/>
      <c r="C73" s="57"/>
      <c r="D73" s="57"/>
      <c r="E73" s="57"/>
      <c r="F73" s="57"/>
      <c r="G73" s="57"/>
      <c r="H73" s="57"/>
      <c r="I73" s="57"/>
      <c r="J73" s="57"/>
    </row>
    <row r="74" spans="1:10" hidden="1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0" hidden="1">
      <c r="A75" s="57"/>
      <c r="B75" s="57"/>
      <c r="C75" s="57"/>
      <c r="D75" s="57"/>
      <c r="E75" s="57"/>
      <c r="F75" s="57"/>
      <c r="G75" s="57"/>
      <c r="H75" s="57"/>
      <c r="I75" s="57"/>
      <c r="J75" s="57"/>
    </row>
    <row r="76" spans="1:10" hidden="1">
      <c r="A76" s="57"/>
      <c r="B76" s="57"/>
      <c r="C76" s="57"/>
      <c r="D76" s="57"/>
      <c r="E76" s="57"/>
      <c r="F76" s="57"/>
      <c r="G76" s="57"/>
      <c r="H76" s="57"/>
      <c r="I76" s="57"/>
      <c r="J76" s="57"/>
    </row>
    <row r="77" spans="1:10" hidden="1">
      <c r="A77" s="57"/>
      <c r="B77" s="57"/>
      <c r="C77" s="57"/>
      <c r="D77" s="57"/>
      <c r="E77" s="57"/>
      <c r="F77" s="57"/>
      <c r="G77" s="57"/>
      <c r="H77" s="57"/>
      <c r="I77" s="57"/>
      <c r="J77" s="57"/>
    </row>
    <row r="78" spans="1:10" hidden="1">
      <c r="A78" s="57"/>
      <c r="B78" s="57"/>
      <c r="C78" s="57"/>
      <c r="D78" s="57"/>
      <c r="E78" s="57"/>
      <c r="F78" s="57"/>
      <c r="G78" s="57"/>
      <c r="H78" s="57"/>
      <c r="I78" s="57"/>
      <c r="J78" s="57"/>
    </row>
    <row r="79" spans="1:10" hidden="1">
      <c r="A79" s="57"/>
      <c r="B79" s="57"/>
      <c r="C79" s="57"/>
      <c r="D79" s="57"/>
      <c r="E79" s="57"/>
      <c r="F79" s="57"/>
      <c r="G79" s="57"/>
      <c r="H79" s="57"/>
      <c r="I79" s="57"/>
      <c r="J79" s="57"/>
    </row>
    <row r="80" spans="1:10" hidden="1">
      <c r="A80" s="57"/>
      <c r="B80" s="57"/>
      <c r="C80" s="57"/>
      <c r="D80" s="57"/>
      <c r="E80" s="57"/>
      <c r="F80" s="57"/>
      <c r="G80" s="57"/>
      <c r="H80" s="57"/>
      <c r="I80" s="57"/>
      <c r="J80" s="57"/>
    </row>
    <row r="81" spans="1:10" hidden="1">
      <c r="A81" s="57"/>
      <c r="B81" s="57"/>
      <c r="C81" s="57"/>
      <c r="D81" s="57"/>
      <c r="E81" s="57"/>
      <c r="F81" s="57"/>
      <c r="G81" s="57"/>
      <c r="H81" s="57"/>
      <c r="I81" s="57"/>
      <c r="J81" s="57"/>
    </row>
    <row r="82" spans="1:10" hidden="1">
      <c r="A82" s="57"/>
      <c r="B82" s="57"/>
      <c r="C82" s="57"/>
      <c r="D82" s="57"/>
      <c r="E82" s="57"/>
      <c r="F82" s="57"/>
      <c r="G82" s="57"/>
      <c r="H82" s="57"/>
      <c r="I82" s="57"/>
      <c r="J82" s="57"/>
    </row>
    <row r="83" spans="1:10" hidden="1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 hidden="1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hidden="1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0" hidden="1">
      <c r="A86" s="57"/>
      <c r="B86" s="57"/>
      <c r="C86" s="57"/>
      <c r="D86" s="57"/>
      <c r="E86" s="57"/>
      <c r="F86" s="57"/>
      <c r="G86" s="57"/>
      <c r="H86" s="57"/>
      <c r="I86" s="57"/>
      <c r="J86" s="57"/>
    </row>
    <row r="87" spans="1:10" hidden="1">
      <c r="A87" s="57"/>
      <c r="B87" s="57"/>
      <c r="C87" s="57"/>
      <c r="D87" s="57"/>
      <c r="E87" s="57"/>
      <c r="F87" s="57"/>
      <c r="G87" s="57"/>
      <c r="H87" s="57"/>
      <c r="I87" s="57"/>
      <c r="J87" s="57"/>
    </row>
    <row r="88" spans="1:10" hidden="1">
      <c r="A88" s="57"/>
      <c r="B88" s="57"/>
      <c r="C88" s="57"/>
      <c r="D88" s="57"/>
      <c r="E88" s="57"/>
      <c r="F88" s="57"/>
      <c r="G88" s="57"/>
      <c r="H88" s="57"/>
      <c r="I88" s="57"/>
      <c r="J88" s="57"/>
    </row>
    <row r="89" spans="1:10" hidden="1">
      <c r="A89" s="57"/>
      <c r="B89" s="57"/>
      <c r="C89" s="57"/>
      <c r="D89" s="57"/>
      <c r="E89" s="57"/>
      <c r="F89" s="57"/>
      <c r="G89" s="57"/>
      <c r="H89" s="57"/>
      <c r="I89" s="57"/>
      <c r="J89" s="57"/>
    </row>
    <row r="90" spans="1:10" hidden="1">
      <c r="A90" s="57"/>
      <c r="B90" s="57"/>
      <c r="C90" s="57"/>
      <c r="D90" s="57"/>
      <c r="E90" s="57"/>
      <c r="F90" s="57"/>
      <c r="G90" s="57"/>
      <c r="H90" s="57"/>
      <c r="I90" s="57"/>
      <c r="J90" s="57"/>
    </row>
    <row r="91" spans="1:10" hidden="1">
      <c r="A91" s="57"/>
      <c r="B91" s="57"/>
      <c r="C91" s="57"/>
      <c r="D91" s="57"/>
      <c r="E91" s="57"/>
      <c r="F91" s="57"/>
      <c r="G91" s="57"/>
      <c r="H91" s="57"/>
      <c r="I91" s="57"/>
      <c r="J91" s="57"/>
    </row>
    <row r="92" spans="1:10" hidden="1">
      <c r="A92" s="57"/>
      <c r="B92" s="57"/>
      <c r="C92" s="57"/>
      <c r="D92" s="57"/>
      <c r="E92" s="57"/>
      <c r="F92" s="57"/>
      <c r="G92" s="57"/>
      <c r="H92" s="57"/>
      <c r="I92" s="57"/>
      <c r="J92" s="57"/>
    </row>
    <row r="93" spans="1:10" hidden="1">
      <c r="A93" s="57"/>
      <c r="B93" s="57"/>
      <c r="C93" s="57"/>
      <c r="D93" s="57"/>
      <c r="E93" s="57"/>
      <c r="F93" s="57"/>
      <c r="G93" s="57"/>
      <c r="H93" s="57"/>
      <c r="I93" s="57"/>
      <c r="J93" s="57"/>
    </row>
    <row r="94" spans="1:10" hidden="1">
      <c r="A94" s="57"/>
      <c r="B94" s="57"/>
      <c r="C94" s="57"/>
      <c r="D94" s="57"/>
      <c r="E94" s="57"/>
      <c r="F94" s="57"/>
      <c r="G94" s="57"/>
      <c r="H94" s="57"/>
      <c r="I94" s="57"/>
      <c r="J94" s="57"/>
    </row>
    <row r="95" spans="1:10" hidden="1">
      <c r="A95" s="57"/>
      <c r="B95" s="57"/>
      <c r="C95" s="57"/>
      <c r="D95" s="57"/>
      <c r="E95" s="57"/>
      <c r="F95" s="57"/>
      <c r="G95" s="57"/>
      <c r="H95" s="57"/>
      <c r="I95" s="57"/>
      <c r="J95" s="57"/>
    </row>
    <row r="96" spans="1:10" hidden="1">
      <c r="A96" s="57"/>
      <c r="B96" s="57"/>
      <c r="C96" s="57"/>
      <c r="D96" s="57"/>
      <c r="E96" s="57"/>
      <c r="F96" s="57"/>
      <c r="G96" s="57"/>
      <c r="H96" s="57"/>
      <c r="I96" s="57"/>
      <c r="J96" s="57"/>
    </row>
    <row r="97" spans="1:10" hidden="1">
      <c r="A97" s="57"/>
      <c r="B97" s="57"/>
      <c r="C97" s="57"/>
      <c r="D97" s="57"/>
      <c r="E97" s="57"/>
      <c r="F97" s="57"/>
      <c r="G97" s="57"/>
      <c r="H97" s="57"/>
      <c r="I97" s="57"/>
      <c r="J97" s="57"/>
    </row>
    <row r="98" spans="1:10" hidden="1">
      <c r="A98" s="57"/>
      <c r="B98" s="57"/>
      <c r="C98" s="57"/>
      <c r="D98" s="57"/>
      <c r="E98" s="57"/>
      <c r="F98" s="57"/>
      <c r="G98" s="57"/>
      <c r="H98" s="57"/>
      <c r="I98" s="57"/>
      <c r="J98" s="57"/>
    </row>
    <row r="99" spans="1:10" hidden="1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1:10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1:10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1:10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</row>
    <row r="104" spans="1:10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</row>
    <row r="105" spans="1:10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</row>
    <row r="106" spans="1:10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</row>
    <row r="107" spans="1:10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1:10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</row>
    <row r="109" spans="1:10" hidden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</row>
    <row r="110" spans="1:10" hidden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</row>
    <row r="111" spans="1:10" hidden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</row>
    <row r="112" spans="1:10" hidden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</row>
    <row r="113" spans="1:10" hidden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</row>
    <row r="114" spans="1:10" hidden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</row>
    <row r="115" spans="1:10" hidden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</row>
    <row r="116" spans="1:10" hidden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</row>
    <row r="117" spans="1:10" hidden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</row>
    <row r="118" spans="1:10" hidden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</row>
    <row r="119" spans="1:10" hidden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</row>
    <row r="120" spans="1:10" hidden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</row>
    <row r="121" spans="1:10" hidden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</row>
    <row r="122" spans="1:10" hidden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</row>
    <row r="123" spans="1:10" hidden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</row>
    <row r="124" spans="1:10" hidden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</row>
    <row r="125" spans="1:10" hidden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</row>
    <row r="126" spans="1:10" hidden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</row>
    <row r="127" spans="1:10" hidden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</row>
    <row r="128" spans="1:10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115</v>
      </c>
      <c r="B1" s="36" t="s" vm="1">
        <v>173</v>
      </c>
    </row>
    <row r="2" spans="1:16">
      <c r="A2" s="36" t="s">
        <v>114</v>
      </c>
      <c r="B2" s="36" t="s">
        <v>174</v>
      </c>
    </row>
    <row r="3" spans="1:16">
      <c r="A3" s="36" t="s">
        <v>116</v>
      </c>
      <c r="B3" s="36" t="s">
        <v>175</v>
      </c>
    </row>
    <row r="4" spans="1:16">
      <c r="A4" s="36" t="s">
        <v>117</v>
      </c>
      <c r="B4" s="36">
        <v>12146</v>
      </c>
    </row>
    <row r="5" spans="1:16" ht="18.75">
      <c r="A5" s="139" t="s">
        <v>77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1"/>
    </row>
    <row r="6" spans="1:16" s="3" customFormat="1">
      <c r="A6" s="37" t="s">
        <v>91</v>
      </c>
      <c r="B6" s="38" t="s">
        <v>32</v>
      </c>
      <c r="C6" s="38" t="s">
        <v>35</v>
      </c>
      <c r="D6" s="38" t="s">
        <v>14</v>
      </c>
      <c r="E6" s="38" t="s">
        <v>45</v>
      </c>
      <c r="F6" s="38" t="s">
        <v>79</v>
      </c>
      <c r="G6" s="38" t="s">
        <v>17</v>
      </c>
      <c r="H6" s="38" t="s">
        <v>78</v>
      </c>
      <c r="I6" s="38" t="s">
        <v>16</v>
      </c>
      <c r="J6" s="38" t="s">
        <v>18</v>
      </c>
      <c r="K6" s="38" t="s">
        <v>149</v>
      </c>
      <c r="L6" s="38" t="s">
        <v>148</v>
      </c>
      <c r="M6" s="38" t="s">
        <v>86</v>
      </c>
      <c r="N6" s="38" t="s">
        <v>41</v>
      </c>
      <c r="O6" s="38" t="s">
        <v>118</v>
      </c>
      <c r="P6" s="40" t="s">
        <v>120</v>
      </c>
    </row>
    <row r="7" spans="1:16" s="3" customFormat="1">
      <c r="A7" s="109" t="s">
        <v>612</v>
      </c>
      <c r="B7" s="110" t="s">
        <v>612</v>
      </c>
      <c r="C7" s="110" t="s">
        <v>612</v>
      </c>
      <c r="D7" s="110" t="s">
        <v>612</v>
      </c>
      <c r="E7" s="110" t="s">
        <v>612</v>
      </c>
      <c r="F7" s="12" t="s">
        <v>21</v>
      </c>
      <c r="G7" s="12" t="s">
        <v>20</v>
      </c>
      <c r="H7" s="110" t="s">
        <v>612</v>
      </c>
      <c r="I7" s="12" t="s">
        <v>19</v>
      </c>
      <c r="J7" s="12" t="s">
        <v>19</v>
      </c>
      <c r="K7" s="12" t="s">
        <v>156</v>
      </c>
      <c r="L7" s="110" t="s">
        <v>612</v>
      </c>
      <c r="M7" s="12" t="s">
        <v>152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11" t="s">
        <v>612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88</v>
      </c>
    </row>
    <row r="9" spans="1:16" s="4" customFormat="1" ht="20.25">
      <c r="A9" s="90" t="s">
        <v>599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116" t="s">
        <v>612</v>
      </c>
      <c r="I9" s="116" t="s">
        <v>612</v>
      </c>
      <c r="J9" s="116" t="s">
        <v>612</v>
      </c>
      <c r="K9" s="116" t="s">
        <v>612</v>
      </c>
      <c r="L9" s="116" t="s">
        <v>612</v>
      </c>
      <c r="M9" s="91">
        <v>0</v>
      </c>
      <c r="N9" s="116" t="s">
        <v>612</v>
      </c>
      <c r="O9" s="92">
        <v>0</v>
      </c>
      <c r="P9" s="92">
        <v>0</v>
      </c>
    </row>
    <row r="10" spans="1:16">
      <c r="A10" s="93" t="s">
        <v>164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  <c r="L10" s="116" t="s">
        <v>612</v>
      </c>
      <c r="M10" s="116" t="s">
        <v>612</v>
      </c>
      <c r="N10" s="116" t="s">
        <v>612</v>
      </c>
      <c r="O10" s="116" t="s">
        <v>612</v>
      </c>
      <c r="P10" s="116" t="s">
        <v>612</v>
      </c>
    </row>
    <row r="11" spans="1:16">
      <c r="A11" s="93" t="s">
        <v>87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  <c r="L11" s="116" t="s">
        <v>612</v>
      </c>
      <c r="M11" s="116" t="s">
        <v>612</v>
      </c>
      <c r="N11" s="116" t="s">
        <v>612</v>
      </c>
      <c r="O11" s="116" t="s">
        <v>612</v>
      </c>
      <c r="P11" s="116" t="s">
        <v>612</v>
      </c>
    </row>
    <row r="12" spans="1:16">
      <c r="A12" s="93" t="s">
        <v>147</v>
      </c>
      <c r="B12" s="116" t="s">
        <v>612</v>
      </c>
      <c r="C12" s="116" t="s">
        <v>612</v>
      </c>
      <c r="D12" s="116" t="s">
        <v>612</v>
      </c>
      <c r="E12" s="116" t="s">
        <v>612</v>
      </c>
      <c r="F12" s="116" t="s">
        <v>612</v>
      </c>
      <c r="G12" s="116" t="s">
        <v>612</v>
      </c>
      <c r="H12" s="116" t="s">
        <v>612</v>
      </c>
      <c r="I12" s="116" t="s">
        <v>612</v>
      </c>
      <c r="J12" s="116" t="s">
        <v>612</v>
      </c>
      <c r="K12" s="116" t="s">
        <v>612</v>
      </c>
      <c r="L12" s="116" t="s">
        <v>612</v>
      </c>
      <c r="M12" s="116" t="s">
        <v>612</v>
      </c>
      <c r="N12" s="116" t="s">
        <v>612</v>
      </c>
      <c r="O12" s="116" t="s">
        <v>612</v>
      </c>
      <c r="P12" s="116" t="s">
        <v>612</v>
      </c>
    </row>
    <row r="13" spans="1:16">
      <c r="A13" s="93" t="s">
        <v>155</v>
      </c>
      <c r="B13" s="116" t="s">
        <v>612</v>
      </c>
      <c r="C13" s="116" t="s">
        <v>612</v>
      </c>
      <c r="D13" s="116" t="s">
        <v>612</v>
      </c>
      <c r="E13" s="116" t="s">
        <v>612</v>
      </c>
      <c r="F13" s="116" t="s">
        <v>612</v>
      </c>
      <c r="G13" s="116" t="s">
        <v>612</v>
      </c>
      <c r="H13" s="116" t="s">
        <v>612</v>
      </c>
      <c r="I13" s="116" t="s">
        <v>612</v>
      </c>
      <c r="J13" s="116" t="s">
        <v>612</v>
      </c>
      <c r="K13" s="116" t="s">
        <v>612</v>
      </c>
      <c r="L13" s="116" t="s">
        <v>612</v>
      </c>
      <c r="M13" s="116" t="s">
        <v>612</v>
      </c>
      <c r="N13" s="116" t="s">
        <v>612</v>
      </c>
      <c r="O13" s="116" t="s">
        <v>612</v>
      </c>
      <c r="P13" s="116" t="s">
        <v>612</v>
      </c>
    </row>
    <row r="14" spans="1:16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1:16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6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1:16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1:16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1:16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6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1:16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6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1:16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1:16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16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16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  <row r="29" spans="1:16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1:16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16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6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4" spans="1:16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6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1:16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1:16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6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1:16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1:16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</row>
    <row r="51" spans="1:16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</row>
    <row r="52" spans="1:16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</row>
    <row r="53" spans="1:16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</row>
    <row r="54" spans="1:16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</row>
    <row r="55" spans="1:16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</row>
    <row r="56" spans="1:16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</row>
    <row r="57" spans="1:16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1:16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1:16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spans="1:16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</row>
    <row r="61" spans="1:16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</row>
    <row r="62" spans="1:16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</row>
    <row r="63" spans="1:16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6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</row>
    <row r="65" spans="1:16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spans="1:16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spans="1:16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1:16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</row>
    <row r="69" spans="1:16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0" spans="1:16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</row>
    <row r="71" spans="1:16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spans="1:16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16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</row>
    <row r="74" spans="1:16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</row>
    <row r="75" spans="1:16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</row>
    <row r="76" spans="1:16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</row>
    <row r="77" spans="1:16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</row>
    <row r="78" spans="1:16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</row>
    <row r="79" spans="1:16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1:16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1:16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</row>
    <row r="82" spans="1:16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</row>
    <row r="83" spans="1:16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</row>
    <row r="84" spans="1:16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</row>
    <row r="85" spans="1:16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spans="1:16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</row>
    <row r="87" spans="1:16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spans="1:16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spans="1:16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spans="1:16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spans="1:16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spans="1:16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spans="1:16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spans="1:16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</row>
    <row r="95" spans="1:16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</row>
    <row r="96" spans="1:16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</row>
    <row r="97" spans="1:16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</row>
    <row r="98" spans="1:16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</row>
    <row r="99" spans="1:16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</row>
    <row r="100" spans="1:16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spans="1:16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spans="1:16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spans="1:16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</row>
    <row r="105" spans="1:16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</row>
    <row r="106" spans="1:16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spans="1:16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spans="1:16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3.28515625" style="2" bestFit="1" customWidth="1"/>
    <col min="3" max="3" width="12.42578125" style="2" customWidth="1"/>
    <col min="4" max="4" width="13.85546875" style="2" customWidth="1"/>
    <col min="5" max="5" width="7.5703125" style="1" customWidth="1"/>
    <col min="6" max="6" width="15.140625" style="1" customWidth="1"/>
    <col min="7" max="7" width="11.140625" style="1" customWidth="1"/>
    <col min="8" max="8" width="8.140625" style="1" customWidth="1"/>
    <col min="9" max="9" width="10.85546875" style="1" customWidth="1"/>
    <col min="10" max="10" width="11.5703125" style="1" customWidth="1"/>
    <col min="11" max="11" width="19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115</v>
      </c>
      <c r="B1" s="36" t="s" vm="1">
        <v>173</v>
      </c>
    </row>
    <row r="2" spans="1:17">
      <c r="A2" s="36" t="s">
        <v>114</v>
      </c>
      <c r="B2" s="36" t="s">
        <v>174</v>
      </c>
    </row>
    <row r="3" spans="1:17">
      <c r="A3" s="36" t="s">
        <v>116</v>
      </c>
      <c r="B3" s="36" t="s">
        <v>175</v>
      </c>
    </row>
    <row r="4" spans="1:17">
      <c r="A4" s="36" t="s">
        <v>117</v>
      </c>
      <c r="B4" s="36">
        <v>12146</v>
      </c>
    </row>
    <row r="5" spans="1:17" s="3" customFormat="1">
      <c r="A5" s="37" t="s">
        <v>91</v>
      </c>
      <c r="B5" s="38" t="s">
        <v>140</v>
      </c>
      <c r="C5" s="38" t="s">
        <v>32</v>
      </c>
      <c r="D5" s="38" t="s">
        <v>92</v>
      </c>
      <c r="E5" s="38" t="s">
        <v>14</v>
      </c>
      <c r="F5" s="38" t="s">
        <v>79</v>
      </c>
      <c r="G5" s="38" t="s">
        <v>45</v>
      </c>
      <c r="H5" s="38" t="s">
        <v>17</v>
      </c>
      <c r="I5" s="38" t="s">
        <v>172</v>
      </c>
      <c r="J5" s="38" t="s">
        <v>78</v>
      </c>
      <c r="K5" s="38" t="s">
        <v>28</v>
      </c>
      <c r="L5" s="38" t="s">
        <v>18</v>
      </c>
      <c r="M5" s="38" t="s">
        <v>149</v>
      </c>
      <c r="N5" s="38" t="s">
        <v>148</v>
      </c>
      <c r="O5" s="38" t="s">
        <v>86</v>
      </c>
      <c r="P5" s="38" t="s">
        <v>118</v>
      </c>
      <c r="Q5" s="40" t="s">
        <v>120</v>
      </c>
    </row>
    <row r="6" spans="1:17" s="3" customFormat="1">
      <c r="A6" s="109" t="s">
        <v>612</v>
      </c>
      <c r="B6" s="132" t="s">
        <v>612</v>
      </c>
      <c r="C6" s="110" t="s">
        <v>612</v>
      </c>
      <c r="D6" s="110" t="s">
        <v>612</v>
      </c>
      <c r="E6" s="110" t="s">
        <v>612</v>
      </c>
      <c r="F6" s="12" t="s">
        <v>21</v>
      </c>
      <c r="G6" s="110" t="s">
        <v>612</v>
      </c>
      <c r="H6" s="12" t="s">
        <v>20</v>
      </c>
      <c r="I6" s="110" t="s">
        <v>612</v>
      </c>
      <c r="J6" s="110" t="s">
        <v>612</v>
      </c>
      <c r="K6" s="12" t="s">
        <v>19</v>
      </c>
      <c r="L6" s="12" t="s">
        <v>19</v>
      </c>
      <c r="M6" s="12" t="s">
        <v>156</v>
      </c>
      <c r="N6" s="110" t="s">
        <v>612</v>
      </c>
      <c r="O6" s="12" t="s">
        <v>152</v>
      </c>
      <c r="P6" s="12" t="s">
        <v>19</v>
      </c>
      <c r="Q6" s="13" t="s">
        <v>19</v>
      </c>
    </row>
    <row r="7" spans="1:17" s="4" customFormat="1" ht="20.25">
      <c r="A7" s="111" t="s">
        <v>612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88</v>
      </c>
      <c r="Q7" s="15" t="s">
        <v>89</v>
      </c>
    </row>
    <row r="8" spans="1:17" s="4" customFormat="1" ht="20.25">
      <c r="A8" s="90" t="s">
        <v>602</v>
      </c>
      <c r="B8" s="116" t="s">
        <v>612</v>
      </c>
      <c r="C8" s="116" t="s">
        <v>612</v>
      </c>
      <c r="D8" s="116" t="s">
        <v>612</v>
      </c>
      <c r="E8" s="116" t="s">
        <v>612</v>
      </c>
      <c r="F8" s="116" t="s">
        <v>612</v>
      </c>
      <c r="G8" s="116" t="s">
        <v>612</v>
      </c>
      <c r="H8" s="116" t="s">
        <v>612</v>
      </c>
      <c r="I8" s="116" t="s">
        <v>612</v>
      </c>
      <c r="J8" s="116" t="s">
        <v>612</v>
      </c>
      <c r="K8" s="116" t="s">
        <v>612</v>
      </c>
      <c r="L8" s="116" t="s">
        <v>612</v>
      </c>
      <c r="M8" s="116" t="s">
        <v>612</v>
      </c>
      <c r="N8" s="116" t="s">
        <v>612</v>
      </c>
      <c r="O8" s="91">
        <v>0</v>
      </c>
      <c r="P8" s="92">
        <v>0</v>
      </c>
      <c r="Q8" s="92">
        <v>0</v>
      </c>
    </row>
    <row r="9" spans="1:17">
      <c r="A9" s="93" t="s">
        <v>164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116" t="s">
        <v>612</v>
      </c>
      <c r="I9" s="116" t="s">
        <v>612</v>
      </c>
      <c r="J9" s="116" t="s">
        <v>612</v>
      </c>
      <c r="K9" s="116" t="s">
        <v>612</v>
      </c>
      <c r="L9" s="116" t="s">
        <v>612</v>
      </c>
      <c r="M9" s="116" t="s">
        <v>612</v>
      </c>
      <c r="N9" s="116" t="s">
        <v>612</v>
      </c>
      <c r="O9" s="116" t="s">
        <v>612</v>
      </c>
      <c r="P9" s="116" t="s">
        <v>612</v>
      </c>
      <c r="Q9" s="116" t="s">
        <v>612</v>
      </c>
    </row>
    <row r="10" spans="1:17">
      <c r="A10" s="93" t="s">
        <v>87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  <c r="L10" s="116" t="s">
        <v>612</v>
      </c>
      <c r="M10" s="116" t="s">
        <v>612</v>
      </c>
      <c r="N10" s="116" t="s">
        <v>612</v>
      </c>
      <c r="O10" s="116" t="s">
        <v>612</v>
      </c>
      <c r="P10" s="116" t="s">
        <v>612</v>
      </c>
      <c r="Q10" s="116" t="s">
        <v>612</v>
      </c>
    </row>
    <row r="11" spans="1:17">
      <c r="A11" s="93" t="s">
        <v>147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  <c r="L11" s="116" t="s">
        <v>612</v>
      </c>
      <c r="M11" s="116" t="s">
        <v>612</v>
      </c>
      <c r="N11" s="116" t="s">
        <v>612</v>
      </c>
      <c r="O11" s="116" t="s">
        <v>612</v>
      </c>
      <c r="P11" s="116" t="s">
        <v>612</v>
      </c>
      <c r="Q11" s="116" t="s">
        <v>612</v>
      </c>
    </row>
    <row r="12" spans="1:17">
      <c r="A12" s="93" t="s">
        <v>155</v>
      </c>
      <c r="B12" s="116" t="s">
        <v>612</v>
      </c>
      <c r="C12" s="116" t="s">
        <v>612</v>
      </c>
      <c r="D12" s="116" t="s">
        <v>612</v>
      </c>
      <c r="E12" s="116" t="s">
        <v>612</v>
      </c>
      <c r="F12" s="116" t="s">
        <v>612</v>
      </c>
      <c r="G12" s="116" t="s">
        <v>612</v>
      </c>
      <c r="H12" s="116" t="s">
        <v>612</v>
      </c>
      <c r="I12" s="116" t="s">
        <v>612</v>
      </c>
      <c r="J12" s="116" t="s">
        <v>612</v>
      </c>
      <c r="K12" s="116" t="s">
        <v>612</v>
      </c>
      <c r="L12" s="116" t="s">
        <v>612</v>
      </c>
      <c r="M12" s="116" t="s">
        <v>612</v>
      </c>
      <c r="N12" s="116" t="s">
        <v>612</v>
      </c>
      <c r="O12" s="116" t="s">
        <v>612</v>
      </c>
      <c r="P12" s="116" t="s">
        <v>612</v>
      </c>
      <c r="Q12" s="116" t="s">
        <v>612</v>
      </c>
    </row>
    <row r="13" spans="1:17" hidden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7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7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7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7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17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7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7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7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1:17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17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17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1:17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1:17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1:17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7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7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1:17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7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7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1:17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1:17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1:17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17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1:17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17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1:17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1:17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1:17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1:17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1:17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1:17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1:17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1:17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1:17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1:17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1:17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1:17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1:17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1:17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1:17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1:17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1:17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1:17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1:17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1:17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1:17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1:17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1:17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1:17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1:17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1:17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1:17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000" spans="52:52" hidden="1">
      <c r="AZ10000"/>
    </row>
  </sheetData>
  <sheetProtection sheet="1" objects="1" scenarios="1"/>
  <phoneticPr fontId="3" type="noConversion"/>
  <conditionalFormatting sqref="A13:A41">
    <cfRule type="cellIs" dxfId="4" priority="1" operator="equal">
      <formula>"NR3"</formula>
    </cfRule>
  </conditionalFormatting>
  <conditionalFormatting sqref="A56:A107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9:A12 A1:A7 A108:Q1048576 R1:AY1048576 BA1:XFD1048576 AZ1:AZ9999 AZ10001:AZ1048576" xr:uid="{00000000-0002-0000-15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115</v>
      </c>
      <c r="B1" s="36" t="s" vm="1">
        <v>173</v>
      </c>
    </row>
    <row r="2" spans="1:14">
      <c r="A2" s="36" t="s">
        <v>114</v>
      </c>
      <c r="B2" s="36" t="s">
        <v>174</v>
      </c>
    </row>
    <row r="3" spans="1:14">
      <c r="A3" s="36" t="s">
        <v>116</v>
      </c>
      <c r="B3" s="36" t="s">
        <v>175</v>
      </c>
    </row>
    <row r="4" spans="1:14">
      <c r="A4" s="36" t="s">
        <v>117</v>
      </c>
      <c r="B4" s="36">
        <v>12146</v>
      </c>
    </row>
    <row r="5" spans="1:14" s="3" customFormat="1">
      <c r="A5" s="37" t="s">
        <v>91</v>
      </c>
      <c r="B5" s="38" t="s">
        <v>32</v>
      </c>
      <c r="C5" s="38" t="s">
        <v>92</v>
      </c>
      <c r="D5" s="38" t="s">
        <v>14</v>
      </c>
      <c r="E5" s="38" t="s">
        <v>45</v>
      </c>
      <c r="F5" s="38" t="s">
        <v>17</v>
      </c>
      <c r="G5" s="38" t="s">
        <v>78</v>
      </c>
      <c r="H5" s="38" t="s">
        <v>36</v>
      </c>
      <c r="I5" s="38" t="s">
        <v>18</v>
      </c>
      <c r="J5" s="38" t="s">
        <v>149</v>
      </c>
      <c r="K5" s="38" t="s">
        <v>148</v>
      </c>
      <c r="L5" s="38" t="s">
        <v>86</v>
      </c>
      <c r="M5" s="38" t="s">
        <v>118</v>
      </c>
      <c r="N5" s="40" t="s">
        <v>120</v>
      </c>
    </row>
    <row r="6" spans="1:14" s="3" customFormat="1">
      <c r="A6" s="109" t="s">
        <v>612</v>
      </c>
      <c r="B6" s="110" t="s">
        <v>612</v>
      </c>
      <c r="C6" s="110" t="s">
        <v>612</v>
      </c>
      <c r="D6" s="110" t="s">
        <v>612</v>
      </c>
      <c r="E6" s="110" t="s">
        <v>612</v>
      </c>
      <c r="F6" s="26" t="s">
        <v>20</v>
      </c>
      <c r="G6" s="110" t="s">
        <v>612</v>
      </c>
      <c r="H6" s="26" t="s">
        <v>19</v>
      </c>
      <c r="I6" s="26" t="s">
        <v>19</v>
      </c>
      <c r="J6" s="26" t="s">
        <v>156</v>
      </c>
      <c r="K6" s="110" t="s">
        <v>612</v>
      </c>
      <c r="L6" s="26" t="s">
        <v>152</v>
      </c>
      <c r="M6" s="26" t="s">
        <v>19</v>
      </c>
      <c r="N6" s="13" t="s">
        <v>19</v>
      </c>
    </row>
    <row r="7" spans="1:14" s="4" customFormat="1" ht="20.25">
      <c r="A7" s="111" t="s">
        <v>612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90" t="s">
        <v>603</v>
      </c>
      <c r="B8" s="116" t="s">
        <v>612</v>
      </c>
      <c r="C8" s="116" t="s">
        <v>612</v>
      </c>
      <c r="D8" s="116" t="s">
        <v>612</v>
      </c>
      <c r="E8" s="116" t="s">
        <v>612</v>
      </c>
      <c r="F8" s="116" t="s">
        <v>612</v>
      </c>
      <c r="G8" s="116" t="s">
        <v>612</v>
      </c>
      <c r="H8" s="116" t="s">
        <v>612</v>
      </c>
      <c r="I8" s="116" t="s">
        <v>612</v>
      </c>
      <c r="J8" s="116" t="s">
        <v>612</v>
      </c>
      <c r="K8" s="116" t="s">
        <v>612</v>
      </c>
      <c r="L8" s="91">
        <v>0</v>
      </c>
      <c r="M8" s="92">
        <v>0</v>
      </c>
      <c r="N8" s="92">
        <v>0</v>
      </c>
    </row>
    <row r="9" spans="1:14">
      <c r="A9" s="93" t="s">
        <v>164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116" t="s">
        <v>612</v>
      </c>
      <c r="I9" s="116" t="s">
        <v>612</v>
      </c>
      <c r="J9" s="116" t="s">
        <v>612</v>
      </c>
      <c r="K9" s="116" t="s">
        <v>612</v>
      </c>
      <c r="L9" s="116" t="s">
        <v>612</v>
      </c>
      <c r="M9" s="116" t="s">
        <v>612</v>
      </c>
      <c r="N9" s="116" t="s">
        <v>612</v>
      </c>
    </row>
    <row r="10" spans="1:14">
      <c r="A10" s="93" t="s">
        <v>87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  <c r="L10" s="116" t="s">
        <v>612</v>
      </c>
      <c r="M10" s="116" t="s">
        <v>612</v>
      </c>
      <c r="N10" s="116" t="s">
        <v>612</v>
      </c>
    </row>
    <row r="11" spans="1:14">
      <c r="A11" s="93" t="s">
        <v>147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  <c r="L11" s="116" t="s">
        <v>612</v>
      </c>
      <c r="M11" s="116" t="s">
        <v>612</v>
      </c>
      <c r="N11" s="116" t="s">
        <v>612</v>
      </c>
    </row>
    <row r="12" spans="1:14">
      <c r="A12" s="93" t="s">
        <v>155</v>
      </c>
      <c r="B12" s="116" t="s">
        <v>612</v>
      </c>
      <c r="C12" s="116" t="s">
        <v>612</v>
      </c>
      <c r="D12" s="116" t="s">
        <v>612</v>
      </c>
      <c r="E12" s="116" t="s">
        <v>612</v>
      </c>
      <c r="F12" s="116" t="s">
        <v>612</v>
      </c>
      <c r="G12" s="116" t="s">
        <v>612</v>
      </c>
      <c r="H12" s="116" t="s">
        <v>612</v>
      </c>
      <c r="I12" s="116" t="s">
        <v>612</v>
      </c>
      <c r="J12" s="116" t="s">
        <v>612</v>
      </c>
      <c r="K12" s="116" t="s">
        <v>612</v>
      </c>
      <c r="L12" s="116" t="s">
        <v>612</v>
      </c>
      <c r="M12" s="116" t="s">
        <v>612</v>
      </c>
      <c r="N12" s="116" t="s">
        <v>612</v>
      </c>
    </row>
    <row r="13" spans="1:14" hidden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4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4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4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4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4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4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1:14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14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4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4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</row>
    <row r="31" spans="1:14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</row>
    <row r="32" spans="1:14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1:14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1:14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4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4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1:14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1:14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1:14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4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1:14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1:14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1:14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1:14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1:14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1" spans="1:14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</row>
    <row r="52" spans="1:14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1:14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1:14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1:14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1:14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</row>
    <row r="57" spans="1:14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</row>
    <row r="58" spans="1:14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1:14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</row>
    <row r="60" spans="1:14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14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14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1:14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1:14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1:14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1:14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</row>
    <row r="67" spans="1:14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1:14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1:14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1:14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</row>
    <row r="71" spans="1:14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</row>
    <row r="72" spans="1:14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</row>
    <row r="73" spans="1:14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1:14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</row>
    <row r="75" spans="1:14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</row>
    <row r="76" spans="1:14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</row>
    <row r="77" spans="1:14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</row>
    <row r="78" spans="1:14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4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4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</row>
    <row r="81" spans="1:14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1:14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1:14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1:14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1:14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1:14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1:14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</row>
    <row r="88" spans="1:14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</row>
    <row r="89" spans="1:14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</row>
    <row r="90" spans="1:14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</row>
    <row r="91" spans="1:14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</row>
    <row r="92" spans="1:14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</row>
    <row r="93" spans="1:14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</row>
    <row r="94" spans="1:14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</row>
    <row r="95" spans="1:14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1:14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</row>
    <row r="97" spans="1:14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</row>
    <row r="98" spans="1:14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</row>
    <row r="99" spans="1:14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</row>
    <row r="100" spans="1:14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</row>
    <row r="101" spans="1:14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</row>
    <row r="102" spans="1:14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</row>
    <row r="103" spans="1:14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</row>
    <row r="104" spans="1:14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</row>
    <row r="105" spans="1:14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</row>
    <row r="106" spans="1:14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</row>
    <row r="107" spans="1:14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3.285156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115</v>
      </c>
      <c r="B1" s="36" t="s" vm="1">
        <v>173</v>
      </c>
    </row>
    <row r="2" spans="1:9">
      <c r="A2" s="36" t="s">
        <v>114</v>
      </c>
      <c r="B2" s="36" t="s">
        <v>174</v>
      </c>
    </row>
    <row r="3" spans="1:9">
      <c r="A3" s="36" t="s">
        <v>116</v>
      </c>
      <c r="B3" s="36" t="s">
        <v>175</v>
      </c>
    </row>
    <row r="4" spans="1:9">
      <c r="A4" s="36" t="s">
        <v>117</v>
      </c>
      <c r="B4" s="36">
        <v>12146</v>
      </c>
    </row>
    <row r="5" spans="1:9" s="3" customFormat="1">
      <c r="A5" s="37" t="s">
        <v>91</v>
      </c>
      <c r="B5" s="39" t="s">
        <v>38</v>
      </c>
      <c r="C5" s="39" t="s">
        <v>63</v>
      </c>
      <c r="D5" s="39" t="s">
        <v>39</v>
      </c>
      <c r="E5" s="39" t="s">
        <v>78</v>
      </c>
      <c r="F5" s="39" t="s">
        <v>141</v>
      </c>
      <c r="G5" s="39" t="s">
        <v>118</v>
      </c>
      <c r="H5" s="39" t="s">
        <v>119</v>
      </c>
      <c r="I5" s="51" t="s">
        <v>159</v>
      </c>
    </row>
    <row r="6" spans="1:9" s="3" customFormat="1">
      <c r="A6" s="109" t="s">
        <v>612</v>
      </c>
      <c r="B6" s="12" t="s">
        <v>21</v>
      </c>
      <c r="C6" s="110" t="s">
        <v>612</v>
      </c>
      <c r="D6" s="12" t="s">
        <v>19</v>
      </c>
      <c r="E6" s="110" t="s">
        <v>612</v>
      </c>
      <c r="F6" s="12" t="s">
        <v>153</v>
      </c>
      <c r="G6" s="26" t="s">
        <v>19</v>
      </c>
      <c r="H6" s="26" t="s">
        <v>19</v>
      </c>
      <c r="I6" s="133" t="s">
        <v>612</v>
      </c>
    </row>
    <row r="7" spans="1:9" s="4" customFormat="1" ht="20.25">
      <c r="A7" s="111" t="s">
        <v>612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90" t="s">
        <v>604</v>
      </c>
      <c r="B8" s="116" t="s">
        <v>612</v>
      </c>
      <c r="C8" s="116" t="s">
        <v>612</v>
      </c>
      <c r="D8" s="114" t="s">
        <v>612</v>
      </c>
      <c r="E8" s="116" t="s">
        <v>612</v>
      </c>
      <c r="F8" s="91">
        <v>0</v>
      </c>
      <c r="G8" s="92">
        <v>0</v>
      </c>
      <c r="H8" s="92">
        <v>0</v>
      </c>
      <c r="I8" s="116" t="s">
        <v>612</v>
      </c>
    </row>
    <row r="9" spans="1:9" hidden="1">
      <c r="A9" s="89"/>
      <c r="B9" s="75"/>
      <c r="C9" s="57"/>
      <c r="D9" s="77"/>
      <c r="E9" s="57"/>
      <c r="F9" s="57"/>
      <c r="G9" s="57"/>
      <c r="H9" s="57"/>
      <c r="I9" s="57"/>
    </row>
    <row r="10" spans="1:9" hidden="1">
      <c r="A10" s="89"/>
      <c r="B10" s="75"/>
      <c r="C10" s="57"/>
      <c r="D10" s="77"/>
      <c r="E10" s="57"/>
      <c r="F10" s="57"/>
      <c r="G10" s="57"/>
      <c r="H10" s="57"/>
      <c r="I10" s="57"/>
    </row>
    <row r="11" spans="1:9" hidden="1">
      <c r="A11" s="57"/>
      <c r="B11" s="75"/>
      <c r="C11" s="57"/>
      <c r="D11" s="77"/>
      <c r="E11" s="57"/>
      <c r="F11" s="57"/>
      <c r="G11" s="57"/>
      <c r="H11" s="57"/>
      <c r="I11" s="57"/>
    </row>
    <row r="12" spans="1:9" hidden="1">
      <c r="A12" s="57"/>
      <c r="B12" s="75"/>
      <c r="C12" s="57"/>
      <c r="D12" s="77"/>
      <c r="E12" s="57"/>
      <c r="F12" s="57"/>
      <c r="G12" s="57"/>
      <c r="H12" s="57"/>
      <c r="I12" s="57"/>
    </row>
    <row r="13" spans="1:9" hidden="1">
      <c r="A13" s="57"/>
      <c r="B13" s="75"/>
      <c r="C13" s="57"/>
      <c r="D13" s="77"/>
      <c r="E13" s="57"/>
      <c r="F13" s="57"/>
      <c r="G13" s="57"/>
      <c r="H13" s="57"/>
      <c r="I13" s="57"/>
    </row>
    <row r="14" spans="1:9" hidden="1">
      <c r="A14" s="57"/>
      <c r="B14" s="75"/>
      <c r="C14" s="57"/>
      <c r="D14" s="77"/>
      <c r="E14" s="57"/>
      <c r="F14" s="57"/>
      <c r="G14" s="57"/>
      <c r="H14" s="57"/>
      <c r="I14" s="57"/>
    </row>
    <row r="15" spans="1:9" hidden="1">
      <c r="A15" s="57"/>
      <c r="B15" s="75"/>
      <c r="C15" s="57"/>
      <c r="D15" s="77"/>
      <c r="E15" s="57"/>
      <c r="F15" s="57"/>
      <c r="G15" s="57"/>
      <c r="H15" s="57"/>
      <c r="I15" s="57"/>
    </row>
    <row r="16" spans="1:9" hidden="1">
      <c r="A16" s="57"/>
      <c r="B16" s="75"/>
      <c r="C16" s="57"/>
      <c r="D16" s="77"/>
      <c r="E16" s="57"/>
      <c r="F16" s="57"/>
      <c r="G16" s="57"/>
      <c r="H16" s="57"/>
      <c r="I16" s="57"/>
    </row>
    <row r="17" spans="1:9" hidden="1">
      <c r="A17" s="57"/>
      <c r="B17" s="75"/>
      <c r="C17" s="57"/>
      <c r="D17" s="77"/>
      <c r="E17" s="57"/>
      <c r="F17" s="57"/>
      <c r="G17" s="57"/>
      <c r="H17" s="57"/>
      <c r="I17" s="57"/>
    </row>
    <row r="18" spans="1:9" hidden="1">
      <c r="A18" s="57"/>
      <c r="B18" s="75"/>
      <c r="C18" s="57"/>
      <c r="D18" s="77"/>
      <c r="E18" s="57"/>
      <c r="F18" s="57"/>
      <c r="G18" s="57"/>
      <c r="H18" s="57"/>
      <c r="I18" s="57"/>
    </row>
    <row r="19" spans="1:9" hidden="1">
      <c r="A19" s="57"/>
      <c r="B19" s="75"/>
      <c r="C19" s="57"/>
      <c r="D19" s="77"/>
      <c r="E19" s="57"/>
      <c r="F19" s="57"/>
      <c r="G19" s="57"/>
      <c r="H19" s="57"/>
      <c r="I19" s="57"/>
    </row>
    <row r="20" spans="1:9" hidden="1">
      <c r="A20" s="57"/>
      <c r="B20" s="75"/>
      <c r="C20" s="57"/>
      <c r="D20" s="77"/>
      <c r="E20" s="57"/>
      <c r="F20" s="57"/>
      <c r="G20" s="57"/>
      <c r="H20" s="57"/>
      <c r="I20" s="57"/>
    </row>
    <row r="21" spans="1:9" hidden="1">
      <c r="A21" s="57"/>
      <c r="B21" s="75"/>
      <c r="C21" s="57"/>
      <c r="D21" s="77"/>
      <c r="E21" s="57"/>
      <c r="F21" s="57"/>
      <c r="G21" s="57"/>
      <c r="H21" s="57"/>
      <c r="I21" s="57"/>
    </row>
    <row r="22" spans="1:9" hidden="1">
      <c r="A22" s="57"/>
      <c r="B22" s="75"/>
      <c r="C22" s="57"/>
      <c r="D22" s="77"/>
      <c r="E22" s="57"/>
      <c r="F22" s="57"/>
      <c r="G22" s="57"/>
      <c r="H22" s="57"/>
      <c r="I22" s="57"/>
    </row>
    <row r="23" spans="1:9" hidden="1">
      <c r="A23" s="57"/>
      <c r="B23" s="75"/>
      <c r="C23" s="57"/>
      <c r="D23" s="77"/>
      <c r="E23" s="57"/>
      <c r="F23" s="57"/>
      <c r="G23" s="57"/>
      <c r="H23" s="57"/>
      <c r="I23" s="57"/>
    </row>
    <row r="24" spans="1:9" hidden="1">
      <c r="A24" s="57"/>
      <c r="B24" s="75"/>
      <c r="C24" s="57"/>
      <c r="D24" s="77"/>
      <c r="E24" s="57"/>
      <c r="F24" s="57"/>
      <c r="G24" s="57"/>
      <c r="H24" s="57"/>
      <c r="I24" s="57"/>
    </row>
    <row r="25" spans="1:9" hidden="1">
      <c r="A25" s="57"/>
      <c r="B25" s="75"/>
      <c r="C25" s="57"/>
      <c r="D25" s="77"/>
      <c r="E25" s="57"/>
      <c r="F25" s="57"/>
      <c r="G25" s="57"/>
      <c r="H25" s="57"/>
      <c r="I25" s="57"/>
    </row>
    <row r="26" spans="1:9" hidden="1">
      <c r="A26" s="57"/>
      <c r="B26" s="75"/>
      <c r="C26" s="57"/>
      <c r="D26" s="77"/>
      <c r="E26" s="57"/>
      <c r="F26" s="57"/>
      <c r="G26" s="57"/>
      <c r="H26" s="57"/>
      <c r="I26" s="57"/>
    </row>
    <row r="27" spans="1:9" hidden="1">
      <c r="A27" s="57"/>
      <c r="B27" s="75"/>
      <c r="C27" s="57"/>
      <c r="D27" s="77"/>
      <c r="E27" s="57"/>
      <c r="F27" s="57"/>
      <c r="G27" s="57"/>
      <c r="H27" s="57"/>
      <c r="I27" s="57"/>
    </row>
    <row r="28" spans="1:9" hidden="1">
      <c r="A28" s="57"/>
      <c r="B28" s="75"/>
      <c r="C28" s="57"/>
      <c r="D28" s="77"/>
      <c r="E28" s="57"/>
      <c r="F28" s="57"/>
      <c r="G28" s="57"/>
      <c r="H28" s="57"/>
      <c r="I28" s="57"/>
    </row>
    <row r="29" spans="1:9" hidden="1">
      <c r="A29" s="57"/>
      <c r="B29" s="75"/>
      <c r="C29" s="57"/>
      <c r="D29" s="77"/>
      <c r="E29" s="57"/>
      <c r="F29" s="57"/>
      <c r="G29" s="57"/>
      <c r="H29" s="57"/>
      <c r="I29" s="57"/>
    </row>
    <row r="30" spans="1:9" hidden="1">
      <c r="A30" s="57"/>
      <c r="B30" s="75"/>
      <c r="C30" s="57"/>
      <c r="D30" s="77"/>
      <c r="E30" s="57"/>
      <c r="F30" s="57"/>
      <c r="G30" s="57"/>
      <c r="H30" s="57"/>
      <c r="I30" s="57"/>
    </row>
    <row r="31" spans="1:9" hidden="1">
      <c r="A31" s="57"/>
      <c r="B31" s="75"/>
      <c r="C31" s="57"/>
      <c r="D31" s="77"/>
      <c r="E31" s="57"/>
      <c r="F31" s="57"/>
      <c r="G31" s="57"/>
      <c r="H31" s="57"/>
      <c r="I31" s="57"/>
    </row>
    <row r="32" spans="1:9" hidden="1">
      <c r="A32" s="57"/>
      <c r="B32" s="75"/>
      <c r="C32" s="57"/>
      <c r="D32" s="77"/>
      <c r="E32" s="57"/>
      <c r="F32" s="57"/>
      <c r="G32" s="57"/>
      <c r="H32" s="57"/>
      <c r="I32" s="57"/>
    </row>
    <row r="33" spans="1:9" hidden="1">
      <c r="A33" s="57"/>
      <c r="B33" s="75"/>
      <c r="C33" s="57"/>
      <c r="D33" s="77"/>
      <c r="E33" s="57"/>
      <c r="F33" s="57"/>
      <c r="G33" s="57"/>
      <c r="H33" s="57"/>
      <c r="I33" s="57"/>
    </row>
    <row r="34" spans="1:9" hidden="1">
      <c r="A34" s="57"/>
      <c r="B34" s="75"/>
      <c r="C34" s="57"/>
      <c r="D34" s="77"/>
      <c r="E34" s="57"/>
      <c r="F34" s="57"/>
      <c r="G34" s="57"/>
      <c r="H34" s="57"/>
      <c r="I34" s="57"/>
    </row>
    <row r="35" spans="1:9" hidden="1">
      <c r="A35" s="57"/>
      <c r="B35" s="75"/>
      <c r="C35" s="57"/>
      <c r="D35" s="77"/>
      <c r="E35" s="57"/>
      <c r="F35" s="57"/>
      <c r="G35" s="57"/>
      <c r="H35" s="57"/>
      <c r="I35" s="57"/>
    </row>
    <row r="36" spans="1:9" hidden="1">
      <c r="A36" s="57"/>
      <c r="B36" s="75"/>
      <c r="C36" s="57"/>
      <c r="D36" s="77"/>
      <c r="E36" s="57"/>
      <c r="F36" s="57"/>
      <c r="G36" s="57"/>
      <c r="H36" s="57"/>
      <c r="I36" s="57"/>
    </row>
    <row r="37" spans="1:9" hidden="1">
      <c r="A37" s="57"/>
      <c r="B37" s="75"/>
      <c r="C37" s="57"/>
      <c r="D37" s="77"/>
      <c r="E37" s="57"/>
      <c r="F37" s="57"/>
      <c r="G37" s="57"/>
      <c r="H37" s="57"/>
      <c r="I37" s="57"/>
    </row>
    <row r="38" spans="1:9" hidden="1">
      <c r="A38" s="57"/>
      <c r="B38" s="75"/>
      <c r="C38" s="57"/>
      <c r="D38" s="77"/>
      <c r="E38" s="57"/>
      <c r="F38" s="57"/>
      <c r="G38" s="57"/>
      <c r="H38" s="57"/>
      <c r="I38" s="57"/>
    </row>
    <row r="39" spans="1:9" hidden="1">
      <c r="A39" s="57"/>
      <c r="B39" s="75"/>
      <c r="C39" s="57"/>
      <c r="D39" s="77"/>
      <c r="E39" s="57"/>
      <c r="F39" s="57"/>
      <c r="G39" s="57"/>
      <c r="H39" s="57"/>
      <c r="I39" s="57"/>
    </row>
    <row r="40" spans="1:9" hidden="1">
      <c r="A40" s="57"/>
      <c r="B40" s="75"/>
      <c r="C40" s="57"/>
      <c r="D40" s="77"/>
      <c r="E40" s="57"/>
      <c r="F40" s="57"/>
      <c r="G40" s="57"/>
      <c r="H40" s="57"/>
      <c r="I40" s="57"/>
    </row>
    <row r="41" spans="1:9" hidden="1">
      <c r="A41" s="57"/>
      <c r="B41" s="75"/>
      <c r="C41" s="57"/>
      <c r="D41" s="77"/>
      <c r="E41" s="57"/>
      <c r="F41" s="57"/>
      <c r="G41" s="57"/>
      <c r="H41" s="57"/>
      <c r="I41" s="57"/>
    </row>
    <row r="42" spans="1:9" hidden="1">
      <c r="A42" s="57"/>
      <c r="B42" s="75"/>
      <c r="C42" s="57"/>
      <c r="D42" s="77"/>
      <c r="E42" s="57"/>
      <c r="F42" s="57"/>
      <c r="G42" s="57"/>
      <c r="H42" s="57"/>
      <c r="I42" s="57"/>
    </row>
    <row r="43" spans="1:9" hidden="1">
      <c r="A43" s="57"/>
      <c r="B43" s="75"/>
      <c r="C43" s="57"/>
      <c r="D43" s="77"/>
      <c r="E43" s="57"/>
      <c r="F43" s="57"/>
      <c r="G43" s="57"/>
      <c r="H43" s="57"/>
      <c r="I43" s="57"/>
    </row>
    <row r="44" spans="1:9" hidden="1">
      <c r="A44" s="57"/>
      <c r="B44" s="75"/>
      <c r="C44" s="57"/>
      <c r="D44" s="77"/>
      <c r="E44" s="57"/>
      <c r="F44" s="57"/>
      <c r="G44" s="57"/>
      <c r="H44" s="57"/>
      <c r="I44" s="57"/>
    </row>
    <row r="45" spans="1:9" hidden="1">
      <c r="A45" s="57"/>
      <c r="B45" s="75"/>
      <c r="C45" s="57"/>
      <c r="D45" s="77"/>
      <c r="E45" s="57"/>
      <c r="F45" s="57"/>
      <c r="G45" s="57"/>
      <c r="H45" s="57"/>
      <c r="I45" s="57"/>
    </row>
    <row r="46" spans="1:9" hidden="1">
      <c r="A46" s="57"/>
      <c r="B46" s="75"/>
      <c r="C46" s="57"/>
      <c r="D46" s="77"/>
      <c r="E46" s="57"/>
      <c r="F46" s="57"/>
      <c r="G46" s="57"/>
      <c r="H46" s="57"/>
      <c r="I46" s="57"/>
    </row>
    <row r="47" spans="1:9" hidden="1">
      <c r="A47" s="57"/>
      <c r="B47" s="75"/>
      <c r="C47" s="57"/>
      <c r="D47" s="77"/>
      <c r="E47" s="57"/>
      <c r="F47" s="57"/>
      <c r="G47" s="57"/>
      <c r="H47" s="57"/>
      <c r="I47" s="57"/>
    </row>
    <row r="48" spans="1:9" hidden="1">
      <c r="A48" s="57"/>
      <c r="B48" s="75"/>
      <c r="C48" s="57"/>
      <c r="D48" s="77"/>
      <c r="E48" s="57"/>
      <c r="F48" s="57"/>
      <c r="G48" s="57"/>
      <c r="H48" s="57"/>
      <c r="I48" s="57"/>
    </row>
    <row r="49" spans="1:9" hidden="1">
      <c r="A49" s="57"/>
      <c r="B49" s="75"/>
      <c r="C49" s="57"/>
      <c r="D49" s="77"/>
      <c r="E49" s="57"/>
      <c r="F49" s="57"/>
      <c r="G49" s="57"/>
      <c r="H49" s="57"/>
      <c r="I49" s="57"/>
    </row>
    <row r="50" spans="1:9" hidden="1">
      <c r="A50" s="57"/>
      <c r="B50" s="75"/>
      <c r="C50" s="57"/>
      <c r="D50" s="77"/>
      <c r="E50" s="57"/>
      <c r="F50" s="57"/>
      <c r="G50" s="57"/>
      <c r="H50" s="57"/>
      <c r="I50" s="57"/>
    </row>
    <row r="51" spans="1:9" hidden="1">
      <c r="A51" s="57"/>
      <c r="B51" s="75"/>
      <c r="C51" s="57"/>
      <c r="D51" s="77"/>
      <c r="E51" s="57"/>
      <c r="F51" s="57"/>
      <c r="G51" s="57"/>
      <c r="H51" s="57"/>
      <c r="I51" s="57"/>
    </row>
    <row r="52" spans="1:9" hidden="1">
      <c r="A52" s="57"/>
      <c r="B52" s="75"/>
      <c r="C52" s="57"/>
      <c r="D52" s="77"/>
      <c r="E52" s="57"/>
      <c r="F52" s="57"/>
      <c r="G52" s="57"/>
      <c r="H52" s="57"/>
      <c r="I52" s="57"/>
    </row>
    <row r="53" spans="1:9" hidden="1">
      <c r="A53" s="57"/>
      <c r="B53" s="75"/>
      <c r="C53" s="57"/>
      <c r="D53" s="77"/>
      <c r="E53" s="57"/>
      <c r="F53" s="57"/>
      <c r="G53" s="57"/>
      <c r="H53" s="57"/>
      <c r="I53" s="57"/>
    </row>
    <row r="54" spans="1:9" hidden="1">
      <c r="A54" s="57"/>
      <c r="B54" s="75"/>
      <c r="C54" s="57"/>
      <c r="D54" s="77"/>
      <c r="E54" s="57"/>
      <c r="F54" s="57"/>
      <c r="G54" s="57"/>
      <c r="H54" s="57"/>
      <c r="I54" s="57"/>
    </row>
    <row r="55" spans="1:9" hidden="1">
      <c r="A55" s="57"/>
      <c r="B55" s="75"/>
      <c r="C55" s="57"/>
      <c r="D55" s="77"/>
      <c r="E55" s="57"/>
      <c r="F55" s="57"/>
      <c r="G55" s="57"/>
      <c r="H55" s="57"/>
      <c r="I55" s="57"/>
    </row>
    <row r="56" spans="1:9" hidden="1">
      <c r="A56" s="57"/>
      <c r="B56" s="75"/>
      <c r="C56" s="57"/>
      <c r="D56" s="77"/>
      <c r="E56" s="57"/>
      <c r="F56" s="57"/>
      <c r="G56" s="57"/>
      <c r="H56" s="57"/>
      <c r="I56" s="57"/>
    </row>
    <row r="57" spans="1:9" hidden="1">
      <c r="A57" s="57"/>
      <c r="B57" s="75"/>
      <c r="C57" s="57"/>
      <c r="D57" s="77"/>
      <c r="E57" s="57"/>
      <c r="F57" s="57"/>
      <c r="G57" s="57"/>
      <c r="H57" s="57"/>
      <c r="I57" s="57"/>
    </row>
    <row r="58" spans="1:9" hidden="1">
      <c r="A58" s="57"/>
      <c r="B58" s="75"/>
      <c r="C58" s="57"/>
      <c r="D58" s="77"/>
      <c r="E58" s="57"/>
      <c r="F58" s="57"/>
      <c r="G58" s="57"/>
      <c r="H58" s="57"/>
      <c r="I58" s="57"/>
    </row>
    <row r="59" spans="1:9" hidden="1">
      <c r="A59" s="57"/>
      <c r="B59" s="75"/>
      <c r="C59" s="57"/>
      <c r="D59" s="77"/>
      <c r="E59" s="57"/>
      <c r="F59" s="57"/>
      <c r="G59" s="57"/>
      <c r="H59" s="57"/>
      <c r="I59" s="57"/>
    </row>
    <row r="60" spans="1:9" hidden="1">
      <c r="A60" s="57"/>
      <c r="B60" s="75"/>
      <c r="C60" s="57"/>
      <c r="D60" s="77"/>
      <c r="E60" s="57"/>
      <c r="F60" s="57"/>
      <c r="G60" s="57"/>
      <c r="H60" s="57"/>
      <c r="I60" s="57"/>
    </row>
    <row r="61" spans="1:9" hidden="1">
      <c r="A61" s="57"/>
      <c r="B61" s="75"/>
      <c r="C61" s="57"/>
      <c r="D61" s="77"/>
      <c r="E61" s="57"/>
      <c r="F61" s="57"/>
      <c r="G61" s="57"/>
      <c r="H61" s="57"/>
      <c r="I61" s="57"/>
    </row>
    <row r="62" spans="1:9" hidden="1">
      <c r="A62" s="57"/>
      <c r="B62" s="75"/>
      <c r="C62" s="57"/>
      <c r="D62" s="77"/>
      <c r="E62" s="57"/>
      <c r="F62" s="57"/>
      <c r="G62" s="57"/>
      <c r="H62" s="57"/>
      <c r="I62" s="57"/>
    </row>
    <row r="63" spans="1:9" hidden="1">
      <c r="A63" s="57"/>
      <c r="B63" s="75"/>
      <c r="C63" s="57"/>
      <c r="D63" s="77"/>
      <c r="E63" s="57"/>
      <c r="F63" s="57"/>
      <c r="G63" s="57"/>
      <c r="H63" s="57"/>
      <c r="I63" s="57"/>
    </row>
    <row r="64" spans="1:9" hidden="1">
      <c r="A64" s="57"/>
      <c r="B64" s="75"/>
      <c r="C64" s="57"/>
      <c r="D64" s="77"/>
      <c r="E64" s="57"/>
      <c r="F64" s="57"/>
      <c r="G64" s="57"/>
      <c r="H64" s="57"/>
      <c r="I64" s="57"/>
    </row>
    <row r="65" spans="1:9" hidden="1">
      <c r="A65" s="57"/>
      <c r="B65" s="75"/>
      <c r="C65" s="57"/>
      <c r="D65" s="77"/>
      <c r="E65" s="57"/>
      <c r="F65" s="57"/>
      <c r="G65" s="57"/>
      <c r="H65" s="57"/>
      <c r="I65" s="57"/>
    </row>
    <row r="66" spans="1:9" hidden="1">
      <c r="A66" s="57"/>
      <c r="B66" s="75"/>
      <c r="C66" s="57"/>
      <c r="D66" s="77"/>
      <c r="E66" s="57"/>
      <c r="F66" s="57"/>
      <c r="G66" s="57"/>
      <c r="H66" s="57"/>
      <c r="I66" s="57"/>
    </row>
    <row r="67" spans="1:9" hidden="1">
      <c r="A67" s="57"/>
      <c r="B67" s="75"/>
      <c r="C67" s="57"/>
      <c r="D67" s="77"/>
      <c r="E67" s="57"/>
      <c r="F67" s="57"/>
      <c r="G67" s="57"/>
      <c r="H67" s="57"/>
      <c r="I67" s="57"/>
    </row>
    <row r="68" spans="1:9" hidden="1">
      <c r="A68" s="57"/>
      <c r="B68" s="75"/>
      <c r="C68" s="57"/>
      <c r="D68" s="77"/>
      <c r="E68" s="57"/>
      <c r="F68" s="57"/>
      <c r="G68" s="57"/>
      <c r="H68" s="57"/>
      <c r="I68" s="57"/>
    </row>
    <row r="69" spans="1:9" hidden="1">
      <c r="A69" s="57"/>
      <c r="B69" s="75"/>
      <c r="C69" s="57"/>
      <c r="D69" s="77"/>
      <c r="E69" s="57"/>
      <c r="F69" s="57"/>
      <c r="G69" s="57"/>
      <c r="H69" s="57"/>
      <c r="I69" s="57"/>
    </row>
    <row r="70" spans="1:9" hidden="1">
      <c r="A70" s="57"/>
      <c r="B70" s="75"/>
      <c r="C70" s="57"/>
      <c r="D70" s="77"/>
      <c r="E70" s="57"/>
      <c r="F70" s="57"/>
      <c r="G70" s="57"/>
      <c r="H70" s="57"/>
      <c r="I70" s="57"/>
    </row>
    <row r="71" spans="1:9" hidden="1">
      <c r="A71" s="57"/>
      <c r="B71" s="75"/>
      <c r="C71" s="57"/>
      <c r="D71" s="77"/>
      <c r="E71" s="57"/>
      <c r="F71" s="57"/>
      <c r="G71" s="57"/>
      <c r="H71" s="57"/>
      <c r="I71" s="57"/>
    </row>
    <row r="72" spans="1:9" hidden="1">
      <c r="A72" s="57"/>
      <c r="B72" s="75"/>
      <c r="C72" s="57"/>
      <c r="D72" s="77"/>
      <c r="E72" s="57"/>
      <c r="F72" s="57"/>
      <c r="G72" s="57"/>
      <c r="H72" s="57"/>
      <c r="I72" s="57"/>
    </row>
    <row r="73" spans="1:9" hidden="1">
      <c r="A73" s="57"/>
      <c r="B73" s="75"/>
      <c r="C73" s="57"/>
      <c r="D73" s="77"/>
      <c r="E73" s="57"/>
      <c r="F73" s="57"/>
      <c r="G73" s="57"/>
      <c r="H73" s="57"/>
      <c r="I73" s="57"/>
    </row>
    <row r="74" spans="1:9" hidden="1">
      <c r="A74" s="57"/>
      <c r="B74" s="75"/>
      <c r="C74" s="57"/>
      <c r="D74" s="77"/>
      <c r="E74" s="57"/>
      <c r="F74" s="57"/>
      <c r="G74" s="57"/>
      <c r="H74" s="57"/>
      <c r="I74" s="57"/>
    </row>
    <row r="75" spans="1:9" hidden="1">
      <c r="A75" s="57"/>
      <c r="B75" s="75"/>
      <c r="C75" s="57"/>
      <c r="D75" s="77"/>
      <c r="E75" s="57"/>
      <c r="F75" s="57"/>
      <c r="G75" s="57"/>
      <c r="H75" s="57"/>
      <c r="I75" s="57"/>
    </row>
    <row r="76" spans="1:9" hidden="1">
      <c r="A76" s="57"/>
      <c r="B76" s="75"/>
      <c r="C76" s="57"/>
      <c r="D76" s="77"/>
      <c r="E76" s="57"/>
      <c r="F76" s="57"/>
      <c r="G76" s="57"/>
      <c r="H76" s="57"/>
      <c r="I76" s="57"/>
    </row>
    <row r="77" spans="1:9" hidden="1">
      <c r="A77" s="57"/>
      <c r="B77" s="75"/>
      <c r="C77" s="57"/>
      <c r="D77" s="77"/>
      <c r="E77" s="57"/>
      <c r="F77" s="57"/>
      <c r="G77" s="57"/>
      <c r="H77" s="57"/>
      <c r="I77" s="57"/>
    </row>
    <row r="78" spans="1:9" hidden="1">
      <c r="A78" s="57"/>
      <c r="B78" s="75"/>
      <c r="C78" s="57"/>
      <c r="D78" s="77"/>
      <c r="E78" s="57"/>
      <c r="F78" s="57"/>
      <c r="G78" s="57"/>
      <c r="H78" s="57"/>
      <c r="I78" s="57"/>
    </row>
    <row r="79" spans="1:9" hidden="1">
      <c r="A79" s="57"/>
      <c r="B79" s="75"/>
      <c r="C79" s="57"/>
      <c r="D79" s="77"/>
      <c r="E79" s="57"/>
      <c r="F79" s="57"/>
      <c r="G79" s="57"/>
      <c r="H79" s="57"/>
      <c r="I79" s="57"/>
    </row>
    <row r="80" spans="1:9" hidden="1">
      <c r="A80" s="57"/>
      <c r="B80" s="75"/>
      <c r="C80" s="57"/>
      <c r="D80" s="77"/>
      <c r="E80" s="57"/>
      <c r="F80" s="57"/>
      <c r="G80" s="57"/>
      <c r="H80" s="57"/>
      <c r="I80" s="57"/>
    </row>
    <row r="81" spans="1:9" hidden="1">
      <c r="A81" s="57"/>
      <c r="B81" s="75"/>
      <c r="C81" s="57"/>
      <c r="D81" s="77"/>
      <c r="E81" s="57"/>
      <c r="F81" s="57"/>
      <c r="G81" s="57"/>
      <c r="H81" s="57"/>
      <c r="I81" s="57"/>
    </row>
    <row r="82" spans="1:9" hidden="1">
      <c r="A82" s="57"/>
      <c r="B82" s="75"/>
      <c r="C82" s="57"/>
      <c r="D82" s="77"/>
      <c r="E82" s="57"/>
      <c r="F82" s="57"/>
      <c r="G82" s="57"/>
      <c r="H82" s="57"/>
      <c r="I82" s="57"/>
    </row>
    <row r="83" spans="1:9" hidden="1">
      <c r="A83" s="57"/>
      <c r="B83" s="75"/>
      <c r="C83" s="57"/>
      <c r="D83" s="77"/>
      <c r="E83" s="57"/>
      <c r="F83" s="57"/>
      <c r="G83" s="57"/>
      <c r="H83" s="57"/>
      <c r="I83" s="57"/>
    </row>
    <row r="84" spans="1:9" hidden="1">
      <c r="A84" s="57"/>
      <c r="B84" s="75"/>
      <c r="C84" s="57"/>
      <c r="D84" s="77"/>
      <c r="E84" s="57"/>
      <c r="F84" s="57"/>
      <c r="G84" s="57"/>
      <c r="H84" s="57"/>
      <c r="I84" s="57"/>
    </row>
    <row r="85" spans="1:9" hidden="1">
      <c r="A85" s="57"/>
      <c r="B85" s="75"/>
      <c r="C85" s="57"/>
      <c r="D85" s="77"/>
      <c r="E85" s="57"/>
      <c r="F85" s="57"/>
      <c r="G85" s="57"/>
      <c r="H85" s="57"/>
      <c r="I85" s="57"/>
    </row>
    <row r="86" spans="1:9" hidden="1">
      <c r="A86" s="57"/>
      <c r="B86" s="75"/>
      <c r="C86" s="57"/>
      <c r="D86" s="77"/>
      <c r="E86" s="57"/>
      <c r="F86" s="57"/>
      <c r="G86" s="57"/>
      <c r="H86" s="57"/>
      <c r="I86" s="57"/>
    </row>
    <row r="87" spans="1:9" hidden="1">
      <c r="A87" s="57"/>
      <c r="B87" s="75"/>
      <c r="C87" s="57"/>
      <c r="D87" s="77"/>
      <c r="E87" s="57"/>
      <c r="F87" s="57"/>
      <c r="G87" s="57"/>
      <c r="H87" s="57"/>
      <c r="I87" s="57"/>
    </row>
    <row r="88" spans="1:9" hidden="1">
      <c r="A88" s="57"/>
      <c r="B88" s="75"/>
      <c r="C88" s="57"/>
      <c r="D88" s="77"/>
      <c r="E88" s="57"/>
      <c r="F88" s="57"/>
      <c r="G88" s="57"/>
      <c r="H88" s="57"/>
      <c r="I88" s="57"/>
    </row>
    <row r="89" spans="1:9" hidden="1">
      <c r="A89" s="57"/>
      <c r="B89" s="75"/>
      <c r="C89" s="57"/>
      <c r="D89" s="77"/>
      <c r="E89" s="57"/>
      <c r="F89" s="57"/>
      <c r="G89" s="57"/>
      <c r="H89" s="57"/>
      <c r="I89" s="57"/>
    </row>
    <row r="90" spans="1:9" hidden="1">
      <c r="A90" s="57"/>
      <c r="B90" s="75"/>
      <c r="C90" s="57"/>
      <c r="D90" s="77"/>
      <c r="E90" s="57"/>
      <c r="F90" s="57"/>
      <c r="G90" s="57"/>
      <c r="H90" s="57"/>
      <c r="I90" s="57"/>
    </row>
    <row r="91" spans="1:9" hidden="1">
      <c r="A91" s="57"/>
      <c r="B91" s="75"/>
      <c r="C91" s="57"/>
      <c r="D91" s="77"/>
      <c r="E91" s="57"/>
      <c r="F91" s="57"/>
      <c r="G91" s="57"/>
      <c r="H91" s="57"/>
      <c r="I91" s="57"/>
    </row>
    <row r="92" spans="1:9" hidden="1">
      <c r="A92" s="57"/>
      <c r="B92" s="75"/>
      <c r="C92" s="57"/>
      <c r="D92" s="77"/>
      <c r="E92" s="57"/>
      <c r="F92" s="57"/>
      <c r="G92" s="57"/>
      <c r="H92" s="57"/>
      <c r="I92" s="57"/>
    </row>
    <row r="93" spans="1:9" hidden="1">
      <c r="A93" s="57"/>
      <c r="B93" s="75"/>
      <c r="C93" s="57"/>
      <c r="D93" s="77"/>
      <c r="E93" s="57"/>
      <c r="F93" s="57"/>
      <c r="G93" s="57"/>
      <c r="H93" s="57"/>
      <c r="I93" s="57"/>
    </row>
    <row r="94" spans="1:9" hidden="1">
      <c r="A94" s="57"/>
      <c r="B94" s="75"/>
      <c r="C94" s="57"/>
      <c r="D94" s="77"/>
      <c r="E94" s="57"/>
      <c r="F94" s="57"/>
      <c r="G94" s="57"/>
      <c r="H94" s="57"/>
      <c r="I94" s="57"/>
    </row>
    <row r="95" spans="1:9" hidden="1">
      <c r="A95" s="57"/>
      <c r="B95" s="75"/>
      <c r="C95" s="57"/>
      <c r="D95" s="77"/>
      <c r="E95" s="57"/>
      <c r="F95" s="57"/>
      <c r="G95" s="57"/>
      <c r="H95" s="57"/>
      <c r="I95" s="57"/>
    </row>
    <row r="96" spans="1:9" hidden="1">
      <c r="A96" s="57"/>
      <c r="B96" s="75"/>
      <c r="C96" s="57"/>
      <c r="D96" s="77"/>
      <c r="E96" s="57"/>
      <c r="F96" s="57"/>
      <c r="G96" s="57"/>
      <c r="H96" s="57"/>
      <c r="I96" s="57"/>
    </row>
    <row r="97" spans="1:9" hidden="1">
      <c r="A97" s="57"/>
      <c r="B97" s="75"/>
      <c r="C97" s="57"/>
      <c r="D97" s="77"/>
      <c r="E97" s="57"/>
      <c r="F97" s="57"/>
      <c r="G97" s="57"/>
      <c r="H97" s="57"/>
      <c r="I97" s="57"/>
    </row>
    <row r="98" spans="1:9" hidden="1">
      <c r="A98" s="57"/>
      <c r="B98" s="75"/>
      <c r="C98" s="57"/>
      <c r="D98" s="77"/>
      <c r="E98" s="57"/>
      <c r="F98" s="57"/>
      <c r="G98" s="57"/>
      <c r="H98" s="57"/>
      <c r="I98" s="57"/>
    </row>
    <row r="99" spans="1:9" hidden="1">
      <c r="A99" s="57"/>
      <c r="B99" s="57"/>
      <c r="C99" s="57"/>
      <c r="D99" s="57"/>
      <c r="E99" s="57"/>
      <c r="F99" s="57"/>
      <c r="G99" s="57"/>
      <c r="H99" s="57"/>
      <c r="I99" s="57"/>
    </row>
    <row r="100" spans="1:9" hidden="1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hidden="1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hidden="1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hidden="1">
      <c r="A103" s="57"/>
      <c r="B103" s="57"/>
      <c r="C103" s="57"/>
      <c r="D103" s="57"/>
      <c r="E103" s="57"/>
      <c r="F103" s="57"/>
      <c r="G103" s="57"/>
      <c r="H103" s="57"/>
      <c r="I103" s="57"/>
    </row>
    <row r="104" spans="1:9" hidden="1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hidden="1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hidden="1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hidden="1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3.285156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115</v>
      </c>
      <c r="B1" s="36" t="s" vm="1">
        <v>173</v>
      </c>
    </row>
    <row r="2" spans="1:10">
      <c r="A2" s="36" t="s">
        <v>114</v>
      </c>
      <c r="B2" s="36" t="s">
        <v>174</v>
      </c>
    </row>
    <row r="3" spans="1:10">
      <c r="A3" s="36" t="s">
        <v>116</v>
      </c>
      <c r="B3" s="36" t="s">
        <v>175</v>
      </c>
    </row>
    <row r="4" spans="1:10">
      <c r="A4" s="36" t="s">
        <v>117</v>
      </c>
      <c r="B4" s="36">
        <v>12146</v>
      </c>
    </row>
    <row r="5" spans="1:10" s="3" customFormat="1">
      <c r="A5" s="37" t="s">
        <v>91</v>
      </c>
      <c r="B5" s="39" t="s">
        <v>92</v>
      </c>
      <c r="C5" s="39" t="s">
        <v>14</v>
      </c>
      <c r="D5" s="39" t="s">
        <v>15</v>
      </c>
      <c r="E5" s="39" t="s">
        <v>40</v>
      </c>
      <c r="F5" s="39" t="s">
        <v>78</v>
      </c>
      <c r="G5" s="39" t="s">
        <v>37</v>
      </c>
      <c r="H5" s="39" t="s">
        <v>86</v>
      </c>
      <c r="I5" s="39" t="s">
        <v>118</v>
      </c>
      <c r="J5" s="51" t="s">
        <v>119</v>
      </c>
    </row>
    <row r="6" spans="1:10" s="3" customFormat="1">
      <c r="A6" s="109" t="s">
        <v>612</v>
      </c>
      <c r="B6" s="132" t="s">
        <v>612</v>
      </c>
      <c r="C6" s="110" t="s">
        <v>612</v>
      </c>
      <c r="D6" s="110" t="s">
        <v>612</v>
      </c>
      <c r="E6" s="12" t="s">
        <v>19</v>
      </c>
      <c r="F6" s="110" t="s">
        <v>612</v>
      </c>
      <c r="G6" s="12" t="s">
        <v>19</v>
      </c>
      <c r="H6" s="12" t="s">
        <v>152</v>
      </c>
      <c r="I6" s="26" t="s">
        <v>19</v>
      </c>
      <c r="J6" s="13" t="s">
        <v>19</v>
      </c>
    </row>
    <row r="7" spans="1:10" s="4" customFormat="1" ht="20.25">
      <c r="A7" s="111" t="s">
        <v>612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90" t="s">
        <v>605</v>
      </c>
      <c r="B8" s="116" t="s">
        <v>612</v>
      </c>
      <c r="C8" s="116" t="s">
        <v>612</v>
      </c>
      <c r="D8" s="116" t="s">
        <v>612</v>
      </c>
      <c r="E8" s="116" t="s">
        <v>612</v>
      </c>
      <c r="F8" s="116" t="s">
        <v>612</v>
      </c>
      <c r="G8" s="116" t="s">
        <v>612</v>
      </c>
      <c r="H8" s="91">
        <v>0</v>
      </c>
      <c r="I8" s="92">
        <v>0</v>
      </c>
      <c r="J8" s="92">
        <v>0</v>
      </c>
    </row>
    <row r="9" spans="1:10" hidden="1">
      <c r="A9" s="89"/>
      <c r="B9" s="57"/>
      <c r="C9" s="57"/>
      <c r="D9" s="57"/>
      <c r="E9" s="57"/>
      <c r="F9" s="57"/>
      <c r="G9" s="57"/>
      <c r="H9" s="57"/>
      <c r="I9" s="57"/>
      <c r="J9" s="57"/>
    </row>
    <row r="10" spans="1:10" hidden="1">
      <c r="A10" s="89"/>
      <c r="B10" s="57"/>
      <c r="C10" s="57"/>
      <c r="D10" s="57"/>
      <c r="E10" s="57"/>
      <c r="F10" s="57"/>
      <c r="G10" s="57"/>
      <c r="H10" s="57"/>
      <c r="I10" s="57"/>
      <c r="J10" s="57"/>
    </row>
    <row r="11" spans="1:10" hidden="1">
      <c r="A11" s="57"/>
      <c r="B11" s="57"/>
      <c r="C11" s="57"/>
      <c r="D11" s="57"/>
      <c r="E11" s="57"/>
      <c r="F11" s="57"/>
      <c r="G11" s="57"/>
      <c r="H11" s="57"/>
      <c r="I11" s="57"/>
      <c r="J11" s="57"/>
    </row>
    <row r="12" spans="1:10" hidden="1">
      <c r="A12" s="57"/>
      <c r="B12" s="57"/>
      <c r="C12" s="57"/>
      <c r="D12" s="57"/>
      <c r="E12" s="57"/>
      <c r="F12" s="57"/>
      <c r="G12" s="57"/>
      <c r="H12" s="57"/>
      <c r="I12" s="57"/>
      <c r="J12" s="57"/>
    </row>
    <row r="13" spans="1:10" hidden="1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 hidden="1">
      <c r="A14" s="57"/>
      <c r="B14" s="57"/>
      <c r="C14" s="57"/>
      <c r="D14" s="57"/>
      <c r="E14" s="57"/>
      <c r="F14" s="57"/>
      <c r="G14" s="57"/>
      <c r="H14" s="57"/>
      <c r="I14" s="57"/>
      <c r="J14" s="57"/>
    </row>
    <row r="15" spans="1:10" hidden="1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0" hidden="1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0" hidden="1">
      <c r="A17" s="57"/>
      <c r="B17" s="57"/>
      <c r="C17" s="57"/>
      <c r="D17" s="57"/>
      <c r="E17" s="57"/>
      <c r="F17" s="57"/>
      <c r="G17" s="57"/>
      <c r="H17" s="57"/>
      <c r="I17" s="57"/>
      <c r="J17" s="57"/>
    </row>
    <row r="18" spans="1:10" hidden="1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0" hidden="1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0" hidden="1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hidden="1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hidden="1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idden="1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hidden="1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0" hidden="1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0" hidden="1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hidden="1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0" hidden="1">
      <c r="A28" s="57"/>
      <c r="B28" s="57"/>
      <c r="C28" s="57"/>
      <c r="D28" s="57"/>
      <c r="E28" s="57"/>
      <c r="F28" s="57"/>
      <c r="G28" s="57"/>
      <c r="H28" s="57"/>
      <c r="I28" s="57"/>
      <c r="J28" s="57"/>
    </row>
    <row r="29" spans="1:10" hidden="1">
      <c r="A29" s="57"/>
      <c r="B29" s="57"/>
      <c r="C29" s="57"/>
      <c r="D29" s="57"/>
      <c r="E29" s="57"/>
      <c r="F29" s="57"/>
      <c r="G29" s="57"/>
      <c r="H29" s="57"/>
      <c r="I29" s="57"/>
      <c r="J29" s="57"/>
    </row>
    <row r="30" spans="1:10" hidden="1">
      <c r="A30" s="57"/>
      <c r="B30" s="57"/>
      <c r="C30" s="57"/>
      <c r="D30" s="57"/>
      <c r="E30" s="57"/>
      <c r="F30" s="57"/>
      <c r="G30" s="57"/>
      <c r="H30" s="57"/>
      <c r="I30" s="57"/>
      <c r="J30" s="57"/>
    </row>
    <row r="31" spans="1:10" hidden="1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0" hidden="1">
      <c r="A32" s="57"/>
      <c r="B32" s="57"/>
      <c r="C32" s="57"/>
      <c r="D32" s="57"/>
      <c r="E32" s="57"/>
      <c r="F32" s="57"/>
      <c r="G32" s="57"/>
      <c r="H32" s="57"/>
      <c r="I32" s="57"/>
      <c r="J32" s="57"/>
    </row>
    <row r="33" spans="1:10" hidden="1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hidden="1">
      <c r="A34" s="57"/>
      <c r="B34" s="57"/>
      <c r="C34" s="57"/>
      <c r="D34" s="57"/>
      <c r="E34" s="57"/>
      <c r="F34" s="57"/>
      <c r="G34" s="57"/>
      <c r="H34" s="57"/>
      <c r="I34" s="57"/>
      <c r="J34" s="57"/>
    </row>
    <row r="35" spans="1:10" hidden="1">
      <c r="A35" s="57"/>
      <c r="B35" s="57"/>
      <c r="C35" s="57"/>
      <c r="D35" s="57"/>
      <c r="E35" s="57"/>
      <c r="F35" s="57"/>
      <c r="G35" s="57"/>
      <c r="H35" s="57"/>
      <c r="I35" s="57"/>
      <c r="J35" s="57"/>
    </row>
    <row r="36" spans="1:10" hidden="1">
      <c r="A36" s="57"/>
      <c r="B36" s="57"/>
      <c r="C36" s="57"/>
      <c r="D36" s="57"/>
      <c r="E36" s="57"/>
      <c r="F36" s="57"/>
      <c r="G36" s="57"/>
      <c r="H36" s="57"/>
      <c r="I36" s="57"/>
      <c r="J36" s="57"/>
    </row>
    <row r="37" spans="1:10" hidden="1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0" hidden="1">
      <c r="A38" s="57"/>
      <c r="B38" s="57"/>
      <c r="C38" s="57"/>
      <c r="D38" s="57"/>
      <c r="E38" s="57"/>
      <c r="F38" s="57"/>
      <c r="G38" s="57"/>
      <c r="H38" s="57"/>
      <c r="I38" s="57"/>
      <c r="J38" s="57"/>
    </row>
    <row r="39" spans="1:10" hidden="1">
      <c r="A39" s="57"/>
      <c r="B39" s="57"/>
      <c r="C39" s="57"/>
      <c r="D39" s="57"/>
      <c r="E39" s="57"/>
      <c r="F39" s="57"/>
      <c r="G39" s="57"/>
      <c r="H39" s="57"/>
      <c r="I39" s="57"/>
      <c r="J39" s="57"/>
    </row>
    <row r="40" spans="1:10" hidden="1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0" hidden="1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0" hidden="1">
      <c r="A42" s="57"/>
      <c r="B42" s="57"/>
      <c r="C42" s="57"/>
      <c r="D42" s="57"/>
      <c r="E42" s="57"/>
      <c r="F42" s="57"/>
      <c r="G42" s="57"/>
      <c r="H42" s="57"/>
      <c r="I42" s="57"/>
      <c r="J42" s="57"/>
    </row>
    <row r="43" spans="1:10" hidden="1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hidden="1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hidden="1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idden="1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0" hidden="1">
      <c r="A47" s="57"/>
      <c r="B47" s="57"/>
      <c r="C47" s="57"/>
      <c r="D47" s="57"/>
      <c r="E47" s="57"/>
      <c r="F47" s="57"/>
      <c r="G47" s="57"/>
      <c r="H47" s="57"/>
      <c r="I47" s="57"/>
      <c r="J47" s="57"/>
    </row>
    <row r="48" spans="1:10" hidden="1">
      <c r="A48" s="57"/>
      <c r="B48" s="57"/>
      <c r="C48" s="57"/>
      <c r="D48" s="57"/>
      <c r="E48" s="57"/>
      <c r="F48" s="57"/>
      <c r="G48" s="57"/>
      <c r="H48" s="57"/>
      <c r="I48" s="57"/>
      <c r="J48" s="57"/>
    </row>
    <row r="49" spans="1:10" hidden="1">
      <c r="A49" s="57"/>
      <c r="B49" s="57"/>
      <c r="C49" s="57"/>
      <c r="D49" s="57"/>
      <c r="E49" s="57"/>
      <c r="F49" s="57"/>
      <c r="G49" s="57"/>
      <c r="H49" s="57"/>
      <c r="I49" s="57"/>
      <c r="J49" s="57"/>
    </row>
    <row r="50" spans="1:10" hidden="1">
      <c r="A50" s="57"/>
      <c r="B50" s="57"/>
      <c r="C50" s="57"/>
      <c r="D50" s="57"/>
      <c r="E50" s="57"/>
      <c r="F50" s="57"/>
      <c r="G50" s="57"/>
      <c r="H50" s="57"/>
      <c r="I50" s="57"/>
      <c r="J50" s="57"/>
    </row>
    <row r="51" spans="1:10" hidden="1">
      <c r="A51" s="57"/>
      <c r="B51" s="57"/>
      <c r="C51" s="57"/>
      <c r="D51" s="57"/>
      <c r="E51" s="57"/>
      <c r="F51" s="57"/>
      <c r="G51" s="57"/>
      <c r="H51" s="57"/>
      <c r="I51" s="57"/>
      <c r="J51" s="57"/>
    </row>
    <row r="52" spans="1:10" hidden="1">
      <c r="A52" s="57"/>
      <c r="B52" s="57"/>
      <c r="C52" s="57"/>
      <c r="D52" s="57"/>
      <c r="E52" s="57"/>
      <c r="F52" s="57"/>
      <c r="G52" s="57"/>
      <c r="H52" s="57"/>
      <c r="I52" s="57"/>
      <c r="J52" s="57"/>
    </row>
    <row r="53" spans="1:10" hidden="1">
      <c r="A53" s="57"/>
      <c r="B53" s="57"/>
      <c r="C53" s="57"/>
      <c r="D53" s="57"/>
      <c r="E53" s="57"/>
      <c r="F53" s="57"/>
      <c r="G53" s="57"/>
      <c r="H53" s="57"/>
      <c r="I53" s="57"/>
      <c r="J53" s="57"/>
    </row>
    <row r="54" spans="1:10" hidden="1">
      <c r="A54" s="57"/>
      <c r="B54" s="57"/>
      <c r="C54" s="57"/>
      <c r="D54" s="57"/>
      <c r="E54" s="57"/>
      <c r="F54" s="57"/>
      <c r="G54" s="57"/>
      <c r="H54" s="57"/>
      <c r="I54" s="57"/>
      <c r="J54" s="57"/>
    </row>
    <row r="55" spans="1:10" hidden="1">
      <c r="A55" s="57"/>
      <c r="B55" s="57"/>
      <c r="C55" s="57"/>
      <c r="D55" s="57"/>
      <c r="E55" s="57"/>
      <c r="F55" s="57"/>
      <c r="G55" s="57"/>
      <c r="H55" s="57"/>
      <c r="I55" s="57"/>
      <c r="J55" s="57"/>
    </row>
    <row r="56" spans="1:10" hidden="1">
      <c r="A56" s="57"/>
      <c r="B56" s="57"/>
      <c r="C56" s="57"/>
      <c r="D56" s="57"/>
      <c r="E56" s="57"/>
      <c r="F56" s="57"/>
      <c r="G56" s="57"/>
      <c r="H56" s="57"/>
      <c r="I56" s="57"/>
      <c r="J56" s="57"/>
    </row>
    <row r="57" spans="1:10" hidden="1">
      <c r="A57" s="57"/>
      <c r="B57" s="57"/>
      <c r="C57" s="57"/>
      <c r="D57" s="57"/>
      <c r="E57" s="57"/>
      <c r="F57" s="57"/>
      <c r="G57" s="57"/>
      <c r="H57" s="57"/>
      <c r="I57" s="57"/>
      <c r="J57" s="57"/>
    </row>
    <row r="58" spans="1:10" hidden="1">
      <c r="A58" s="57"/>
      <c r="B58" s="57"/>
      <c r="C58" s="57"/>
      <c r="D58" s="57"/>
      <c r="E58" s="57"/>
      <c r="F58" s="57"/>
      <c r="G58" s="57"/>
      <c r="H58" s="57"/>
      <c r="I58" s="57"/>
      <c r="J58" s="57"/>
    </row>
    <row r="59" spans="1:10" hidden="1">
      <c r="A59" s="57"/>
      <c r="B59" s="57"/>
      <c r="C59" s="57"/>
      <c r="D59" s="57"/>
      <c r="E59" s="57"/>
      <c r="F59" s="57"/>
      <c r="G59" s="57"/>
      <c r="H59" s="57"/>
      <c r="I59" s="57"/>
      <c r="J59" s="57"/>
    </row>
    <row r="60" spans="1:10" hidden="1">
      <c r="A60" s="57"/>
      <c r="B60" s="57"/>
      <c r="C60" s="57"/>
      <c r="D60" s="57"/>
      <c r="E60" s="57"/>
      <c r="F60" s="57"/>
      <c r="G60" s="57"/>
      <c r="H60" s="57"/>
      <c r="I60" s="57"/>
      <c r="J60" s="57"/>
    </row>
    <row r="61" spans="1:10" hidden="1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spans="1:10" hidden="1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spans="1:10" hidden="1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spans="1:10" hidden="1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 hidden="1">
      <c r="A65" s="57"/>
      <c r="B65" s="57"/>
      <c r="C65" s="57"/>
      <c r="D65" s="57"/>
      <c r="E65" s="57"/>
      <c r="F65" s="57"/>
      <c r="G65" s="57"/>
      <c r="H65" s="57"/>
      <c r="I65" s="57"/>
      <c r="J65" s="57"/>
    </row>
    <row r="66" spans="1:10" hidden="1">
      <c r="A66" s="57"/>
      <c r="B66" s="57"/>
      <c r="C66" s="57"/>
      <c r="D66" s="57"/>
      <c r="E66" s="57"/>
      <c r="F66" s="57"/>
      <c r="G66" s="57"/>
      <c r="H66" s="57"/>
      <c r="I66" s="57"/>
      <c r="J66" s="57"/>
    </row>
    <row r="67" spans="1:10" hidden="1">
      <c r="A67" s="57"/>
      <c r="B67" s="57"/>
      <c r="C67" s="57"/>
      <c r="D67" s="57"/>
      <c r="E67" s="57"/>
      <c r="F67" s="57"/>
      <c r="G67" s="57"/>
      <c r="H67" s="57"/>
      <c r="I67" s="57"/>
      <c r="J67" s="57"/>
    </row>
    <row r="68" spans="1:10" hidden="1">
      <c r="A68" s="57"/>
      <c r="B68" s="57"/>
      <c r="C68" s="57"/>
      <c r="D68" s="57"/>
      <c r="E68" s="57"/>
      <c r="F68" s="57"/>
      <c r="G68" s="57"/>
      <c r="H68" s="57"/>
      <c r="I68" s="57"/>
      <c r="J68" s="57"/>
    </row>
    <row r="69" spans="1:10" hidden="1">
      <c r="A69" s="57"/>
      <c r="B69" s="57"/>
      <c r="C69" s="57"/>
      <c r="D69" s="57"/>
      <c r="E69" s="57"/>
      <c r="F69" s="57"/>
      <c r="G69" s="57"/>
      <c r="H69" s="57"/>
      <c r="I69" s="57"/>
      <c r="J69" s="57"/>
    </row>
    <row r="70" spans="1:10" hidden="1">
      <c r="A70" s="57"/>
      <c r="B70" s="57"/>
      <c r="C70" s="57"/>
      <c r="D70" s="57"/>
      <c r="E70" s="57"/>
      <c r="F70" s="57"/>
      <c r="G70" s="57"/>
      <c r="H70" s="57"/>
      <c r="I70" s="57"/>
      <c r="J70" s="57"/>
    </row>
    <row r="71" spans="1:10" hidden="1">
      <c r="A71" s="57"/>
      <c r="B71" s="57"/>
      <c r="C71" s="57"/>
      <c r="D71" s="57"/>
      <c r="E71" s="57"/>
      <c r="F71" s="57"/>
      <c r="G71" s="57"/>
      <c r="H71" s="57"/>
      <c r="I71" s="57"/>
      <c r="J71" s="57"/>
    </row>
    <row r="72" spans="1:10" hidden="1">
      <c r="A72" s="57"/>
      <c r="B72" s="57"/>
      <c r="C72" s="57"/>
      <c r="D72" s="57"/>
      <c r="E72" s="57"/>
      <c r="F72" s="57"/>
      <c r="G72" s="57"/>
      <c r="H72" s="57"/>
      <c r="I72" s="57"/>
      <c r="J72" s="57"/>
    </row>
    <row r="73" spans="1:10" hidden="1">
      <c r="A73" s="57"/>
      <c r="B73" s="57"/>
      <c r="C73" s="57"/>
      <c r="D73" s="57"/>
      <c r="E73" s="57"/>
      <c r="F73" s="57"/>
      <c r="G73" s="57"/>
      <c r="H73" s="57"/>
      <c r="I73" s="57"/>
      <c r="J73" s="57"/>
    </row>
    <row r="74" spans="1:10" hidden="1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0" hidden="1">
      <c r="A75" s="57"/>
      <c r="B75" s="57"/>
      <c r="C75" s="57"/>
      <c r="D75" s="57"/>
      <c r="E75" s="57"/>
      <c r="F75" s="57"/>
      <c r="G75" s="57"/>
      <c r="H75" s="57"/>
      <c r="I75" s="57"/>
      <c r="J75" s="57"/>
    </row>
    <row r="76" spans="1:10" hidden="1">
      <c r="A76" s="57"/>
      <c r="B76" s="57"/>
      <c r="C76" s="57"/>
      <c r="D76" s="57"/>
      <c r="E76" s="57"/>
      <c r="F76" s="57"/>
      <c r="G76" s="57"/>
      <c r="H76" s="57"/>
      <c r="I76" s="57"/>
      <c r="J76" s="57"/>
    </row>
    <row r="77" spans="1:10" hidden="1">
      <c r="A77" s="57"/>
      <c r="B77" s="57"/>
      <c r="C77" s="57"/>
      <c r="D77" s="57"/>
      <c r="E77" s="57"/>
      <c r="F77" s="57"/>
      <c r="G77" s="57"/>
      <c r="H77" s="57"/>
      <c r="I77" s="57"/>
      <c r="J77" s="57"/>
    </row>
    <row r="78" spans="1:10" hidden="1">
      <c r="A78" s="57"/>
      <c r="B78" s="57"/>
      <c r="C78" s="57"/>
      <c r="D78" s="57"/>
      <c r="E78" s="57"/>
      <c r="F78" s="57"/>
      <c r="G78" s="57"/>
      <c r="H78" s="57"/>
      <c r="I78" s="57"/>
      <c r="J78" s="57"/>
    </row>
    <row r="79" spans="1:10" hidden="1">
      <c r="A79" s="57"/>
      <c r="B79" s="57"/>
      <c r="C79" s="57"/>
      <c r="D79" s="57"/>
      <c r="E79" s="57"/>
      <c r="F79" s="57"/>
      <c r="G79" s="57"/>
      <c r="H79" s="57"/>
      <c r="I79" s="57"/>
      <c r="J79" s="57"/>
    </row>
    <row r="80" spans="1:10" hidden="1">
      <c r="A80" s="57"/>
      <c r="B80" s="57"/>
      <c r="C80" s="57"/>
      <c r="D80" s="57"/>
      <c r="E80" s="57"/>
      <c r="F80" s="57"/>
      <c r="G80" s="57"/>
      <c r="H80" s="57"/>
      <c r="I80" s="57"/>
      <c r="J80" s="57"/>
    </row>
    <row r="81" spans="1:10" hidden="1">
      <c r="A81" s="57"/>
      <c r="B81" s="57"/>
      <c r="C81" s="57"/>
      <c r="D81" s="57"/>
      <c r="E81" s="57"/>
      <c r="F81" s="57"/>
      <c r="G81" s="57"/>
      <c r="H81" s="57"/>
      <c r="I81" s="57"/>
      <c r="J81" s="57"/>
    </row>
    <row r="82" spans="1:10" hidden="1">
      <c r="A82" s="57"/>
      <c r="B82" s="57"/>
      <c r="C82" s="57"/>
      <c r="D82" s="57"/>
      <c r="E82" s="57"/>
      <c r="F82" s="57"/>
      <c r="G82" s="57"/>
      <c r="H82" s="57"/>
      <c r="I82" s="57"/>
      <c r="J82" s="57"/>
    </row>
    <row r="83" spans="1:10" hidden="1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 hidden="1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hidden="1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0" hidden="1">
      <c r="A86" s="57"/>
      <c r="B86" s="57"/>
      <c r="C86" s="57"/>
      <c r="D86" s="57"/>
      <c r="E86" s="57"/>
      <c r="F86" s="57"/>
      <c r="G86" s="57"/>
      <c r="H86" s="57"/>
      <c r="I86" s="57"/>
      <c r="J86" s="57"/>
    </row>
    <row r="87" spans="1:10" hidden="1">
      <c r="A87" s="57"/>
      <c r="B87" s="57"/>
      <c r="C87" s="57"/>
      <c r="D87" s="57"/>
      <c r="E87" s="57"/>
      <c r="F87" s="57"/>
      <c r="G87" s="57"/>
      <c r="H87" s="57"/>
      <c r="I87" s="57"/>
      <c r="J87" s="57"/>
    </row>
    <row r="88" spans="1:10" hidden="1">
      <c r="A88" s="57"/>
      <c r="B88" s="57"/>
      <c r="C88" s="57"/>
      <c r="D88" s="57"/>
      <c r="E88" s="57"/>
      <c r="F88" s="57"/>
      <c r="G88" s="57"/>
      <c r="H88" s="57"/>
      <c r="I88" s="57"/>
      <c r="J88" s="57"/>
    </row>
    <row r="89" spans="1:10" hidden="1">
      <c r="A89" s="57"/>
      <c r="B89" s="57"/>
      <c r="C89" s="57"/>
      <c r="D89" s="57"/>
      <c r="E89" s="57"/>
      <c r="F89" s="57"/>
      <c r="G89" s="57"/>
      <c r="H89" s="57"/>
      <c r="I89" s="57"/>
      <c r="J89" s="57"/>
    </row>
    <row r="90" spans="1:10" hidden="1">
      <c r="A90" s="57"/>
      <c r="B90" s="57"/>
      <c r="C90" s="57"/>
      <c r="D90" s="57"/>
      <c r="E90" s="57"/>
      <c r="F90" s="57"/>
      <c r="G90" s="57"/>
      <c r="H90" s="57"/>
      <c r="I90" s="57"/>
      <c r="J90" s="57"/>
    </row>
    <row r="91" spans="1:10" hidden="1">
      <c r="A91" s="57"/>
      <c r="B91" s="57"/>
      <c r="C91" s="57"/>
      <c r="D91" s="57"/>
      <c r="E91" s="57"/>
      <c r="F91" s="57"/>
      <c r="G91" s="57"/>
      <c r="H91" s="57"/>
      <c r="I91" s="57"/>
      <c r="J91" s="57"/>
    </row>
    <row r="92" spans="1:10" hidden="1">
      <c r="A92" s="57"/>
      <c r="B92" s="57"/>
      <c r="C92" s="57"/>
      <c r="D92" s="57"/>
      <c r="E92" s="57"/>
      <c r="F92" s="57"/>
      <c r="G92" s="57"/>
      <c r="H92" s="57"/>
      <c r="I92" s="57"/>
      <c r="J92" s="57"/>
    </row>
    <row r="93" spans="1:10" hidden="1">
      <c r="A93" s="57"/>
      <c r="B93" s="57"/>
      <c r="C93" s="57"/>
      <c r="D93" s="57"/>
      <c r="E93" s="57"/>
      <c r="F93" s="57"/>
      <c r="G93" s="57"/>
      <c r="H93" s="57"/>
      <c r="I93" s="57"/>
      <c r="J93" s="57"/>
    </row>
    <row r="94" spans="1:10" hidden="1">
      <c r="A94" s="57"/>
      <c r="B94" s="57"/>
      <c r="C94" s="57"/>
      <c r="D94" s="57"/>
      <c r="E94" s="57"/>
      <c r="F94" s="57"/>
      <c r="G94" s="57"/>
      <c r="H94" s="57"/>
      <c r="I94" s="57"/>
      <c r="J94" s="57"/>
    </row>
    <row r="95" spans="1:10" hidden="1">
      <c r="A95" s="57"/>
      <c r="B95" s="57"/>
      <c r="C95" s="57"/>
      <c r="D95" s="57"/>
      <c r="E95" s="57"/>
      <c r="F95" s="57"/>
      <c r="G95" s="57"/>
      <c r="H95" s="57"/>
      <c r="I95" s="57"/>
      <c r="J95" s="57"/>
    </row>
    <row r="96" spans="1:10" hidden="1">
      <c r="A96" s="57"/>
      <c r="B96" s="57"/>
      <c r="C96" s="57"/>
      <c r="D96" s="57"/>
      <c r="E96" s="57"/>
      <c r="F96" s="57"/>
      <c r="G96" s="57"/>
      <c r="H96" s="57"/>
      <c r="I96" s="57"/>
      <c r="J96" s="57"/>
    </row>
    <row r="97" spans="1:10" hidden="1">
      <c r="A97" s="57"/>
      <c r="B97" s="57"/>
      <c r="C97" s="57"/>
      <c r="D97" s="57"/>
      <c r="E97" s="57"/>
      <c r="F97" s="57"/>
      <c r="G97" s="57"/>
      <c r="H97" s="57"/>
      <c r="I97" s="57"/>
      <c r="J97" s="57"/>
    </row>
    <row r="98" spans="1:10" hidden="1">
      <c r="A98" s="57"/>
      <c r="B98" s="57"/>
      <c r="C98" s="57"/>
      <c r="D98" s="57"/>
      <c r="E98" s="57"/>
      <c r="F98" s="57"/>
      <c r="G98" s="57"/>
      <c r="H98" s="57"/>
      <c r="I98" s="57"/>
      <c r="J98" s="57"/>
    </row>
    <row r="99" spans="1:10" hidden="1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1:10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1:10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1:10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</row>
    <row r="104" spans="1:10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</row>
    <row r="105" spans="1:10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</row>
    <row r="106" spans="1:10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</row>
    <row r="107" spans="1:10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3.285156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115</v>
      </c>
      <c r="B1" s="36" t="s" vm="1">
        <v>173</v>
      </c>
    </row>
    <row r="2" spans="1:14">
      <c r="A2" s="36" t="s">
        <v>114</v>
      </c>
      <c r="B2" s="36" t="s">
        <v>174</v>
      </c>
    </row>
    <row r="3" spans="1:14">
      <c r="A3" s="36" t="s">
        <v>116</v>
      </c>
      <c r="B3" s="36" t="s">
        <v>175</v>
      </c>
    </row>
    <row r="4" spans="1:14">
      <c r="A4" s="36" t="s">
        <v>117</v>
      </c>
      <c r="B4" s="36">
        <v>12146</v>
      </c>
    </row>
    <row r="5" spans="1:14" s="3" customFormat="1">
      <c r="A5" s="37" t="s">
        <v>91</v>
      </c>
      <c r="B5" s="39" t="s">
        <v>32</v>
      </c>
      <c r="C5" s="39" t="s">
        <v>14</v>
      </c>
      <c r="D5" s="39" t="s">
        <v>15</v>
      </c>
      <c r="E5" s="39" t="s">
        <v>40</v>
      </c>
      <c r="F5" s="39" t="s">
        <v>78</v>
      </c>
      <c r="G5" s="39" t="s">
        <v>37</v>
      </c>
      <c r="H5" s="39" t="s">
        <v>86</v>
      </c>
      <c r="I5" s="39" t="s">
        <v>118</v>
      </c>
      <c r="J5" s="41" t="s">
        <v>119</v>
      </c>
    </row>
    <row r="6" spans="1:14" s="3" customFormat="1">
      <c r="A6" s="109" t="s">
        <v>612</v>
      </c>
      <c r="B6" s="110" t="s">
        <v>612</v>
      </c>
      <c r="C6" s="110" t="s">
        <v>612</v>
      </c>
      <c r="D6" s="110" t="s">
        <v>612</v>
      </c>
      <c r="E6" s="12" t="s">
        <v>19</v>
      </c>
      <c r="F6" s="110" t="s">
        <v>612</v>
      </c>
      <c r="G6" s="12" t="s">
        <v>19</v>
      </c>
      <c r="H6" s="12" t="s">
        <v>152</v>
      </c>
      <c r="I6" s="26" t="s">
        <v>19</v>
      </c>
      <c r="J6" s="13" t="s">
        <v>19</v>
      </c>
    </row>
    <row r="7" spans="1:14" s="4" customFormat="1" ht="20.25">
      <c r="A7" s="111" t="s">
        <v>612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90" t="s">
        <v>606</v>
      </c>
      <c r="B8" s="116" t="s">
        <v>612</v>
      </c>
      <c r="C8" s="116" t="s">
        <v>612</v>
      </c>
      <c r="D8" s="116" t="s">
        <v>612</v>
      </c>
      <c r="E8" s="116" t="s">
        <v>612</v>
      </c>
      <c r="F8" s="116" t="s">
        <v>612</v>
      </c>
      <c r="G8" s="116" t="s">
        <v>612</v>
      </c>
      <c r="H8" s="91">
        <v>0</v>
      </c>
      <c r="I8" s="92">
        <v>0</v>
      </c>
      <c r="J8" s="92">
        <v>0</v>
      </c>
      <c r="N8" s="1"/>
    </row>
    <row r="9" spans="1:14" hidden="1">
      <c r="A9" s="89"/>
      <c r="B9" s="57"/>
      <c r="C9" s="57"/>
      <c r="D9" s="57"/>
      <c r="E9" s="57"/>
      <c r="F9" s="57"/>
      <c r="G9" s="57"/>
      <c r="H9" s="57"/>
      <c r="I9" s="57"/>
      <c r="J9" s="57"/>
    </row>
    <row r="10" spans="1:14" hidden="1">
      <c r="A10" s="89"/>
      <c r="B10" s="57"/>
      <c r="C10" s="57"/>
      <c r="D10" s="57"/>
      <c r="E10" s="57"/>
      <c r="F10" s="57"/>
      <c r="G10" s="57"/>
      <c r="H10" s="57"/>
      <c r="I10" s="57"/>
      <c r="J10" s="57"/>
    </row>
    <row r="11" spans="1:14" hidden="1">
      <c r="A11" s="57"/>
      <c r="B11" s="57"/>
      <c r="C11" s="57"/>
      <c r="D11" s="57"/>
      <c r="E11" s="57"/>
      <c r="F11" s="57"/>
      <c r="G11" s="57"/>
      <c r="H11" s="57"/>
      <c r="I11" s="57"/>
      <c r="J11" s="57"/>
    </row>
    <row r="12" spans="1:14" hidden="1">
      <c r="A12" s="57"/>
      <c r="B12" s="57"/>
      <c r="C12" s="57"/>
      <c r="D12" s="57"/>
      <c r="E12" s="57"/>
      <c r="F12" s="57"/>
      <c r="G12" s="57"/>
      <c r="H12" s="57"/>
      <c r="I12" s="57"/>
      <c r="J12" s="57"/>
    </row>
    <row r="13" spans="1:14" hidden="1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4" hidden="1">
      <c r="A14" s="57"/>
      <c r="B14" s="57"/>
      <c r="C14" s="57"/>
      <c r="D14" s="57"/>
      <c r="E14" s="57"/>
      <c r="F14" s="57"/>
      <c r="G14" s="57"/>
      <c r="H14" s="57"/>
      <c r="I14" s="57"/>
      <c r="J14" s="57"/>
    </row>
    <row r="15" spans="1:14" hidden="1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4" hidden="1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0" hidden="1">
      <c r="A17" s="57"/>
      <c r="B17" s="57"/>
      <c r="C17" s="57"/>
      <c r="D17" s="57"/>
      <c r="E17" s="57"/>
      <c r="F17" s="57"/>
      <c r="G17" s="57"/>
      <c r="H17" s="57"/>
      <c r="I17" s="57"/>
      <c r="J17" s="57"/>
    </row>
    <row r="18" spans="1:10" hidden="1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0" hidden="1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0" hidden="1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hidden="1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hidden="1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idden="1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hidden="1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0" hidden="1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0" hidden="1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hidden="1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0" hidden="1">
      <c r="A28" s="57"/>
      <c r="B28" s="57"/>
      <c r="C28" s="57"/>
      <c r="D28" s="57"/>
      <c r="E28" s="57"/>
      <c r="F28" s="57"/>
      <c r="G28" s="57"/>
      <c r="H28" s="57"/>
      <c r="I28" s="57"/>
      <c r="J28" s="57"/>
    </row>
    <row r="29" spans="1:10" hidden="1">
      <c r="A29" s="57"/>
      <c r="B29" s="57"/>
      <c r="C29" s="57"/>
      <c r="D29" s="57"/>
      <c r="E29" s="57"/>
      <c r="F29" s="57"/>
      <c r="G29" s="57"/>
      <c r="H29" s="57"/>
      <c r="I29" s="57"/>
      <c r="J29" s="57"/>
    </row>
    <row r="30" spans="1:10" hidden="1">
      <c r="A30" s="57"/>
      <c r="B30" s="57"/>
      <c r="C30" s="57"/>
      <c r="D30" s="57"/>
      <c r="E30" s="57"/>
      <c r="F30" s="57"/>
      <c r="G30" s="57"/>
      <c r="H30" s="57"/>
      <c r="I30" s="57"/>
      <c r="J30" s="57"/>
    </row>
    <row r="31" spans="1:10" hidden="1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0" hidden="1">
      <c r="A32" s="57"/>
      <c r="B32" s="57"/>
      <c r="C32" s="57"/>
      <c r="D32" s="57"/>
      <c r="E32" s="57"/>
      <c r="F32" s="57"/>
      <c r="G32" s="57"/>
      <c r="H32" s="57"/>
      <c r="I32" s="57"/>
      <c r="J32" s="57"/>
    </row>
    <row r="33" spans="1:10" hidden="1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hidden="1">
      <c r="A34" s="57"/>
      <c r="B34" s="57"/>
      <c r="C34" s="57"/>
      <c r="D34" s="57"/>
      <c r="E34" s="57"/>
      <c r="F34" s="57"/>
      <c r="G34" s="57"/>
      <c r="H34" s="57"/>
      <c r="I34" s="57"/>
      <c r="J34" s="57"/>
    </row>
    <row r="35" spans="1:10" hidden="1">
      <c r="A35" s="57"/>
      <c r="B35" s="57"/>
      <c r="C35" s="57"/>
      <c r="D35" s="57"/>
      <c r="E35" s="57"/>
      <c r="F35" s="57"/>
      <c r="G35" s="57"/>
      <c r="H35" s="57"/>
      <c r="I35" s="57"/>
      <c r="J35" s="57"/>
    </row>
    <row r="36" spans="1:10" hidden="1">
      <c r="A36" s="57"/>
      <c r="B36" s="57"/>
      <c r="C36" s="57"/>
      <c r="D36" s="57"/>
      <c r="E36" s="57"/>
      <c r="F36" s="57"/>
      <c r="G36" s="57"/>
      <c r="H36" s="57"/>
      <c r="I36" s="57"/>
      <c r="J36" s="57"/>
    </row>
    <row r="37" spans="1:10" hidden="1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0" hidden="1">
      <c r="A38" s="57"/>
      <c r="B38" s="57"/>
      <c r="C38" s="57"/>
      <c r="D38" s="57"/>
      <c r="E38" s="57"/>
      <c r="F38" s="57"/>
      <c r="G38" s="57"/>
      <c r="H38" s="57"/>
      <c r="I38" s="57"/>
      <c r="J38" s="57"/>
    </row>
    <row r="39" spans="1:10" hidden="1">
      <c r="A39" s="57"/>
      <c r="B39" s="57"/>
      <c r="C39" s="57"/>
      <c r="D39" s="57"/>
      <c r="E39" s="57"/>
      <c r="F39" s="57"/>
      <c r="G39" s="57"/>
      <c r="H39" s="57"/>
      <c r="I39" s="57"/>
      <c r="J39" s="57"/>
    </row>
    <row r="40" spans="1:10" hidden="1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0" hidden="1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0" hidden="1">
      <c r="A42" s="57"/>
      <c r="B42" s="57"/>
      <c r="C42" s="57"/>
      <c r="D42" s="57"/>
      <c r="E42" s="57"/>
      <c r="F42" s="57"/>
      <c r="G42" s="57"/>
      <c r="H42" s="57"/>
      <c r="I42" s="57"/>
      <c r="J42" s="57"/>
    </row>
    <row r="43" spans="1:10" hidden="1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hidden="1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hidden="1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idden="1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0" hidden="1">
      <c r="A47" s="57"/>
      <c r="B47" s="57"/>
      <c r="C47" s="57"/>
      <c r="D47" s="57"/>
      <c r="E47" s="57"/>
      <c r="F47" s="57"/>
      <c r="G47" s="57"/>
      <c r="H47" s="57"/>
      <c r="I47" s="57"/>
      <c r="J47" s="57"/>
    </row>
    <row r="48" spans="1:10" hidden="1">
      <c r="A48" s="57"/>
      <c r="B48" s="57"/>
      <c r="C48" s="57"/>
      <c r="D48" s="57"/>
      <c r="E48" s="57"/>
      <c r="F48" s="57"/>
      <c r="G48" s="57"/>
      <c r="H48" s="57"/>
      <c r="I48" s="57"/>
      <c r="J48" s="57"/>
    </row>
    <row r="49" spans="1:10" hidden="1">
      <c r="A49" s="57"/>
      <c r="B49" s="57"/>
      <c r="C49" s="57"/>
      <c r="D49" s="57"/>
      <c r="E49" s="57"/>
      <c r="F49" s="57"/>
      <c r="G49" s="57"/>
      <c r="H49" s="57"/>
      <c r="I49" s="57"/>
      <c r="J49" s="57"/>
    </row>
    <row r="50" spans="1:10" hidden="1">
      <c r="A50" s="57"/>
      <c r="B50" s="57"/>
      <c r="C50" s="57"/>
      <c r="D50" s="57"/>
      <c r="E50" s="57"/>
      <c r="F50" s="57"/>
      <c r="G50" s="57"/>
      <c r="H50" s="57"/>
      <c r="I50" s="57"/>
      <c r="J50" s="57"/>
    </row>
    <row r="51" spans="1:10" hidden="1">
      <c r="A51" s="57"/>
      <c r="B51" s="57"/>
      <c r="C51" s="57"/>
      <c r="D51" s="57"/>
      <c r="E51" s="57"/>
      <c r="F51" s="57"/>
      <c r="G51" s="57"/>
      <c r="H51" s="57"/>
      <c r="I51" s="57"/>
      <c r="J51" s="57"/>
    </row>
    <row r="52" spans="1:10" hidden="1">
      <c r="A52" s="57"/>
      <c r="B52" s="57"/>
      <c r="C52" s="57"/>
      <c r="D52" s="57"/>
      <c r="E52" s="57"/>
      <c r="F52" s="57"/>
      <c r="G52" s="57"/>
      <c r="H52" s="57"/>
      <c r="I52" s="57"/>
      <c r="J52" s="57"/>
    </row>
    <row r="53" spans="1:10" hidden="1">
      <c r="A53" s="57"/>
      <c r="B53" s="57"/>
      <c r="C53" s="57"/>
      <c r="D53" s="57"/>
      <c r="E53" s="57"/>
      <c r="F53" s="57"/>
      <c r="G53" s="57"/>
      <c r="H53" s="57"/>
      <c r="I53" s="57"/>
      <c r="J53" s="57"/>
    </row>
    <row r="54" spans="1:10" hidden="1">
      <c r="A54" s="57"/>
      <c r="B54" s="57"/>
      <c r="C54" s="57"/>
      <c r="D54" s="57"/>
      <c r="E54" s="57"/>
      <c r="F54" s="57"/>
      <c r="G54" s="57"/>
      <c r="H54" s="57"/>
      <c r="I54" s="57"/>
      <c r="J54" s="57"/>
    </row>
    <row r="55" spans="1:10" hidden="1">
      <c r="A55" s="57"/>
      <c r="B55" s="57"/>
      <c r="C55" s="57"/>
      <c r="D55" s="57"/>
      <c r="E55" s="57"/>
      <c r="F55" s="57"/>
      <c r="G55" s="57"/>
      <c r="H55" s="57"/>
      <c r="I55" s="57"/>
      <c r="J55" s="57"/>
    </row>
    <row r="56" spans="1:10" hidden="1">
      <c r="A56" s="57"/>
      <c r="B56" s="57"/>
      <c r="C56" s="57"/>
      <c r="D56" s="57"/>
      <c r="E56" s="57"/>
      <c r="F56" s="57"/>
      <c r="G56" s="57"/>
      <c r="H56" s="57"/>
      <c r="I56" s="57"/>
      <c r="J56" s="57"/>
    </row>
    <row r="57" spans="1:10" hidden="1">
      <c r="A57" s="57"/>
      <c r="B57" s="57"/>
      <c r="C57" s="57"/>
      <c r="D57" s="57"/>
      <c r="E57" s="57"/>
      <c r="F57" s="57"/>
      <c r="G57" s="57"/>
      <c r="H57" s="57"/>
      <c r="I57" s="57"/>
      <c r="J57" s="57"/>
    </row>
    <row r="58" spans="1:10" hidden="1">
      <c r="A58" s="57"/>
      <c r="B58" s="57"/>
      <c r="C58" s="57"/>
      <c r="D58" s="57"/>
      <c r="E58" s="57"/>
      <c r="F58" s="57"/>
      <c r="G58" s="57"/>
      <c r="H58" s="57"/>
      <c r="I58" s="57"/>
      <c r="J58" s="57"/>
    </row>
    <row r="59" spans="1:10" hidden="1">
      <c r="A59" s="57"/>
      <c r="B59" s="57"/>
      <c r="C59" s="57"/>
      <c r="D59" s="57"/>
      <c r="E59" s="57"/>
      <c r="F59" s="57"/>
      <c r="G59" s="57"/>
      <c r="H59" s="57"/>
      <c r="I59" s="57"/>
      <c r="J59" s="57"/>
    </row>
    <row r="60" spans="1:10" hidden="1">
      <c r="A60" s="57"/>
      <c r="B60" s="57"/>
      <c r="C60" s="57"/>
      <c r="D60" s="57"/>
      <c r="E60" s="57"/>
      <c r="F60" s="57"/>
      <c r="G60" s="57"/>
      <c r="H60" s="57"/>
      <c r="I60" s="57"/>
      <c r="J60" s="57"/>
    </row>
    <row r="61" spans="1:10" hidden="1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spans="1:10" hidden="1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spans="1:10" hidden="1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spans="1:10" hidden="1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 hidden="1">
      <c r="A65" s="57"/>
      <c r="B65" s="57"/>
      <c r="C65" s="57"/>
      <c r="D65" s="57"/>
      <c r="E65" s="57"/>
      <c r="F65" s="57"/>
      <c r="G65" s="57"/>
      <c r="H65" s="57"/>
      <c r="I65" s="57"/>
      <c r="J65" s="57"/>
    </row>
    <row r="66" spans="1:10" hidden="1">
      <c r="A66" s="57"/>
      <c r="B66" s="57"/>
      <c r="C66" s="57"/>
      <c r="D66" s="57"/>
      <c r="E66" s="57"/>
      <c r="F66" s="57"/>
      <c r="G66" s="57"/>
      <c r="H66" s="57"/>
      <c r="I66" s="57"/>
      <c r="J66" s="57"/>
    </row>
    <row r="67" spans="1:10" hidden="1">
      <c r="A67" s="57"/>
      <c r="B67" s="57"/>
      <c r="C67" s="57"/>
      <c r="D67" s="57"/>
      <c r="E67" s="57"/>
      <c r="F67" s="57"/>
      <c r="G67" s="57"/>
      <c r="H67" s="57"/>
      <c r="I67" s="57"/>
      <c r="J67" s="57"/>
    </row>
    <row r="68" spans="1:10" hidden="1">
      <c r="A68" s="57"/>
      <c r="B68" s="57"/>
      <c r="C68" s="57"/>
      <c r="D68" s="57"/>
      <c r="E68" s="57"/>
      <c r="F68" s="57"/>
      <c r="G68" s="57"/>
      <c r="H68" s="57"/>
      <c r="I68" s="57"/>
      <c r="J68" s="57"/>
    </row>
    <row r="69" spans="1:10" hidden="1">
      <c r="A69" s="57"/>
      <c r="B69" s="57"/>
      <c r="C69" s="57"/>
      <c r="D69" s="57"/>
      <c r="E69" s="57"/>
      <c r="F69" s="57"/>
      <c r="G69" s="57"/>
      <c r="H69" s="57"/>
      <c r="I69" s="57"/>
      <c r="J69" s="57"/>
    </row>
    <row r="70" spans="1:10" hidden="1">
      <c r="A70" s="57"/>
      <c r="B70" s="57"/>
      <c r="C70" s="57"/>
      <c r="D70" s="57"/>
      <c r="E70" s="57"/>
      <c r="F70" s="57"/>
      <c r="G70" s="57"/>
      <c r="H70" s="57"/>
      <c r="I70" s="57"/>
      <c r="J70" s="57"/>
    </row>
    <row r="71" spans="1:10" hidden="1">
      <c r="A71" s="57"/>
      <c r="B71" s="57"/>
      <c r="C71" s="57"/>
      <c r="D71" s="57"/>
      <c r="E71" s="57"/>
      <c r="F71" s="57"/>
      <c r="G71" s="57"/>
      <c r="H71" s="57"/>
      <c r="I71" s="57"/>
      <c r="J71" s="57"/>
    </row>
    <row r="72" spans="1:10" hidden="1">
      <c r="A72" s="57"/>
      <c r="B72" s="57"/>
      <c r="C72" s="57"/>
      <c r="D72" s="57"/>
      <c r="E72" s="57"/>
      <c r="F72" s="57"/>
      <c r="G72" s="57"/>
      <c r="H72" s="57"/>
      <c r="I72" s="57"/>
      <c r="J72" s="57"/>
    </row>
    <row r="73" spans="1:10" hidden="1">
      <c r="A73" s="57"/>
      <c r="B73" s="57"/>
      <c r="C73" s="57"/>
      <c r="D73" s="57"/>
      <c r="E73" s="57"/>
      <c r="F73" s="57"/>
      <c r="G73" s="57"/>
      <c r="H73" s="57"/>
      <c r="I73" s="57"/>
      <c r="J73" s="57"/>
    </row>
    <row r="74" spans="1:10" hidden="1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0" hidden="1">
      <c r="A75" s="57"/>
      <c r="B75" s="57"/>
      <c r="C75" s="57"/>
      <c r="D75" s="57"/>
      <c r="E75" s="57"/>
      <c r="F75" s="57"/>
      <c r="G75" s="57"/>
      <c r="H75" s="57"/>
      <c r="I75" s="57"/>
      <c r="J75" s="57"/>
    </row>
    <row r="76" spans="1:10" hidden="1">
      <c r="A76" s="57"/>
      <c r="B76" s="57"/>
      <c r="C76" s="57"/>
      <c r="D76" s="57"/>
      <c r="E76" s="57"/>
      <c r="F76" s="57"/>
      <c r="G76" s="57"/>
      <c r="H76" s="57"/>
      <c r="I76" s="57"/>
      <c r="J76" s="57"/>
    </row>
    <row r="77" spans="1:10" hidden="1">
      <c r="A77" s="57"/>
      <c r="B77" s="57"/>
      <c r="C77" s="57"/>
      <c r="D77" s="57"/>
      <c r="E77" s="57"/>
      <c r="F77" s="57"/>
      <c r="G77" s="57"/>
      <c r="H77" s="57"/>
      <c r="I77" s="57"/>
      <c r="J77" s="57"/>
    </row>
    <row r="78" spans="1:10" hidden="1">
      <c r="A78" s="57"/>
      <c r="B78" s="57"/>
      <c r="C78" s="57"/>
      <c r="D78" s="57"/>
      <c r="E78" s="57"/>
      <c r="F78" s="57"/>
      <c r="G78" s="57"/>
      <c r="H78" s="57"/>
      <c r="I78" s="57"/>
      <c r="J78" s="57"/>
    </row>
    <row r="79" spans="1:10" hidden="1">
      <c r="A79" s="57"/>
      <c r="B79" s="57"/>
      <c r="C79" s="57"/>
      <c r="D79" s="57"/>
      <c r="E79" s="57"/>
      <c r="F79" s="57"/>
      <c r="G79" s="57"/>
      <c r="H79" s="57"/>
      <c r="I79" s="57"/>
      <c r="J79" s="57"/>
    </row>
    <row r="80" spans="1:10" hidden="1">
      <c r="A80" s="57"/>
      <c r="B80" s="57"/>
      <c r="C80" s="57"/>
      <c r="D80" s="57"/>
      <c r="E80" s="57"/>
      <c r="F80" s="57"/>
      <c r="G80" s="57"/>
      <c r="H80" s="57"/>
      <c r="I80" s="57"/>
      <c r="J80" s="57"/>
    </row>
    <row r="81" spans="1:10" hidden="1">
      <c r="A81" s="57"/>
      <c r="B81" s="57"/>
      <c r="C81" s="57"/>
      <c r="D81" s="57"/>
      <c r="E81" s="57"/>
      <c r="F81" s="57"/>
      <c r="G81" s="57"/>
      <c r="H81" s="57"/>
      <c r="I81" s="57"/>
      <c r="J81" s="57"/>
    </row>
    <row r="82" spans="1:10" hidden="1">
      <c r="A82" s="57"/>
      <c r="B82" s="57"/>
      <c r="C82" s="57"/>
      <c r="D82" s="57"/>
      <c r="E82" s="57"/>
      <c r="F82" s="57"/>
      <c r="G82" s="57"/>
      <c r="H82" s="57"/>
      <c r="I82" s="57"/>
      <c r="J82" s="57"/>
    </row>
    <row r="83" spans="1:10" hidden="1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 hidden="1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hidden="1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0" hidden="1">
      <c r="A86" s="57"/>
      <c r="B86" s="57"/>
      <c r="C86" s="57"/>
      <c r="D86" s="57"/>
      <c r="E86" s="57"/>
      <c r="F86" s="57"/>
      <c r="G86" s="57"/>
      <c r="H86" s="57"/>
      <c r="I86" s="57"/>
      <c r="J86" s="57"/>
    </row>
    <row r="87" spans="1:10" hidden="1">
      <c r="A87" s="57"/>
      <c r="B87" s="57"/>
      <c r="C87" s="57"/>
      <c r="D87" s="57"/>
      <c r="E87" s="57"/>
      <c r="F87" s="57"/>
      <c r="G87" s="57"/>
      <c r="H87" s="57"/>
      <c r="I87" s="57"/>
      <c r="J87" s="57"/>
    </row>
    <row r="88" spans="1:10" hidden="1">
      <c r="A88" s="57"/>
      <c r="B88" s="57"/>
      <c r="C88" s="57"/>
      <c r="D88" s="57"/>
      <c r="E88" s="57"/>
      <c r="F88" s="57"/>
      <c r="G88" s="57"/>
      <c r="H88" s="57"/>
      <c r="I88" s="57"/>
      <c r="J88" s="57"/>
    </row>
    <row r="89" spans="1:10" hidden="1">
      <c r="A89" s="57"/>
      <c r="B89" s="57"/>
      <c r="C89" s="57"/>
      <c r="D89" s="57"/>
      <c r="E89" s="57"/>
      <c r="F89" s="57"/>
      <c r="G89" s="57"/>
      <c r="H89" s="57"/>
      <c r="I89" s="57"/>
      <c r="J89" s="57"/>
    </row>
    <row r="90" spans="1:10" hidden="1">
      <c r="A90" s="57"/>
      <c r="B90" s="57"/>
      <c r="C90" s="57"/>
      <c r="D90" s="57"/>
      <c r="E90" s="57"/>
      <c r="F90" s="57"/>
      <c r="G90" s="57"/>
      <c r="H90" s="57"/>
      <c r="I90" s="57"/>
      <c r="J90" s="57"/>
    </row>
    <row r="91" spans="1:10" hidden="1">
      <c r="A91" s="57"/>
      <c r="B91" s="57"/>
      <c r="C91" s="57"/>
      <c r="D91" s="57"/>
      <c r="E91" s="57"/>
      <c r="F91" s="57"/>
      <c r="G91" s="57"/>
      <c r="H91" s="57"/>
      <c r="I91" s="57"/>
      <c r="J91" s="57"/>
    </row>
    <row r="92" spans="1:10" hidden="1">
      <c r="A92" s="57"/>
      <c r="B92" s="57"/>
      <c r="C92" s="57"/>
      <c r="D92" s="57"/>
      <c r="E92" s="57"/>
      <c r="F92" s="57"/>
      <c r="G92" s="57"/>
      <c r="H92" s="57"/>
      <c r="I92" s="57"/>
      <c r="J92" s="57"/>
    </row>
    <row r="93" spans="1:10" hidden="1">
      <c r="A93" s="57"/>
      <c r="B93" s="57"/>
      <c r="C93" s="57"/>
      <c r="D93" s="57"/>
      <c r="E93" s="57"/>
      <c r="F93" s="57"/>
      <c r="G93" s="57"/>
      <c r="H93" s="57"/>
      <c r="I93" s="57"/>
      <c r="J93" s="57"/>
    </row>
    <row r="94" spans="1:10" hidden="1">
      <c r="A94" s="57"/>
      <c r="B94" s="57"/>
      <c r="C94" s="57"/>
      <c r="D94" s="57"/>
      <c r="E94" s="57"/>
      <c r="F94" s="57"/>
      <c r="G94" s="57"/>
      <c r="H94" s="57"/>
      <c r="I94" s="57"/>
      <c r="J94" s="57"/>
    </row>
    <row r="95" spans="1:10" hidden="1">
      <c r="A95" s="57"/>
      <c r="B95" s="57"/>
      <c r="C95" s="57"/>
      <c r="D95" s="57"/>
      <c r="E95" s="57"/>
      <c r="F95" s="57"/>
      <c r="G95" s="57"/>
      <c r="H95" s="57"/>
      <c r="I95" s="57"/>
      <c r="J95" s="57"/>
    </row>
    <row r="96" spans="1:10" hidden="1">
      <c r="A96" s="57"/>
      <c r="B96" s="57"/>
      <c r="C96" s="57"/>
      <c r="D96" s="57"/>
      <c r="E96" s="57"/>
      <c r="F96" s="57"/>
      <c r="G96" s="57"/>
      <c r="H96" s="57"/>
      <c r="I96" s="57"/>
      <c r="J96" s="57"/>
    </row>
    <row r="97" spans="1:10" hidden="1">
      <c r="A97" s="57"/>
      <c r="B97" s="57"/>
      <c r="C97" s="57"/>
      <c r="D97" s="57"/>
      <c r="E97" s="57"/>
      <c r="F97" s="57"/>
      <c r="G97" s="57"/>
      <c r="H97" s="57"/>
      <c r="I97" s="57"/>
      <c r="J97" s="57"/>
    </row>
    <row r="98" spans="1:10" hidden="1">
      <c r="A98" s="57"/>
      <c r="B98" s="57"/>
      <c r="C98" s="57"/>
      <c r="D98" s="57"/>
      <c r="E98" s="57"/>
      <c r="F98" s="57"/>
      <c r="G98" s="57"/>
      <c r="H98" s="57"/>
      <c r="I98" s="57"/>
      <c r="J98" s="57"/>
    </row>
    <row r="99" spans="1:10" hidden="1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1:10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1:10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1:10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</row>
    <row r="104" spans="1:10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</row>
    <row r="105" spans="1:10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</row>
    <row r="106" spans="1:10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</row>
    <row r="107" spans="1:10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7.42578125" style="2" bestFit="1" customWidth="1"/>
    <col min="2" max="2" width="63.285156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115</v>
      </c>
      <c r="B1" s="36" t="s" vm="1">
        <v>173</v>
      </c>
    </row>
    <row r="2" spans="1:5">
      <c r="A2" s="36" t="s">
        <v>114</v>
      </c>
      <c r="B2" s="36" t="s">
        <v>174</v>
      </c>
    </row>
    <row r="3" spans="1:5">
      <c r="A3" s="36" t="s">
        <v>116</v>
      </c>
      <c r="B3" s="36" t="s">
        <v>175</v>
      </c>
    </row>
    <row r="4" spans="1:5">
      <c r="A4" s="36" t="s">
        <v>117</v>
      </c>
      <c r="B4" s="36">
        <v>12146</v>
      </c>
    </row>
    <row r="5" spans="1:5" s="3" customFormat="1">
      <c r="A5" s="37" t="s">
        <v>91</v>
      </c>
      <c r="B5" s="42" t="s">
        <v>83</v>
      </c>
      <c r="C5" s="43" t="s">
        <v>82</v>
      </c>
    </row>
    <row r="6" spans="1:5" s="3" customFormat="1">
      <c r="A6" s="109" t="s">
        <v>612</v>
      </c>
      <c r="B6" s="26" t="s">
        <v>152</v>
      </c>
      <c r="C6" s="13" t="s">
        <v>21</v>
      </c>
    </row>
    <row r="7" spans="1:5" s="4" customFormat="1" ht="20.25">
      <c r="A7" s="111" t="s">
        <v>612</v>
      </c>
      <c r="B7" s="14" t="s">
        <v>0</v>
      </c>
      <c r="C7" s="15" t="s">
        <v>1</v>
      </c>
    </row>
    <row r="8" spans="1:5" s="4" customFormat="1" ht="20.25">
      <c r="A8" s="90" t="s">
        <v>607</v>
      </c>
      <c r="B8" s="91">
        <v>0</v>
      </c>
      <c r="C8" s="116" t="s">
        <v>612</v>
      </c>
    </row>
    <row r="9" spans="1:5" hidden="1">
      <c r="A9" s="89"/>
      <c r="B9" s="57"/>
      <c r="C9" s="57"/>
    </row>
    <row r="10" spans="1:5" hidden="1">
      <c r="A10" s="89"/>
      <c r="B10" s="57"/>
      <c r="C10" s="57"/>
      <c r="D10" s="3"/>
      <c r="E10" s="3"/>
    </row>
    <row r="11" spans="1:5" hidden="1">
      <c r="A11" s="57"/>
      <c r="B11" s="57"/>
      <c r="C11" s="57"/>
      <c r="D11" s="3"/>
      <c r="E11" s="3"/>
    </row>
    <row r="12" spans="1:5" hidden="1">
      <c r="A12" s="57"/>
      <c r="B12" s="57"/>
      <c r="C12" s="57"/>
    </row>
    <row r="13" spans="1:5" hidden="1">
      <c r="A13" s="57"/>
      <c r="B13" s="57"/>
      <c r="C13" s="57"/>
      <c r="D13" s="3"/>
      <c r="E13" s="3"/>
    </row>
    <row r="14" spans="1:5" hidden="1">
      <c r="A14" s="57"/>
      <c r="B14" s="57"/>
      <c r="C14" s="57"/>
      <c r="D14" s="3"/>
      <c r="E14" s="3"/>
    </row>
    <row r="15" spans="1:5" hidden="1">
      <c r="A15" s="57"/>
      <c r="B15" s="57"/>
      <c r="C15" s="57"/>
    </row>
    <row r="16" spans="1:5" hidden="1">
      <c r="A16" s="57"/>
      <c r="B16" s="57"/>
      <c r="C16" s="57"/>
    </row>
    <row r="17" spans="1:3" hidden="1">
      <c r="A17" s="57"/>
      <c r="B17" s="57"/>
      <c r="C17" s="57"/>
    </row>
    <row r="18" spans="1:3" hidden="1">
      <c r="A18" s="57"/>
      <c r="B18" s="57"/>
      <c r="C18" s="57"/>
    </row>
    <row r="19" spans="1:3" hidden="1">
      <c r="A19" s="57"/>
      <c r="B19" s="57"/>
      <c r="C19" s="57"/>
    </row>
    <row r="20" spans="1:3" hidden="1">
      <c r="A20" s="57"/>
      <c r="B20" s="57"/>
      <c r="C20" s="57"/>
    </row>
    <row r="21" spans="1:3" hidden="1">
      <c r="A21" s="57"/>
      <c r="B21" s="57"/>
      <c r="C21" s="57"/>
    </row>
    <row r="22" spans="1:3" hidden="1">
      <c r="A22" s="57"/>
      <c r="B22" s="57"/>
      <c r="C22" s="57"/>
    </row>
    <row r="23" spans="1:3" hidden="1">
      <c r="A23" s="57"/>
      <c r="B23" s="57"/>
      <c r="C23" s="57"/>
    </row>
    <row r="24" spans="1:3" hidden="1">
      <c r="A24" s="57"/>
      <c r="B24" s="57"/>
      <c r="C24" s="57"/>
    </row>
    <row r="25" spans="1:3" hidden="1">
      <c r="A25" s="57"/>
      <c r="B25" s="57"/>
      <c r="C25" s="57"/>
    </row>
    <row r="26" spans="1:3" hidden="1">
      <c r="A26" s="57"/>
      <c r="B26" s="57"/>
      <c r="C26" s="57"/>
    </row>
    <row r="27" spans="1:3" hidden="1">
      <c r="A27" s="57"/>
      <c r="B27" s="57"/>
      <c r="C27" s="57"/>
    </row>
    <row r="28" spans="1:3" hidden="1">
      <c r="A28" s="57"/>
      <c r="B28" s="57"/>
      <c r="C28" s="57"/>
    </row>
    <row r="29" spans="1:3" hidden="1">
      <c r="A29" s="57"/>
      <c r="B29" s="57"/>
      <c r="C29" s="57"/>
    </row>
    <row r="30" spans="1:3" hidden="1">
      <c r="A30" s="57"/>
      <c r="B30" s="57"/>
      <c r="C30" s="57"/>
    </row>
    <row r="31" spans="1:3" hidden="1">
      <c r="A31" s="57"/>
      <c r="B31" s="57"/>
      <c r="C31" s="57"/>
    </row>
    <row r="32" spans="1:3" hidden="1">
      <c r="A32" s="57"/>
      <c r="B32" s="57"/>
      <c r="C32" s="57"/>
    </row>
    <row r="33" spans="1:3" hidden="1">
      <c r="A33" s="57"/>
      <c r="B33" s="57"/>
      <c r="C33" s="57"/>
    </row>
    <row r="34" spans="1:3" hidden="1">
      <c r="A34" s="57"/>
      <c r="B34" s="57"/>
      <c r="C34" s="57"/>
    </row>
    <row r="35" spans="1:3" hidden="1">
      <c r="A35" s="57"/>
      <c r="B35" s="57"/>
      <c r="C35" s="57"/>
    </row>
    <row r="36" spans="1:3" hidden="1">
      <c r="A36" s="57"/>
      <c r="B36" s="57"/>
      <c r="C36" s="57"/>
    </row>
    <row r="37" spans="1:3" hidden="1">
      <c r="A37" s="57"/>
      <c r="B37" s="57"/>
      <c r="C37" s="57"/>
    </row>
    <row r="38" spans="1:3" hidden="1">
      <c r="A38" s="57"/>
      <c r="B38" s="57"/>
      <c r="C38" s="57"/>
    </row>
    <row r="39" spans="1:3" hidden="1">
      <c r="A39" s="57"/>
      <c r="B39" s="57"/>
      <c r="C39" s="57"/>
    </row>
    <row r="40" spans="1:3" hidden="1">
      <c r="A40" s="57"/>
      <c r="B40" s="57"/>
      <c r="C40" s="57"/>
    </row>
    <row r="41" spans="1:3" hidden="1">
      <c r="A41" s="57"/>
      <c r="B41" s="57"/>
      <c r="C41" s="57"/>
    </row>
    <row r="42" spans="1:3" hidden="1">
      <c r="A42" s="57"/>
      <c r="B42" s="57"/>
      <c r="C42" s="57"/>
    </row>
    <row r="43" spans="1:3" hidden="1">
      <c r="A43" s="57"/>
      <c r="B43" s="57"/>
      <c r="C43" s="57"/>
    </row>
    <row r="44" spans="1:3" hidden="1">
      <c r="A44" s="57"/>
      <c r="B44" s="57"/>
      <c r="C44" s="57"/>
    </row>
    <row r="45" spans="1:3" hidden="1">
      <c r="A45" s="57"/>
      <c r="B45" s="57"/>
      <c r="C45" s="57"/>
    </row>
    <row r="46" spans="1:3" hidden="1">
      <c r="A46" s="57"/>
      <c r="B46" s="57"/>
      <c r="C46" s="57"/>
    </row>
    <row r="47" spans="1:3" hidden="1">
      <c r="A47" s="57"/>
      <c r="B47" s="57"/>
      <c r="C47" s="57"/>
    </row>
    <row r="48" spans="1:3" hidden="1">
      <c r="A48" s="57"/>
      <c r="B48" s="57"/>
      <c r="C48" s="57"/>
    </row>
    <row r="49" spans="1:3" hidden="1">
      <c r="A49" s="57"/>
      <c r="B49" s="57"/>
      <c r="C49" s="57"/>
    </row>
    <row r="50" spans="1:3" hidden="1">
      <c r="A50" s="57"/>
      <c r="B50" s="57"/>
      <c r="C50" s="57"/>
    </row>
    <row r="51" spans="1:3" hidden="1">
      <c r="A51" s="57"/>
      <c r="B51" s="57"/>
      <c r="C51" s="57"/>
    </row>
    <row r="52" spans="1:3" hidden="1">
      <c r="A52" s="57"/>
      <c r="B52" s="57"/>
      <c r="C52" s="57"/>
    </row>
    <row r="53" spans="1:3" hidden="1">
      <c r="A53" s="57"/>
      <c r="B53" s="57"/>
      <c r="C53" s="57"/>
    </row>
    <row r="54" spans="1:3" hidden="1">
      <c r="A54" s="57"/>
      <c r="B54" s="57"/>
      <c r="C54" s="57"/>
    </row>
    <row r="55" spans="1:3" hidden="1">
      <c r="A55" s="57"/>
      <c r="B55" s="57"/>
      <c r="C55" s="57"/>
    </row>
    <row r="56" spans="1:3" hidden="1">
      <c r="A56" s="57"/>
      <c r="B56" s="57"/>
      <c r="C56" s="57"/>
    </row>
    <row r="57" spans="1:3" hidden="1">
      <c r="A57" s="57"/>
      <c r="B57" s="57"/>
      <c r="C57" s="57"/>
    </row>
    <row r="58" spans="1:3" hidden="1">
      <c r="A58" s="57"/>
      <c r="B58" s="57"/>
      <c r="C58" s="57"/>
    </row>
    <row r="59" spans="1:3" hidden="1">
      <c r="A59" s="57"/>
      <c r="B59" s="57"/>
      <c r="C59" s="57"/>
    </row>
    <row r="60" spans="1:3" hidden="1">
      <c r="A60" s="57"/>
      <c r="B60" s="57"/>
      <c r="C60" s="57"/>
    </row>
    <row r="61" spans="1:3" hidden="1">
      <c r="A61" s="57"/>
      <c r="B61" s="57"/>
      <c r="C61" s="57"/>
    </row>
    <row r="62" spans="1:3" hidden="1">
      <c r="A62" s="57"/>
      <c r="B62" s="57"/>
      <c r="C62" s="57"/>
    </row>
    <row r="63" spans="1:3" hidden="1">
      <c r="A63" s="57"/>
      <c r="B63" s="57"/>
      <c r="C63" s="57"/>
    </row>
    <row r="64" spans="1:3" hidden="1">
      <c r="A64" s="57"/>
      <c r="B64" s="57"/>
      <c r="C64" s="57"/>
    </row>
    <row r="65" spans="1:3" hidden="1">
      <c r="A65" s="57"/>
      <c r="B65" s="57"/>
      <c r="C65" s="57"/>
    </row>
    <row r="66" spans="1:3" hidden="1">
      <c r="A66" s="57"/>
      <c r="B66" s="57"/>
      <c r="C66" s="57"/>
    </row>
    <row r="67" spans="1:3" hidden="1">
      <c r="A67" s="57"/>
      <c r="B67" s="57"/>
      <c r="C67" s="57"/>
    </row>
    <row r="68" spans="1:3" hidden="1">
      <c r="A68" s="57"/>
      <c r="B68" s="57"/>
      <c r="C68" s="57"/>
    </row>
    <row r="69" spans="1:3" hidden="1">
      <c r="A69" s="57"/>
      <c r="B69" s="57"/>
      <c r="C69" s="57"/>
    </row>
    <row r="70" spans="1:3" hidden="1">
      <c r="A70" s="57"/>
      <c r="B70" s="57"/>
      <c r="C70" s="57"/>
    </row>
    <row r="71" spans="1:3" hidden="1">
      <c r="A71" s="57"/>
      <c r="B71" s="57"/>
      <c r="C71" s="57"/>
    </row>
    <row r="72" spans="1:3" hidden="1">
      <c r="A72" s="57"/>
      <c r="B72" s="57"/>
      <c r="C72" s="57"/>
    </row>
    <row r="73" spans="1:3" hidden="1">
      <c r="A73" s="57"/>
      <c r="B73" s="57"/>
      <c r="C73" s="57"/>
    </row>
    <row r="74" spans="1:3" hidden="1">
      <c r="A74" s="57"/>
      <c r="B74" s="57"/>
      <c r="C74" s="57"/>
    </row>
    <row r="75" spans="1:3" hidden="1">
      <c r="A75" s="57"/>
      <c r="B75" s="57"/>
      <c r="C75" s="57"/>
    </row>
    <row r="76" spans="1:3" hidden="1">
      <c r="A76" s="57"/>
      <c r="B76" s="57"/>
      <c r="C76" s="57"/>
    </row>
    <row r="77" spans="1:3" hidden="1">
      <c r="A77" s="57"/>
      <c r="B77" s="57"/>
      <c r="C77" s="57"/>
    </row>
    <row r="78" spans="1:3" hidden="1">
      <c r="A78" s="57"/>
      <c r="B78" s="57"/>
      <c r="C78" s="57"/>
    </row>
    <row r="79" spans="1:3" hidden="1">
      <c r="A79" s="57"/>
      <c r="B79" s="57"/>
      <c r="C79" s="57"/>
    </row>
    <row r="80" spans="1:3" hidden="1">
      <c r="A80" s="57"/>
      <c r="B80" s="57"/>
      <c r="C80" s="57"/>
    </row>
    <row r="81" spans="1:3" hidden="1">
      <c r="A81" s="57"/>
      <c r="B81" s="57"/>
      <c r="C81" s="57"/>
    </row>
    <row r="82" spans="1:3" hidden="1">
      <c r="A82" s="57"/>
      <c r="B82" s="57"/>
      <c r="C82" s="57"/>
    </row>
    <row r="83" spans="1:3" hidden="1">
      <c r="A83" s="57"/>
      <c r="B83" s="57"/>
      <c r="C83" s="57"/>
    </row>
    <row r="84" spans="1:3" hidden="1">
      <c r="A84" s="57"/>
      <c r="B84" s="57"/>
      <c r="C84" s="57"/>
    </row>
    <row r="85" spans="1:3" hidden="1">
      <c r="A85" s="57"/>
      <c r="B85" s="57"/>
      <c r="C85" s="57"/>
    </row>
    <row r="86" spans="1:3" hidden="1">
      <c r="A86" s="57"/>
      <c r="B86" s="57"/>
      <c r="C86" s="57"/>
    </row>
    <row r="87" spans="1:3" hidden="1">
      <c r="A87" s="57"/>
      <c r="B87" s="57"/>
      <c r="C87" s="57"/>
    </row>
    <row r="88" spans="1:3" hidden="1">
      <c r="A88" s="57"/>
      <c r="B88" s="57"/>
      <c r="C88" s="57"/>
    </row>
    <row r="89" spans="1:3" hidden="1">
      <c r="A89" s="57"/>
      <c r="B89" s="57"/>
      <c r="C89" s="57"/>
    </row>
    <row r="90" spans="1:3" hidden="1">
      <c r="A90" s="57"/>
      <c r="B90" s="57"/>
      <c r="C90" s="57"/>
    </row>
    <row r="91" spans="1:3" hidden="1">
      <c r="A91" s="57"/>
      <c r="B91" s="57"/>
      <c r="C91" s="57"/>
    </row>
    <row r="92" spans="1:3" hidden="1">
      <c r="A92" s="57"/>
      <c r="B92" s="57"/>
      <c r="C92" s="57"/>
    </row>
    <row r="93" spans="1:3" hidden="1">
      <c r="A93" s="57"/>
      <c r="B93" s="57"/>
      <c r="C93" s="57"/>
    </row>
    <row r="94" spans="1:3" hidden="1">
      <c r="A94" s="57"/>
      <c r="B94" s="57"/>
      <c r="C94" s="57"/>
    </row>
    <row r="95" spans="1:3" hidden="1">
      <c r="A95" s="57"/>
      <c r="B95" s="57"/>
      <c r="C95" s="57"/>
    </row>
    <row r="96" spans="1:3" hidden="1">
      <c r="A96" s="57"/>
      <c r="B96" s="57"/>
      <c r="C96" s="57"/>
    </row>
    <row r="97" spans="1:3" hidden="1">
      <c r="A97" s="57"/>
      <c r="B97" s="57"/>
      <c r="C97" s="57"/>
    </row>
    <row r="98" spans="1:3" hidden="1">
      <c r="A98" s="57"/>
      <c r="B98" s="57"/>
      <c r="C98" s="57"/>
    </row>
    <row r="99" spans="1:3" hidden="1">
      <c r="A99" s="57"/>
      <c r="B99" s="57"/>
      <c r="C99" s="57"/>
    </row>
    <row r="100" spans="1:3" hidden="1">
      <c r="A100" s="57"/>
      <c r="B100" s="57"/>
      <c r="C100" s="57"/>
    </row>
    <row r="101" spans="1:3" hidden="1">
      <c r="A101" s="57"/>
      <c r="B101" s="57"/>
      <c r="C101" s="57"/>
    </row>
    <row r="102" spans="1:3" hidden="1">
      <c r="A102" s="57"/>
      <c r="B102" s="57"/>
      <c r="C102" s="57"/>
    </row>
    <row r="103" spans="1:3" hidden="1">
      <c r="A103" s="57"/>
      <c r="B103" s="57"/>
      <c r="C103" s="57"/>
    </row>
    <row r="104" spans="1:3" hidden="1">
      <c r="A104" s="57"/>
      <c r="B104" s="57"/>
      <c r="C104" s="57"/>
    </row>
    <row r="105" spans="1:3" hidden="1">
      <c r="A105" s="57"/>
      <c r="B105" s="57"/>
      <c r="C105" s="57"/>
    </row>
    <row r="106" spans="1:3" hidden="1">
      <c r="A106" s="57"/>
      <c r="B106" s="57"/>
      <c r="C106" s="57"/>
    </row>
    <row r="107" spans="1:3" hidden="1">
      <c r="A107" s="57"/>
      <c r="B107" s="57"/>
      <c r="C107" s="57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115</v>
      </c>
      <c r="B1" s="36" t="s" vm="1">
        <v>173</v>
      </c>
    </row>
    <row r="2" spans="1:15">
      <c r="A2" s="36" t="s">
        <v>114</v>
      </c>
      <c r="B2" s="36" t="s">
        <v>174</v>
      </c>
    </row>
    <row r="3" spans="1:15">
      <c r="A3" s="36" t="s">
        <v>116</v>
      </c>
      <c r="B3" s="36" t="s">
        <v>175</v>
      </c>
    </row>
    <row r="4" spans="1:15">
      <c r="A4" s="36" t="s">
        <v>117</v>
      </c>
      <c r="B4" s="36">
        <v>12146</v>
      </c>
    </row>
    <row r="5" spans="1:15" s="3" customFormat="1">
      <c r="A5" s="37" t="s">
        <v>91</v>
      </c>
      <c r="B5" s="38" t="s">
        <v>32</v>
      </c>
      <c r="C5" s="38" t="s">
        <v>44</v>
      </c>
      <c r="D5" s="38" t="s">
        <v>14</v>
      </c>
      <c r="E5" s="38" t="s">
        <v>45</v>
      </c>
      <c r="F5" s="38" t="s">
        <v>79</v>
      </c>
      <c r="G5" s="38" t="s">
        <v>17</v>
      </c>
      <c r="H5" s="38" t="s">
        <v>78</v>
      </c>
      <c r="I5" s="38" t="s">
        <v>16</v>
      </c>
      <c r="J5" s="38" t="s">
        <v>137</v>
      </c>
      <c r="K5" s="38" t="s">
        <v>154</v>
      </c>
      <c r="L5" s="38" t="s">
        <v>138</v>
      </c>
      <c r="M5" s="38" t="s">
        <v>41</v>
      </c>
      <c r="N5" s="38" t="s">
        <v>118</v>
      </c>
      <c r="O5" s="40" t="s">
        <v>120</v>
      </c>
    </row>
    <row r="6" spans="1:15" s="3" customFormat="1">
      <c r="A6" s="109" t="s">
        <v>612</v>
      </c>
      <c r="B6" s="110" t="s">
        <v>612</v>
      </c>
      <c r="C6" s="110" t="s">
        <v>612</v>
      </c>
      <c r="D6" s="110" t="s">
        <v>612</v>
      </c>
      <c r="E6" s="110" t="s">
        <v>612</v>
      </c>
      <c r="F6" s="26" t="s">
        <v>21</v>
      </c>
      <c r="G6" s="26" t="s">
        <v>20</v>
      </c>
      <c r="H6" s="110" t="s">
        <v>612</v>
      </c>
      <c r="I6" s="26" t="s">
        <v>19</v>
      </c>
      <c r="J6" s="26" t="s">
        <v>19</v>
      </c>
      <c r="K6" s="26" t="s">
        <v>156</v>
      </c>
      <c r="L6" s="26" t="s">
        <v>152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1" t="s">
        <v>612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0" t="s">
        <v>608</v>
      </c>
      <c r="B8" s="116" t="s">
        <v>612</v>
      </c>
      <c r="C8" s="116" t="s">
        <v>612</v>
      </c>
      <c r="D8" s="116" t="s">
        <v>612</v>
      </c>
      <c r="E8" s="116" t="s">
        <v>612</v>
      </c>
      <c r="F8" s="116" t="s">
        <v>612</v>
      </c>
      <c r="G8" s="116" t="s">
        <v>612</v>
      </c>
      <c r="H8" s="116" t="s">
        <v>612</v>
      </c>
      <c r="I8" s="116" t="s">
        <v>612</v>
      </c>
      <c r="J8" s="116" t="s">
        <v>612</v>
      </c>
      <c r="K8" s="116" t="s">
        <v>612</v>
      </c>
      <c r="L8" s="91">
        <v>0</v>
      </c>
      <c r="M8" s="116" t="s">
        <v>612</v>
      </c>
      <c r="N8" s="92">
        <v>0</v>
      </c>
      <c r="O8" s="92">
        <v>0</v>
      </c>
    </row>
    <row r="9" spans="1:15">
      <c r="A9" s="93" t="s">
        <v>164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116" t="s">
        <v>612</v>
      </c>
      <c r="I9" s="116" t="s">
        <v>612</v>
      </c>
      <c r="J9" s="116" t="s">
        <v>612</v>
      </c>
      <c r="K9" s="116" t="s">
        <v>612</v>
      </c>
      <c r="L9" s="116" t="s">
        <v>612</v>
      </c>
      <c r="M9" s="116" t="s">
        <v>612</v>
      </c>
      <c r="N9" s="116" t="s">
        <v>612</v>
      </c>
      <c r="O9" s="116" t="s">
        <v>612</v>
      </c>
    </row>
    <row r="10" spans="1:15">
      <c r="A10" s="93" t="s">
        <v>87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  <c r="L10" s="116" t="s">
        <v>612</v>
      </c>
      <c r="M10" s="116" t="s">
        <v>612</v>
      </c>
      <c r="N10" s="116" t="s">
        <v>612</v>
      </c>
      <c r="O10" s="116" t="s">
        <v>612</v>
      </c>
    </row>
    <row r="11" spans="1:15">
      <c r="A11" s="93" t="s">
        <v>155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  <c r="L11" s="116" t="s">
        <v>612</v>
      </c>
      <c r="M11" s="116" t="s">
        <v>612</v>
      </c>
      <c r="N11" s="116" t="s">
        <v>612</v>
      </c>
      <c r="O11" s="116" t="s">
        <v>612</v>
      </c>
    </row>
    <row r="12" spans="1:15" hidden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idden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5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15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  <row r="36" spans="1:15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1:15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1:15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5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1:15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1:15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5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1:15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</row>
    <row r="49" spans="1:15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1:15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1:15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</row>
    <row r="56" spans="1:15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</row>
    <row r="57" spans="1:15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</row>
    <row r="58" spans="1:15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</row>
    <row r="59" spans="1:15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</row>
    <row r="60" spans="1:15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</row>
    <row r="61" spans="1:15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</row>
    <row r="62" spans="1:15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</row>
    <row r="63" spans="1:15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</row>
    <row r="64" spans="1:15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</row>
    <row r="65" spans="1:15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</row>
    <row r="66" spans="1:15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</row>
    <row r="67" spans="1:15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</row>
    <row r="68" spans="1:15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</row>
    <row r="69" spans="1:15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</row>
    <row r="70" spans="1:15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spans="1:15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</row>
    <row r="72" spans="1:15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</row>
    <row r="73" spans="1:15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</row>
    <row r="74" spans="1:15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</row>
    <row r="75" spans="1:15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</row>
    <row r="76" spans="1:15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</row>
    <row r="77" spans="1:15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</row>
    <row r="78" spans="1:15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</row>
    <row r="79" spans="1:15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</row>
    <row r="80" spans="1:15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</row>
    <row r="81" spans="1:15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</row>
    <row r="82" spans="1:15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</row>
    <row r="83" spans="1:15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</row>
    <row r="84" spans="1:15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</row>
    <row r="85" spans="1:15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</row>
    <row r="86" spans="1:15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</row>
    <row r="87" spans="1:15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</row>
    <row r="88" spans="1:15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</row>
    <row r="89" spans="1:15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</row>
    <row r="90" spans="1:15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</row>
    <row r="91" spans="1:15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</row>
    <row r="92" spans="1:15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</row>
    <row r="93" spans="1:15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</row>
    <row r="94" spans="1:15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</row>
    <row r="95" spans="1:15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1:15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</row>
    <row r="97" spans="1:15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</row>
    <row r="98" spans="1:15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</row>
    <row r="99" spans="1:15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</row>
    <row r="100" spans="1:15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</row>
    <row r="101" spans="1:15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</row>
    <row r="102" spans="1:15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</row>
    <row r="103" spans="1:15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</row>
    <row r="104" spans="1:15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</row>
    <row r="105" spans="1:15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</row>
    <row r="106" spans="1:15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</row>
    <row r="107" spans="1:15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115</v>
      </c>
      <c r="B1" s="36" t="s" vm="1">
        <v>173</v>
      </c>
    </row>
    <row r="2" spans="1:15">
      <c r="A2" s="36" t="s">
        <v>114</v>
      </c>
      <c r="B2" s="36" t="s">
        <v>174</v>
      </c>
    </row>
    <row r="3" spans="1:15">
      <c r="A3" s="36" t="s">
        <v>116</v>
      </c>
      <c r="B3" s="36" t="s">
        <v>175</v>
      </c>
    </row>
    <row r="4" spans="1:15">
      <c r="A4" s="36" t="s">
        <v>117</v>
      </c>
      <c r="B4" s="36">
        <v>12146</v>
      </c>
    </row>
    <row r="5" spans="1:15" s="3" customFormat="1">
      <c r="A5" s="37" t="s">
        <v>91</v>
      </c>
      <c r="B5" s="38" t="s">
        <v>32</v>
      </c>
      <c r="C5" s="38" t="s">
        <v>44</v>
      </c>
      <c r="D5" s="38" t="s">
        <v>14</v>
      </c>
      <c r="E5" s="38" t="s">
        <v>45</v>
      </c>
      <c r="F5" s="38" t="s">
        <v>79</v>
      </c>
      <c r="G5" s="38" t="s">
        <v>17</v>
      </c>
      <c r="H5" s="38" t="s">
        <v>78</v>
      </c>
      <c r="I5" s="38" t="s">
        <v>16</v>
      </c>
      <c r="J5" s="38" t="s">
        <v>137</v>
      </c>
      <c r="K5" s="38" t="s">
        <v>149</v>
      </c>
      <c r="L5" s="38" t="s">
        <v>138</v>
      </c>
      <c r="M5" s="38" t="s">
        <v>41</v>
      </c>
      <c r="N5" s="38" t="s">
        <v>118</v>
      </c>
      <c r="O5" s="40" t="s">
        <v>120</v>
      </c>
    </row>
    <row r="6" spans="1:15" s="3" customFormat="1">
      <c r="A6" s="109" t="s">
        <v>612</v>
      </c>
      <c r="B6" s="110" t="s">
        <v>612</v>
      </c>
      <c r="C6" s="110" t="s">
        <v>612</v>
      </c>
      <c r="D6" s="110" t="s">
        <v>612</v>
      </c>
      <c r="E6" s="110" t="s">
        <v>612</v>
      </c>
      <c r="F6" s="26" t="s">
        <v>21</v>
      </c>
      <c r="G6" s="26" t="s">
        <v>20</v>
      </c>
      <c r="H6" s="110" t="s">
        <v>612</v>
      </c>
      <c r="I6" s="26" t="s">
        <v>19</v>
      </c>
      <c r="J6" s="26" t="s">
        <v>19</v>
      </c>
      <c r="K6" s="26" t="s">
        <v>156</v>
      </c>
      <c r="L6" s="26" t="s">
        <v>152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1" t="s">
        <v>612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0" t="s">
        <v>609</v>
      </c>
      <c r="B8" s="116" t="s">
        <v>612</v>
      </c>
      <c r="C8" s="116" t="s">
        <v>612</v>
      </c>
      <c r="D8" s="116" t="s">
        <v>612</v>
      </c>
      <c r="E8" s="116" t="s">
        <v>612</v>
      </c>
      <c r="F8" s="116" t="s">
        <v>612</v>
      </c>
      <c r="G8" s="116" t="s">
        <v>612</v>
      </c>
      <c r="H8" s="116" t="s">
        <v>612</v>
      </c>
      <c r="I8" s="116" t="s">
        <v>612</v>
      </c>
      <c r="J8" s="116" t="s">
        <v>612</v>
      </c>
      <c r="K8" s="116" t="s">
        <v>612</v>
      </c>
      <c r="L8" s="91">
        <v>0</v>
      </c>
      <c r="M8" s="116" t="s">
        <v>612</v>
      </c>
      <c r="N8" s="92">
        <v>0</v>
      </c>
      <c r="O8" s="92">
        <v>0</v>
      </c>
    </row>
    <row r="9" spans="1:15">
      <c r="A9" s="93" t="s">
        <v>164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116" t="s">
        <v>612</v>
      </c>
      <c r="I9" s="116" t="s">
        <v>612</v>
      </c>
      <c r="J9" s="116" t="s">
        <v>612</v>
      </c>
      <c r="K9" s="116" t="s">
        <v>612</v>
      </c>
      <c r="L9" s="116" t="s">
        <v>612</v>
      </c>
      <c r="M9" s="116" t="s">
        <v>612</v>
      </c>
      <c r="N9" s="116" t="s">
        <v>612</v>
      </c>
      <c r="O9" s="116" t="s">
        <v>612</v>
      </c>
    </row>
    <row r="10" spans="1:15">
      <c r="A10" s="93" t="s">
        <v>87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  <c r="L10" s="116" t="s">
        <v>612</v>
      </c>
      <c r="M10" s="116" t="s">
        <v>612</v>
      </c>
      <c r="N10" s="116" t="s">
        <v>612</v>
      </c>
      <c r="O10" s="116" t="s">
        <v>612</v>
      </c>
    </row>
    <row r="11" spans="1:15">
      <c r="A11" s="93" t="s">
        <v>155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  <c r="L11" s="116" t="s">
        <v>612</v>
      </c>
      <c r="M11" s="116" t="s">
        <v>612</v>
      </c>
      <c r="N11" s="116" t="s">
        <v>612</v>
      </c>
      <c r="O11" s="116" t="s">
        <v>612</v>
      </c>
    </row>
    <row r="12" spans="1:15" hidden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idden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5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15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  <row r="36" spans="1:15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1:15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1:15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5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1:15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1:15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5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1:15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</row>
    <row r="49" spans="1:15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1:15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1:15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</row>
    <row r="56" spans="1:15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</row>
    <row r="57" spans="1:15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</row>
    <row r="58" spans="1:15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</row>
    <row r="59" spans="1:15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</row>
    <row r="60" spans="1:15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</row>
    <row r="61" spans="1:15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</row>
    <row r="62" spans="1:15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</row>
    <row r="63" spans="1:15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</row>
    <row r="64" spans="1:15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</row>
    <row r="65" spans="1:15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</row>
    <row r="66" spans="1:15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</row>
    <row r="67" spans="1:15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</row>
    <row r="68" spans="1:15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</row>
    <row r="69" spans="1:15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</row>
    <row r="70" spans="1:15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spans="1:15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</row>
    <row r="72" spans="1:15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</row>
    <row r="73" spans="1:15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</row>
    <row r="74" spans="1:15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</row>
    <row r="75" spans="1:15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</row>
    <row r="76" spans="1:15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</row>
    <row r="77" spans="1:15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</row>
    <row r="78" spans="1:15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</row>
    <row r="79" spans="1:15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</row>
    <row r="80" spans="1:15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</row>
    <row r="81" spans="1:15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</row>
    <row r="82" spans="1:15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</row>
    <row r="83" spans="1:15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</row>
    <row r="84" spans="1:15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</row>
    <row r="85" spans="1:15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</row>
    <row r="86" spans="1:15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</row>
    <row r="87" spans="1:15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</row>
    <row r="88" spans="1:15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</row>
    <row r="89" spans="1:15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</row>
    <row r="90" spans="1:15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</row>
    <row r="91" spans="1:15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</row>
    <row r="92" spans="1:15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</row>
    <row r="93" spans="1:15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</row>
    <row r="94" spans="1:15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</row>
    <row r="95" spans="1:15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1:15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</row>
    <row r="97" spans="1:15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</row>
    <row r="98" spans="1:15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</row>
    <row r="99" spans="1:15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</row>
    <row r="100" spans="1:15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</row>
    <row r="101" spans="1:15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</row>
    <row r="102" spans="1:15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</row>
    <row r="103" spans="1:15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</row>
    <row r="104" spans="1:15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</row>
    <row r="105" spans="1:15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</row>
    <row r="106" spans="1:15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</row>
    <row r="107" spans="1:15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3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115</v>
      </c>
      <c r="B1" s="36" t="s" vm="1">
        <v>173</v>
      </c>
    </row>
    <row r="2" spans="1:15">
      <c r="A2" s="36" t="s">
        <v>114</v>
      </c>
      <c r="B2" s="36" t="s">
        <v>174</v>
      </c>
    </row>
    <row r="3" spans="1:15">
      <c r="A3" s="36" t="s">
        <v>116</v>
      </c>
      <c r="B3" s="36" t="s">
        <v>175</v>
      </c>
    </row>
    <row r="4" spans="1:15">
      <c r="A4" s="36" t="s">
        <v>117</v>
      </c>
      <c r="B4" s="36">
        <v>12146</v>
      </c>
    </row>
    <row r="5" spans="1:15" s="3" customFormat="1">
      <c r="A5" s="37" t="s">
        <v>91</v>
      </c>
      <c r="B5" s="38" t="s">
        <v>32</v>
      </c>
      <c r="C5" s="38" t="s">
        <v>44</v>
      </c>
      <c r="D5" s="38" t="s">
        <v>14</v>
      </c>
      <c r="E5" s="38" t="s">
        <v>45</v>
      </c>
      <c r="F5" s="38" t="s">
        <v>79</v>
      </c>
      <c r="G5" s="38" t="s">
        <v>17</v>
      </c>
      <c r="H5" s="38" t="s">
        <v>78</v>
      </c>
      <c r="I5" s="38" t="s">
        <v>16</v>
      </c>
      <c r="J5" s="38" t="s">
        <v>137</v>
      </c>
      <c r="K5" s="38" t="s">
        <v>149</v>
      </c>
      <c r="L5" s="38" t="s">
        <v>138</v>
      </c>
      <c r="M5" s="38" t="s">
        <v>41</v>
      </c>
      <c r="N5" s="38" t="s">
        <v>118</v>
      </c>
      <c r="O5" s="40" t="s">
        <v>120</v>
      </c>
    </row>
    <row r="6" spans="1:15" s="3" customFormat="1">
      <c r="A6" s="109" t="s">
        <v>612</v>
      </c>
      <c r="B6" s="110" t="s">
        <v>612</v>
      </c>
      <c r="C6" s="110" t="s">
        <v>612</v>
      </c>
      <c r="D6" s="110" t="s">
        <v>612</v>
      </c>
      <c r="E6" s="110" t="s">
        <v>612</v>
      </c>
      <c r="F6" s="26" t="s">
        <v>21</v>
      </c>
      <c r="G6" s="26" t="s">
        <v>20</v>
      </c>
      <c r="H6" s="110" t="s">
        <v>612</v>
      </c>
      <c r="I6" s="26" t="s">
        <v>19</v>
      </c>
      <c r="J6" s="26" t="s">
        <v>19</v>
      </c>
      <c r="K6" s="26" t="s">
        <v>156</v>
      </c>
      <c r="L6" s="26" t="s">
        <v>152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1" t="s">
        <v>612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0" t="s">
        <v>610</v>
      </c>
      <c r="B8" s="116" t="s">
        <v>612</v>
      </c>
      <c r="C8" s="116" t="s">
        <v>612</v>
      </c>
      <c r="D8" s="116" t="s">
        <v>612</v>
      </c>
      <c r="E8" s="116" t="s">
        <v>612</v>
      </c>
      <c r="F8" s="116" t="s">
        <v>612</v>
      </c>
      <c r="G8" s="116" t="s">
        <v>612</v>
      </c>
      <c r="H8" s="116" t="s">
        <v>612</v>
      </c>
      <c r="I8" s="116" t="s">
        <v>612</v>
      </c>
      <c r="J8" s="116" t="s">
        <v>612</v>
      </c>
      <c r="K8" s="116" t="s">
        <v>612</v>
      </c>
      <c r="L8" s="91">
        <v>0</v>
      </c>
      <c r="M8" s="116" t="s">
        <v>612</v>
      </c>
      <c r="N8" s="92">
        <v>0</v>
      </c>
      <c r="O8" s="92">
        <v>0</v>
      </c>
    </row>
    <row r="9" spans="1:15">
      <c r="A9" s="93" t="s">
        <v>164</v>
      </c>
      <c r="B9" s="116" t="s">
        <v>612</v>
      </c>
      <c r="C9" s="116" t="s">
        <v>612</v>
      </c>
      <c r="D9" s="116" t="s">
        <v>612</v>
      </c>
      <c r="E9" s="116" t="s">
        <v>612</v>
      </c>
      <c r="F9" s="116" t="s">
        <v>612</v>
      </c>
      <c r="G9" s="116" t="s">
        <v>612</v>
      </c>
      <c r="H9" s="116" t="s">
        <v>612</v>
      </c>
      <c r="I9" s="116" t="s">
        <v>612</v>
      </c>
      <c r="J9" s="116" t="s">
        <v>612</v>
      </c>
      <c r="K9" s="116" t="s">
        <v>612</v>
      </c>
      <c r="L9" s="116" t="s">
        <v>612</v>
      </c>
      <c r="M9" s="116" t="s">
        <v>612</v>
      </c>
      <c r="N9" s="116" t="s">
        <v>612</v>
      </c>
      <c r="O9" s="116" t="s">
        <v>612</v>
      </c>
    </row>
    <row r="10" spans="1:15">
      <c r="A10" s="93" t="s">
        <v>87</v>
      </c>
      <c r="B10" s="116" t="s">
        <v>612</v>
      </c>
      <c r="C10" s="116" t="s">
        <v>612</v>
      </c>
      <c r="D10" s="116" t="s">
        <v>612</v>
      </c>
      <c r="E10" s="116" t="s">
        <v>612</v>
      </c>
      <c r="F10" s="116" t="s">
        <v>612</v>
      </c>
      <c r="G10" s="116" t="s">
        <v>612</v>
      </c>
      <c r="H10" s="116" t="s">
        <v>612</v>
      </c>
      <c r="I10" s="116" t="s">
        <v>612</v>
      </c>
      <c r="J10" s="116" t="s">
        <v>612</v>
      </c>
      <c r="K10" s="116" t="s">
        <v>612</v>
      </c>
      <c r="L10" s="116" t="s">
        <v>612</v>
      </c>
      <c r="M10" s="116" t="s">
        <v>612</v>
      </c>
      <c r="N10" s="116" t="s">
        <v>612</v>
      </c>
      <c r="O10" s="116" t="s">
        <v>612</v>
      </c>
    </row>
    <row r="11" spans="1:15">
      <c r="A11" s="93" t="s">
        <v>155</v>
      </c>
      <c r="B11" s="116" t="s">
        <v>612</v>
      </c>
      <c r="C11" s="116" t="s">
        <v>612</v>
      </c>
      <c r="D11" s="116" t="s">
        <v>612</v>
      </c>
      <c r="E11" s="116" t="s">
        <v>612</v>
      </c>
      <c r="F11" s="116" t="s">
        <v>612</v>
      </c>
      <c r="G11" s="116" t="s">
        <v>612</v>
      </c>
      <c r="H11" s="116" t="s">
        <v>612</v>
      </c>
      <c r="I11" s="116" t="s">
        <v>612</v>
      </c>
      <c r="J11" s="116" t="s">
        <v>612</v>
      </c>
      <c r="K11" s="116" t="s">
        <v>612</v>
      </c>
      <c r="L11" s="116" t="s">
        <v>612</v>
      </c>
      <c r="M11" s="116" t="s">
        <v>612</v>
      </c>
      <c r="N11" s="116" t="s">
        <v>612</v>
      </c>
      <c r="O11" s="116" t="s">
        <v>612</v>
      </c>
    </row>
    <row r="12" spans="1:15" hidden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idden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5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15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  <row r="36" spans="1:15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1:15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1:15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5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1:15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1:15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5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1:15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</row>
    <row r="49" spans="1:15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1:15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1:15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</row>
    <row r="56" spans="1:15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</row>
    <row r="57" spans="1:15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</row>
    <row r="58" spans="1:15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</row>
    <row r="59" spans="1:15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</row>
    <row r="60" spans="1:15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</row>
    <row r="61" spans="1:15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</row>
    <row r="62" spans="1:15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</row>
    <row r="63" spans="1:15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</row>
    <row r="64" spans="1:15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</row>
    <row r="65" spans="1:15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</row>
    <row r="66" spans="1:15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</row>
    <row r="67" spans="1:15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</row>
    <row r="68" spans="1:15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</row>
    <row r="69" spans="1:15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</row>
    <row r="70" spans="1:15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spans="1:15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</row>
    <row r="72" spans="1:15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</row>
    <row r="73" spans="1:15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</row>
    <row r="74" spans="1:15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</row>
    <row r="75" spans="1:15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</row>
    <row r="76" spans="1:15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</row>
    <row r="77" spans="1:15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</row>
    <row r="78" spans="1:15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</row>
    <row r="79" spans="1:15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</row>
    <row r="80" spans="1:15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</row>
    <row r="81" spans="1:15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</row>
    <row r="82" spans="1:15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</row>
    <row r="83" spans="1:15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</row>
    <row r="84" spans="1:15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</row>
    <row r="85" spans="1:15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</row>
    <row r="86" spans="1:15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</row>
    <row r="87" spans="1:15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</row>
    <row r="88" spans="1:15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</row>
    <row r="89" spans="1:15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</row>
    <row r="90" spans="1:15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</row>
    <row r="91" spans="1:15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</row>
    <row r="92" spans="1:15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</row>
    <row r="93" spans="1:15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</row>
    <row r="94" spans="1:15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</row>
    <row r="95" spans="1:15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1:15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</row>
    <row r="97" spans="1:15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</row>
    <row r="98" spans="1:15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</row>
    <row r="99" spans="1:15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</row>
    <row r="100" spans="1:15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</row>
    <row r="101" spans="1:15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</row>
    <row r="102" spans="1:15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</row>
    <row r="103" spans="1:15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</row>
    <row r="104" spans="1:15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</row>
    <row r="105" spans="1:15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</row>
    <row r="106" spans="1:15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</row>
    <row r="107" spans="1:15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