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EA377F08-3D56-4C17-A3DD-E8127279398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השקעה'!$A$1:$J$258</definedName>
    <definedName name="_xlnm._FilterDatabase" localSheetId="1" hidden="1">מזומנים!$A$5:$K$186</definedName>
    <definedName name="_xlnm._FilterDatabase" localSheetId="5" hidden="1">מניות!$A$6:$N$498</definedName>
    <definedName name="_xlnm._FilterDatabase" localSheetId="28" hidden="1">'עלות מתואמת אג"ח קונצרני ל.סחיר'!$A$5:$O$47</definedName>
    <definedName name="_xlnm._FilterDatabase" localSheetId="29" hidden="1">'עלות מתואמת מסגרות אשראי ללווים'!$A$5:$O$47</definedName>
    <definedName name="_xlnm._FilterDatabase" localSheetId="22" hidden="1">'פקדונות מעל 3 חודשים'!$A$5:$N$98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מסחריות'!$A$5:$R$23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הלוואות!$A$1:$AZ$385</definedName>
    <definedName name="_xlnm.Print_Area" localSheetId="24">'השקעה בחברות מוחזקות'!$A$1:$AZ$8</definedName>
    <definedName name="_xlnm.Print_Area" localSheetId="25">'השקעות אחרות '!$A$1:$AZ$22</definedName>
    <definedName name="_xlnm.Print_Area" localSheetId="23">'זכויות מקרקעין'!$A$1:$AZ$24</definedName>
    <definedName name="_xlnm.Print_Area" localSheetId="10">'חוזים עתידיים'!$A$1:$AZ$24</definedName>
    <definedName name="_xlnm.Print_Area" localSheetId="26">'יתרת התחייבות להשקעה'!$A$1:$AZ$198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אופציות'!$A$1:$AZ$20</definedName>
    <definedName name="_xlnm.Print_Area" localSheetId="19">'לא סחיר - חוזים עתידיים'!$A$1:$AZ$372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מניות'!$A$1:$AZ$67</definedName>
    <definedName name="_xlnm.Print_Area" localSheetId="16">'לא סחיר - קרנות השקעה'!$A$1:$AZ$264</definedName>
    <definedName name="_xlnm.Print_Area" localSheetId="13">'לא סחיר - תעודות חוב מסחריות'!$A$1:$AZ$19</definedName>
    <definedName name="_xlnm.Print_Area" localSheetId="11">'מוצרים מובנים'!$A$1:$AZ$13</definedName>
    <definedName name="_xlnm.Print_Area" localSheetId="1">מזומנים!$A$1:$AZ$57</definedName>
    <definedName name="_xlnm.Print_Area" localSheetId="5">מניות!$A$1:$AZ$266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ממשלתיות'!$A$1:$AZ$51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6" i="81" l="1"/>
  <c r="H9" i="81"/>
  <c r="H8" i="81" l="1"/>
  <c r="C26" i="88"/>
  <c r="C36" i="88" l="1"/>
  <c r="I20" i="81"/>
  <c r="I17" i="81"/>
  <c r="I14" i="81"/>
  <c r="I18" i="81"/>
  <c r="I15" i="81"/>
  <c r="I12" i="81"/>
  <c r="I22" i="81"/>
  <c r="I19" i="81"/>
  <c r="I16" i="81"/>
  <c r="I13" i="81"/>
  <c r="I21" i="81"/>
  <c r="P154" i="61"/>
  <c r="P10" i="61" s="1"/>
  <c r="P9" i="61" s="1"/>
  <c r="C42" i="88" l="1"/>
  <c r="O47" i="78" l="1"/>
  <c r="L21" i="69" l="1"/>
  <c r="L11" i="69"/>
  <c r="L10" i="69" l="1"/>
  <c r="N11" i="69"/>
  <c r="K216" i="62"/>
  <c r="K186" i="62"/>
  <c r="I18" i="58" l="1"/>
  <c r="I51" i="58"/>
  <c r="I50" i="58" s="1"/>
  <c r="I10" i="58"/>
  <c r="I9" i="58" l="1"/>
  <c r="I8" i="58" s="1"/>
  <c r="C22" i="88"/>
  <c r="C11" i="88"/>
  <c r="J51" i="58" l="1"/>
  <c r="C10" i="88"/>
  <c r="C9" i="88"/>
  <c r="C41" i="88" l="1"/>
  <c r="L34" i="72" l="1"/>
  <c r="J16" i="81"/>
  <c r="J20" i="81"/>
  <c r="J22" i="81"/>
  <c r="J19" i="81"/>
  <c r="J13" i="81"/>
  <c r="J15" i="81"/>
  <c r="J12" i="81"/>
  <c r="J14" i="81"/>
  <c r="J18" i="81"/>
  <c r="J17" i="81"/>
  <c r="J21" i="81"/>
  <c r="O11" i="69"/>
  <c r="D9" i="88"/>
  <c r="K51" i="58"/>
  <c r="D38" i="88"/>
  <c r="D32" i="88"/>
  <c r="D26" i="88"/>
  <c r="D20" i="88"/>
  <c r="D14" i="88"/>
  <c r="D36" i="88"/>
  <c r="D30" i="88"/>
  <c r="D18" i="88"/>
  <c r="D41" i="88"/>
  <c r="D23" i="88"/>
  <c r="D17" i="88"/>
  <c r="D11" i="88"/>
  <c r="D40" i="88"/>
  <c r="D22" i="88"/>
  <c r="D39" i="88"/>
  <c r="D27" i="88"/>
  <c r="D15" i="88"/>
  <c r="D37" i="88"/>
  <c r="D31" i="88"/>
  <c r="D25" i="88"/>
  <c r="D19" i="88"/>
  <c r="D13" i="88"/>
  <c r="D24" i="88"/>
  <c r="D12" i="88"/>
  <c r="D35" i="88"/>
  <c r="D29" i="88"/>
  <c r="D34" i="88"/>
  <c r="D28" i="88"/>
  <c r="D16" i="88"/>
  <c r="D33" i="88"/>
  <c r="D21" i="88"/>
  <c r="D10" i="88"/>
  <c r="O8" i="93"/>
  <c r="N8" i="93"/>
  <c r="O8" i="92"/>
  <c r="N8" i="92"/>
  <c r="J11" i="81"/>
  <c r="I11" i="81"/>
  <c r="J10" i="81"/>
  <c r="I10" i="81"/>
  <c r="J9" i="81"/>
  <c r="I9" i="81"/>
  <c r="J8" i="81"/>
  <c r="I8" i="81"/>
  <c r="H24" i="80"/>
  <c r="G24" i="80"/>
  <c r="H23" i="80"/>
  <c r="G23" i="80"/>
  <c r="H22" i="80"/>
  <c r="G22" i="80"/>
  <c r="H21" i="80"/>
  <c r="G21" i="80"/>
  <c r="H20" i="80"/>
  <c r="G20" i="80"/>
  <c r="H19" i="80"/>
  <c r="G19" i="80"/>
  <c r="H18" i="80"/>
  <c r="G18" i="80"/>
  <c r="H16" i="80"/>
  <c r="G16" i="80"/>
  <c r="H15" i="80"/>
  <c r="G15" i="80"/>
  <c r="H14" i="80"/>
  <c r="G14" i="80"/>
  <c r="H13" i="80"/>
  <c r="G13" i="80"/>
  <c r="H12" i="80"/>
  <c r="G12" i="80"/>
  <c r="H11" i="80"/>
  <c r="G11" i="80"/>
  <c r="H10" i="80"/>
  <c r="G10" i="80"/>
  <c r="H9" i="80"/>
  <c r="G9" i="80"/>
  <c r="H8" i="80"/>
  <c r="G8" i="80"/>
  <c r="N8" i="79"/>
  <c r="M8" i="79"/>
  <c r="Q378" i="78"/>
  <c r="P378" i="78"/>
  <c r="Q377" i="78"/>
  <c r="P377" i="78"/>
  <c r="Q376" i="78"/>
  <c r="P376" i="78"/>
  <c r="Q375" i="78"/>
  <c r="P375" i="78"/>
  <c r="Q374" i="78"/>
  <c r="P374" i="78"/>
  <c r="Q373" i="78"/>
  <c r="P373" i="78"/>
  <c r="Q372" i="78"/>
  <c r="P372" i="78"/>
  <c r="Q371" i="78"/>
  <c r="P371" i="78"/>
  <c r="Q370" i="78"/>
  <c r="P370" i="78"/>
  <c r="Q369" i="78"/>
  <c r="P369" i="78"/>
  <c r="Q368" i="78"/>
  <c r="P368" i="78"/>
  <c r="Q367" i="78"/>
  <c r="P367" i="78"/>
  <c r="Q366" i="78"/>
  <c r="P366" i="78"/>
  <c r="Q365" i="78"/>
  <c r="P365" i="78"/>
  <c r="Q364" i="78"/>
  <c r="P364" i="78"/>
  <c r="Q363" i="78"/>
  <c r="P363" i="78"/>
  <c r="Q362" i="78"/>
  <c r="P362" i="78"/>
  <c r="Q361" i="78"/>
  <c r="P361" i="78"/>
  <c r="Q360" i="78"/>
  <c r="P360" i="78"/>
  <c r="Q359" i="78"/>
  <c r="P359" i="78"/>
  <c r="Q358" i="78"/>
  <c r="P358" i="78"/>
  <c r="Q357" i="78"/>
  <c r="P357" i="78"/>
  <c r="Q356" i="78"/>
  <c r="P356" i="78"/>
  <c r="Q355" i="78"/>
  <c r="P355" i="78"/>
  <c r="Q354" i="78"/>
  <c r="P354" i="78"/>
  <c r="Q353" i="78"/>
  <c r="P353" i="78"/>
  <c r="Q352" i="78"/>
  <c r="P352" i="78"/>
  <c r="Q351" i="78"/>
  <c r="P351" i="78"/>
  <c r="Q350" i="78"/>
  <c r="P350" i="78"/>
  <c r="Q349" i="78"/>
  <c r="P349" i="78"/>
  <c r="Q348" i="78"/>
  <c r="P348" i="78"/>
  <c r="Q347" i="78"/>
  <c r="P347" i="78"/>
  <c r="Q346" i="78"/>
  <c r="P346" i="78"/>
  <c r="Q345" i="78"/>
  <c r="P345" i="78"/>
  <c r="Q344" i="78"/>
  <c r="P344" i="78"/>
  <c r="Q343" i="78"/>
  <c r="P343" i="78"/>
  <c r="Q342" i="78"/>
  <c r="P342" i="78"/>
  <c r="Q341" i="78"/>
  <c r="P341" i="78"/>
  <c r="Q340" i="78"/>
  <c r="P340" i="78"/>
  <c r="Q339" i="78"/>
  <c r="P339" i="78"/>
  <c r="Q338" i="78"/>
  <c r="P338" i="78"/>
  <c r="Q337" i="78"/>
  <c r="P337" i="78"/>
  <c r="Q336" i="78"/>
  <c r="P336" i="78"/>
  <c r="Q335" i="78"/>
  <c r="P335" i="78"/>
  <c r="Q334" i="78"/>
  <c r="P334" i="78"/>
  <c r="Q333" i="78"/>
  <c r="P333" i="78"/>
  <c r="Q332" i="78"/>
  <c r="P332" i="78"/>
  <c r="Q331" i="78"/>
  <c r="P331" i="78"/>
  <c r="Q330" i="78"/>
  <c r="P330" i="78"/>
  <c r="Q329" i="78"/>
  <c r="P329" i="78"/>
  <c r="Q328" i="78"/>
  <c r="P328" i="78"/>
  <c r="Q327" i="78"/>
  <c r="P327" i="78"/>
  <c r="Q326" i="78"/>
  <c r="P326" i="78"/>
  <c r="Q325" i="78"/>
  <c r="P325" i="78"/>
  <c r="Q324" i="78"/>
  <c r="P324" i="78"/>
  <c r="Q323" i="78"/>
  <c r="P323" i="78"/>
  <c r="Q322" i="78"/>
  <c r="P322" i="78"/>
  <c r="Q321" i="78"/>
  <c r="P321" i="78"/>
  <c r="Q320" i="78"/>
  <c r="P320" i="78"/>
  <c r="Q319" i="78"/>
  <c r="P319" i="78"/>
  <c r="Q318" i="78"/>
  <c r="P318" i="78"/>
  <c r="Q317" i="78"/>
  <c r="P317" i="78"/>
  <c r="Q316" i="78"/>
  <c r="P316" i="78"/>
  <c r="Q315" i="78"/>
  <c r="P315" i="78"/>
  <c r="Q314" i="78"/>
  <c r="P314" i="78"/>
  <c r="Q313" i="78"/>
  <c r="P313" i="78"/>
  <c r="Q312" i="78"/>
  <c r="P312" i="78"/>
  <c r="Q311" i="78"/>
  <c r="P311" i="78"/>
  <c r="Q310" i="78"/>
  <c r="P310" i="78"/>
  <c r="Q309" i="78"/>
  <c r="P309" i="78"/>
  <c r="Q308" i="78"/>
  <c r="P308" i="78"/>
  <c r="Q307" i="78"/>
  <c r="P307" i="78"/>
  <c r="Q306" i="78"/>
  <c r="P306" i="78"/>
  <c r="Q305" i="78"/>
  <c r="P305" i="78"/>
  <c r="Q304" i="78"/>
  <c r="P304" i="78"/>
  <c r="Q303" i="78"/>
  <c r="P303" i="78"/>
  <c r="Q302" i="78"/>
  <c r="P302" i="78"/>
  <c r="Q301" i="78"/>
  <c r="P301" i="78"/>
  <c r="Q300" i="78"/>
  <c r="P300" i="78"/>
  <c r="Q299" i="78"/>
  <c r="P299" i="78"/>
  <c r="Q298" i="78"/>
  <c r="P298" i="78"/>
  <c r="Q297" i="78"/>
  <c r="P297" i="78"/>
  <c r="Q296" i="78"/>
  <c r="P296" i="78"/>
  <c r="Q295" i="78"/>
  <c r="P295" i="78"/>
  <c r="Q294" i="78"/>
  <c r="P294" i="78"/>
  <c r="Q293" i="78"/>
  <c r="P293" i="78"/>
  <c r="Q292" i="78"/>
  <c r="P292" i="78"/>
  <c r="Q291" i="78"/>
  <c r="P291" i="78"/>
  <c r="Q290" i="78"/>
  <c r="P290" i="78"/>
  <c r="Q289" i="78"/>
  <c r="P289" i="78"/>
  <c r="Q288" i="78"/>
  <c r="P288" i="78"/>
  <c r="Q287" i="78"/>
  <c r="P287" i="78"/>
  <c r="Q286" i="78"/>
  <c r="P286" i="78"/>
  <c r="Q285" i="78"/>
  <c r="P285" i="78"/>
  <c r="Q284" i="78"/>
  <c r="P284" i="78"/>
  <c r="Q283" i="78"/>
  <c r="P283" i="78"/>
  <c r="Q281" i="78"/>
  <c r="P281" i="78"/>
  <c r="Q280" i="78"/>
  <c r="P280" i="78"/>
  <c r="Q278" i="78"/>
  <c r="P278" i="78"/>
  <c r="Q277" i="78"/>
  <c r="P277" i="78"/>
  <c r="Q276" i="78"/>
  <c r="P276" i="78"/>
  <c r="Q275" i="78"/>
  <c r="P275" i="78"/>
  <c r="Q274" i="78"/>
  <c r="P274" i="78"/>
  <c r="Q273" i="78"/>
  <c r="P273" i="78"/>
  <c r="Q272" i="78"/>
  <c r="P272" i="78"/>
  <c r="Q271" i="78"/>
  <c r="P271" i="78"/>
  <c r="Q270" i="78"/>
  <c r="P270" i="78"/>
  <c r="Q269" i="78"/>
  <c r="P269" i="78"/>
  <c r="Q268" i="78"/>
  <c r="P268" i="78"/>
  <c r="Q267" i="78"/>
  <c r="P267" i="78"/>
  <c r="Q266" i="78"/>
  <c r="P266" i="78"/>
  <c r="Q265" i="78"/>
  <c r="P265" i="78"/>
  <c r="Q264" i="78"/>
  <c r="P264" i="78"/>
  <c r="Q263" i="78"/>
  <c r="P263" i="78"/>
  <c r="Q262" i="78"/>
  <c r="P262" i="78"/>
  <c r="Q261" i="78"/>
  <c r="P261" i="78"/>
  <c r="Q260" i="78"/>
  <c r="P260" i="78"/>
  <c r="Q259" i="78"/>
  <c r="P259" i="78"/>
  <c r="Q258" i="78"/>
  <c r="P258" i="78"/>
  <c r="Q257" i="78"/>
  <c r="P257" i="78"/>
  <c r="Q256" i="78"/>
  <c r="P256" i="78"/>
  <c r="Q255" i="78"/>
  <c r="P255" i="78"/>
  <c r="Q254" i="78"/>
  <c r="P254" i="78"/>
  <c r="Q253" i="78"/>
  <c r="P253" i="78"/>
  <c r="Q252" i="78"/>
  <c r="P252" i="78"/>
  <c r="Q251" i="78"/>
  <c r="P251" i="78"/>
  <c r="Q250" i="78"/>
  <c r="P250" i="78"/>
  <c r="Q249" i="78"/>
  <c r="P249" i="78"/>
  <c r="Q248" i="78"/>
  <c r="P248" i="78"/>
  <c r="Q247" i="78"/>
  <c r="P247" i="78"/>
  <c r="Q246" i="78"/>
  <c r="P246" i="78"/>
  <c r="Q245" i="78"/>
  <c r="P245" i="78"/>
  <c r="Q244" i="78"/>
  <c r="P244" i="78"/>
  <c r="Q243" i="78"/>
  <c r="P243" i="78"/>
  <c r="Q242" i="78"/>
  <c r="P242" i="78"/>
  <c r="Q241" i="78"/>
  <c r="P241" i="78"/>
  <c r="Q240" i="78"/>
  <c r="P240" i="78"/>
  <c r="Q239" i="78"/>
  <c r="P239" i="78"/>
  <c r="Q238" i="78"/>
  <c r="P238" i="78"/>
  <c r="Q237" i="78"/>
  <c r="P237" i="78"/>
  <c r="Q236" i="78"/>
  <c r="P236" i="78"/>
  <c r="Q235" i="78"/>
  <c r="P235" i="78"/>
  <c r="Q234" i="78"/>
  <c r="P234" i="78"/>
  <c r="Q233" i="78"/>
  <c r="P233" i="78"/>
  <c r="Q232" i="78"/>
  <c r="P232" i="78"/>
  <c r="Q231" i="78"/>
  <c r="P231" i="78"/>
  <c r="Q230" i="78"/>
  <c r="P230" i="78"/>
  <c r="Q229" i="78"/>
  <c r="P229" i="78"/>
  <c r="Q228" i="78"/>
  <c r="P228" i="78"/>
  <c r="Q227" i="78"/>
  <c r="P227" i="78"/>
  <c r="Q226" i="78"/>
  <c r="P226" i="78"/>
  <c r="Q225" i="78"/>
  <c r="P225" i="78"/>
  <c r="Q224" i="78"/>
  <c r="P224" i="78"/>
  <c r="Q223" i="78"/>
  <c r="P223" i="78"/>
  <c r="Q222" i="78"/>
  <c r="P222" i="78"/>
  <c r="Q221" i="78"/>
  <c r="P221" i="78"/>
  <c r="Q220" i="78"/>
  <c r="P220" i="78"/>
  <c r="Q219" i="78"/>
  <c r="P219" i="78"/>
  <c r="Q218" i="78"/>
  <c r="P218" i="78"/>
  <c r="Q217" i="78"/>
  <c r="P217" i="78"/>
  <c r="Q216" i="78"/>
  <c r="P216" i="78"/>
  <c r="Q215" i="78"/>
  <c r="P215" i="78"/>
  <c r="Q214" i="78"/>
  <c r="P214" i="78"/>
  <c r="Q213" i="78"/>
  <c r="P213" i="78"/>
  <c r="Q212" i="78"/>
  <c r="P212" i="78"/>
  <c r="Q211" i="78"/>
  <c r="P211" i="78"/>
  <c r="Q210" i="78"/>
  <c r="P210" i="78"/>
  <c r="Q209" i="78"/>
  <c r="P209" i="78"/>
  <c r="Q208" i="78"/>
  <c r="P208" i="78"/>
  <c r="Q207" i="78"/>
  <c r="P207" i="78"/>
  <c r="Q206" i="78"/>
  <c r="P206" i="78"/>
  <c r="Q205" i="78"/>
  <c r="P205" i="78"/>
  <c r="Q204" i="78"/>
  <c r="P204" i="78"/>
  <c r="Q203" i="78"/>
  <c r="P203" i="78"/>
  <c r="Q202" i="78"/>
  <c r="P202" i="78"/>
  <c r="Q201" i="78"/>
  <c r="P201" i="78"/>
  <c r="Q200" i="78"/>
  <c r="P200" i="78"/>
  <c r="Q199" i="78"/>
  <c r="P199" i="78"/>
  <c r="Q198" i="78"/>
  <c r="P198" i="78"/>
  <c r="Q197" i="78"/>
  <c r="P197" i="78"/>
  <c r="Q196" i="78"/>
  <c r="P196" i="78"/>
  <c r="Q195" i="78"/>
  <c r="P195" i="78"/>
  <c r="Q194" i="78"/>
  <c r="P194" i="78"/>
  <c r="Q193" i="78"/>
  <c r="P193" i="78"/>
  <c r="Q192" i="78"/>
  <c r="P192" i="78"/>
  <c r="Q191" i="78"/>
  <c r="P191" i="78"/>
  <c r="Q190" i="78"/>
  <c r="P190" i="78"/>
  <c r="Q189" i="78"/>
  <c r="P189" i="78"/>
  <c r="Q188" i="78"/>
  <c r="P188" i="78"/>
  <c r="Q187" i="78"/>
  <c r="P187" i="78"/>
  <c r="Q186" i="78"/>
  <c r="P186" i="78"/>
  <c r="Q185" i="78"/>
  <c r="P185" i="78"/>
  <c r="Q184" i="78"/>
  <c r="P184" i="78"/>
  <c r="Q183" i="78"/>
  <c r="P183" i="78"/>
  <c r="Q182" i="78"/>
  <c r="P182" i="78"/>
  <c r="Q181" i="78"/>
  <c r="P181" i="78"/>
  <c r="Q180" i="78"/>
  <c r="P180" i="78"/>
  <c r="Q179" i="78"/>
  <c r="P179" i="78"/>
  <c r="Q178" i="78"/>
  <c r="P178" i="78"/>
  <c r="Q177" i="78"/>
  <c r="P177" i="78"/>
  <c r="Q176" i="78"/>
  <c r="P176" i="78"/>
  <c r="Q175" i="78"/>
  <c r="P175" i="78"/>
  <c r="Q174" i="78"/>
  <c r="P174" i="78"/>
  <c r="Q173" i="78"/>
  <c r="P173" i="78"/>
  <c r="Q172" i="78"/>
  <c r="P172" i="78"/>
  <c r="Q171" i="78"/>
  <c r="P171" i="78"/>
  <c r="Q170" i="78"/>
  <c r="P170" i="78"/>
  <c r="Q169" i="78"/>
  <c r="P169" i="78"/>
  <c r="Q168" i="78"/>
  <c r="P168" i="78"/>
  <c r="Q167" i="78"/>
  <c r="P167" i="78"/>
  <c r="Q166" i="78"/>
  <c r="P166" i="78"/>
  <c r="Q165" i="78"/>
  <c r="P165" i="78"/>
  <c r="Q164" i="78"/>
  <c r="P164" i="78"/>
  <c r="Q163" i="78"/>
  <c r="P163" i="78"/>
  <c r="Q162" i="78"/>
  <c r="P162" i="78"/>
  <c r="Q161" i="78"/>
  <c r="P161" i="78"/>
  <c r="Q160" i="78"/>
  <c r="P160" i="78"/>
  <c r="Q159" i="78"/>
  <c r="P159" i="78"/>
  <c r="Q158" i="78"/>
  <c r="P158" i="78"/>
  <c r="Q157" i="78"/>
  <c r="P157" i="78"/>
  <c r="Q156" i="78"/>
  <c r="P156" i="78"/>
  <c r="Q155" i="78"/>
  <c r="P155" i="78"/>
  <c r="Q154" i="78"/>
  <c r="P154" i="78"/>
  <c r="Q153" i="78"/>
  <c r="P153" i="78"/>
  <c r="Q152" i="78"/>
  <c r="P152" i="78"/>
  <c r="Q151" i="78"/>
  <c r="P151" i="78"/>
  <c r="Q150" i="78"/>
  <c r="P150" i="78"/>
  <c r="Q149" i="78"/>
  <c r="P149" i="78"/>
  <c r="Q148" i="78"/>
  <c r="P148" i="78"/>
  <c r="Q147" i="78"/>
  <c r="P147" i="78"/>
  <c r="Q146" i="78"/>
  <c r="P146" i="78"/>
  <c r="Q145" i="78"/>
  <c r="P145" i="78"/>
  <c r="Q144" i="78"/>
  <c r="P144" i="78"/>
  <c r="Q143" i="78"/>
  <c r="P143" i="78"/>
  <c r="Q142" i="78"/>
  <c r="P142" i="78"/>
  <c r="Q141" i="78"/>
  <c r="P141" i="78"/>
  <c r="Q140" i="78"/>
  <c r="P140" i="78"/>
  <c r="Q139" i="78"/>
  <c r="P139" i="78"/>
  <c r="Q138" i="78"/>
  <c r="P138" i="78"/>
  <c r="Q137" i="78"/>
  <c r="P137" i="78"/>
  <c r="Q136" i="78"/>
  <c r="P136" i="78"/>
  <c r="Q135" i="78"/>
  <c r="P135" i="78"/>
  <c r="Q134" i="78"/>
  <c r="P134" i="78"/>
  <c r="Q133" i="78"/>
  <c r="P133" i="78"/>
  <c r="Q132" i="78"/>
  <c r="P132" i="78"/>
  <c r="Q131" i="78"/>
  <c r="P131" i="78"/>
  <c r="Q130" i="78"/>
  <c r="P130" i="78"/>
  <c r="Q129" i="78"/>
  <c r="P129" i="78"/>
  <c r="Q128" i="78"/>
  <c r="P128" i="78"/>
  <c r="Q127" i="78"/>
  <c r="P127" i="78"/>
  <c r="Q126" i="78"/>
  <c r="P126" i="78"/>
  <c r="Q125" i="78"/>
  <c r="P125" i="78"/>
  <c r="Q124" i="78"/>
  <c r="P124" i="78"/>
  <c r="Q123" i="78"/>
  <c r="P123" i="78"/>
  <c r="Q122" i="78"/>
  <c r="P122" i="78"/>
  <c r="Q121" i="78"/>
  <c r="P121" i="78"/>
  <c r="Q120" i="78"/>
  <c r="P120" i="78"/>
  <c r="Q119" i="78"/>
  <c r="P119" i="78"/>
  <c r="Q118" i="78"/>
  <c r="P118" i="78"/>
  <c r="Q117" i="78"/>
  <c r="P117" i="78"/>
  <c r="Q116" i="78"/>
  <c r="P116" i="78"/>
  <c r="Q115" i="78"/>
  <c r="P115" i="78"/>
  <c r="Q114" i="78"/>
  <c r="P114" i="78"/>
  <c r="Q113" i="78"/>
  <c r="P113" i="78"/>
  <c r="Q112" i="78"/>
  <c r="P112" i="78"/>
  <c r="Q111" i="78"/>
  <c r="P111" i="78"/>
  <c r="Q110" i="78"/>
  <c r="P110" i="78"/>
  <c r="Q109" i="78"/>
  <c r="P109" i="78"/>
  <c r="Q108" i="78"/>
  <c r="P108" i="78"/>
  <c r="Q107" i="78"/>
  <c r="P107" i="78"/>
  <c r="Q106" i="78"/>
  <c r="P106" i="78"/>
  <c r="Q105" i="78"/>
  <c r="P105" i="78"/>
  <c r="Q104" i="78"/>
  <c r="P104" i="78"/>
  <c r="Q103" i="78"/>
  <c r="P103" i="78"/>
  <c r="Q102" i="78"/>
  <c r="P102" i="78"/>
  <c r="Q101" i="78"/>
  <c r="P101" i="78"/>
  <c r="Q100" i="78"/>
  <c r="P100" i="78"/>
  <c r="Q99" i="78"/>
  <c r="P99" i="78"/>
  <c r="Q98" i="78"/>
  <c r="P98" i="78"/>
  <c r="Q97" i="78"/>
  <c r="P97" i="78"/>
  <c r="Q96" i="78"/>
  <c r="P96" i="78"/>
  <c r="Q95" i="78"/>
  <c r="P95" i="78"/>
  <c r="Q94" i="78"/>
  <c r="P94" i="78"/>
  <c r="Q93" i="78"/>
  <c r="P93" i="78"/>
  <c r="Q92" i="78"/>
  <c r="P92" i="78"/>
  <c r="Q91" i="78"/>
  <c r="P91" i="78"/>
  <c r="Q90" i="78"/>
  <c r="P90" i="78"/>
  <c r="Q89" i="78"/>
  <c r="P89" i="78"/>
  <c r="Q88" i="78"/>
  <c r="P88" i="78"/>
  <c r="Q87" i="78"/>
  <c r="P87" i="78"/>
  <c r="Q86" i="78"/>
  <c r="P86" i="78"/>
  <c r="Q85" i="78"/>
  <c r="P85" i="78"/>
  <c r="Q84" i="78"/>
  <c r="P84" i="78"/>
  <c r="Q83" i="78"/>
  <c r="P83" i="78"/>
  <c r="Q82" i="78"/>
  <c r="P82" i="78"/>
  <c r="Q81" i="78"/>
  <c r="P81" i="78"/>
  <c r="Q80" i="78"/>
  <c r="P80" i="78"/>
  <c r="Q79" i="78"/>
  <c r="P79" i="78"/>
  <c r="Q78" i="78"/>
  <c r="P78" i="78"/>
  <c r="Q77" i="78"/>
  <c r="P77" i="78"/>
  <c r="Q76" i="78"/>
  <c r="P76" i="78"/>
  <c r="Q75" i="78"/>
  <c r="P75" i="78"/>
  <c r="Q74" i="78"/>
  <c r="P74" i="78"/>
  <c r="Q73" i="78"/>
  <c r="P73" i="78"/>
  <c r="Q72" i="78"/>
  <c r="P72" i="78"/>
  <c r="Q71" i="78"/>
  <c r="P71" i="78"/>
  <c r="Q70" i="78"/>
  <c r="P70" i="78"/>
  <c r="Q69" i="78"/>
  <c r="P69" i="78"/>
  <c r="Q68" i="78"/>
  <c r="P68" i="78"/>
  <c r="Q67" i="78"/>
  <c r="P67" i="78"/>
  <c r="Q66" i="78"/>
  <c r="P66" i="78"/>
  <c r="Q65" i="78"/>
  <c r="P65" i="78"/>
  <c r="Q64" i="78"/>
  <c r="P64" i="78"/>
  <c r="Q63" i="78"/>
  <c r="P63" i="78"/>
  <c r="Q62" i="78"/>
  <c r="P62" i="78"/>
  <c r="Q61" i="78"/>
  <c r="P61" i="78"/>
  <c r="Q60" i="78"/>
  <c r="P60" i="78"/>
  <c r="Q59" i="78"/>
  <c r="P59" i="78"/>
  <c r="Q58" i="78"/>
  <c r="P58" i="78"/>
  <c r="Q57" i="78"/>
  <c r="P57" i="78"/>
  <c r="Q56" i="78"/>
  <c r="P56" i="78"/>
  <c r="Q55" i="78"/>
  <c r="P55" i="78"/>
  <c r="Q54" i="78"/>
  <c r="P54" i="78"/>
  <c r="Q53" i="78"/>
  <c r="P53" i="78"/>
  <c r="Q52" i="78"/>
  <c r="P52" i="78"/>
  <c r="Q51" i="78"/>
  <c r="P51" i="78"/>
  <c r="Q50" i="78"/>
  <c r="P50" i="78"/>
  <c r="Q49" i="78"/>
  <c r="P49" i="78"/>
  <c r="Q48" i="78"/>
  <c r="P48" i="78"/>
  <c r="Q47" i="78"/>
  <c r="P47" i="78"/>
  <c r="Q45" i="78"/>
  <c r="P45" i="78"/>
  <c r="Q44" i="78"/>
  <c r="P44" i="78"/>
  <c r="Q43" i="78"/>
  <c r="P43" i="78"/>
  <c r="Q42" i="78"/>
  <c r="P42" i="78"/>
  <c r="Q41" i="78"/>
  <c r="P41" i="78"/>
  <c r="Q40" i="78"/>
  <c r="P40" i="78"/>
  <c r="Q39" i="78"/>
  <c r="P39" i="78"/>
  <c r="Q38" i="78"/>
  <c r="P38" i="78"/>
  <c r="Q37" i="78"/>
  <c r="P37" i="78"/>
  <c r="Q35" i="78"/>
  <c r="P35" i="78"/>
  <c r="Q34" i="78"/>
  <c r="P34" i="78"/>
  <c r="Q33" i="78"/>
  <c r="P33" i="78"/>
  <c r="Q32" i="78"/>
  <c r="P32" i="78"/>
  <c r="Q31" i="78"/>
  <c r="P31" i="78"/>
  <c r="Q30" i="78"/>
  <c r="P30" i="78"/>
  <c r="Q29" i="78"/>
  <c r="P29" i="78"/>
  <c r="Q28" i="78"/>
  <c r="P28" i="78"/>
  <c r="Q27" i="78"/>
  <c r="P27" i="78"/>
  <c r="Q26" i="78"/>
  <c r="P26" i="78"/>
  <c r="Q25" i="78"/>
  <c r="P25" i="78"/>
  <c r="Q24" i="78"/>
  <c r="P24" i="78"/>
  <c r="Q23" i="78"/>
  <c r="P23" i="78"/>
  <c r="Q22" i="78"/>
  <c r="P22" i="78"/>
  <c r="Q21" i="78"/>
  <c r="P21" i="78"/>
  <c r="Q20" i="78"/>
  <c r="P20" i="78"/>
  <c r="Q19" i="78"/>
  <c r="P19" i="78"/>
  <c r="Q18" i="78"/>
  <c r="P18" i="78"/>
  <c r="Q17" i="78"/>
  <c r="P17" i="78"/>
  <c r="Q16" i="78"/>
  <c r="P16" i="78"/>
  <c r="Q15" i="78"/>
  <c r="P15" i="78"/>
  <c r="Q14" i="78"/>
  <c r="P14" i="78"/>
  <c r="Q13" i="78"/>
  <c r="P13" i="78"/>
  <c r="Q12" i="78"/>
  <c r="P12" i="78"/>
  <c r="Q11" i="78"/>
  <c r="P11" i="78"/>
  <c r="Q9" i="78"/>
  <c r="P9" i="78"/>
  <c r="Q8" i="78"/>
  <c r="P8" i="78"/>
  <c r="J365" i="76"/>
  <c r="I365" i="76"/>
  <c r="J364" i="76"/>
  <c r="I364" i="76"/>
  <c r="J363" i="76"/>
  <c r="I363" i="76"/>
  <c r="J361" i="76"/>
  <c r="I361" i="76"/>
  <c r="J360" i="76"/>
  <c r="I360" i="76"/>
  <c r="J359" i="76"/>
  <c r="I359" i="76"/>
  <c r="J358" i="76"/>
  <c r="I358" i="76"/>
  <c r="J357" i="76"/>
  <c r="I357" i="76"/>
  <c r="J356" i="76"/>
  <c r="I356" i="76"/>
  <c r="J355" i="76"/>
  <c r="I355" i="76"/>
  <c r="J354" i="76"/>
  <c r="I354" i="76"/>
  <c r="J353" i="76"/>
  <c r="I353" i="76"/>
  <c r="J351" i="76"/>
  <c r="I351" i="76"/>
  <c r="J350" i="76"/>
  <c r="I350" i="76"/>
  <c r="J349" i="76"/>
  <c r="I349" i="76"/>
  <c r="J348" i="76"/>
  <c r="I348" i="76"/>
  <c r="J346" i="76"/>
  <c r="I346" i="76"/>
  <c r="J345" i="76"/>
  <c r="I345" i="76"/>
  <c r="J344" i="76"/>
  <c r="I344" i="76"/>
  <c r="J343" i="76"/>
  <c r="I343" i="76"/>
  <c r="J342" i="76"/>
  <c r="I342" i="76"/>
  <c r="J341" i="76"/>
  <c r="I341" i="76"/>
  <c r="J340" i="76"/>
  <c r="I340" i="76"/>
  <c r="J339" i="76"/>
  <c r="I339" i="76"/>
  <c r="J338" i="76"/>
  <c r="I338" i="76"/>
  <c r="J337" i="76"/>
  <c r="I337" i="76"/>
  <c r="J336" i="76"/>
  <c r="I336" i="76"/>
  <c r="J335" i="76"/>
  <c r="I335" i="76"/>
  <c r="J334" i="76"/>
  <c r="I334" i="76"/>
  <c r="J333" i="76"/>
  <c r="I333" i="76"/>
  <c r="J332" i="76"/>
  <c r="I332" i="76"/>
  <c r="J331" i="76"/>
  <c r="I331" i="76"/>
  <c r="J330" i="76"/>
  <c r="I330" i="76"/>
  <c r="J329" i="76"/>
  <c r="I329" i="76"/>
  <c r="J328" i="76"/>
  <c r="I328" i="76"/>
  <c r="J327" i="76"/>
  <c r="I327" i="76"/>
  <c r="J326" i="76"/>
  <c r="I326" i="76"/>
  <c r="J325" i="76"/>
  <c r="I325" i="76"/>
  <c r="J324" i="76"/>
  <c r="I324" i="76"/>
  <c r="J323" i="76"/>
  <c r="I323" i="76"/>
  <c r="J322" i="76"/>
  <c r="I322" i="76"/>
  <c r="J321" i="76"/>
  <c r="I321" i="76"/>
  <c r="J320" i="76"/>
  <c r="I320" i="76"/>
  <c r="J319" i="76"/>
  <c r="I319" i="76"/>
  <c r="J318" i="76"/>
  <c r="I318" i="76"/>
  <c r="J317" i="76"/>
  <c r="I317" i="76"/>
  <c r="J316" i="76"/>
  <c r="I316" i="76"/>
  <c r="J315" i="76"/>
  <c r="I315" i="76"/>
  <c r="J314" i="76"/>
  <c r="I314" i="76"/>
  <c r="J313" i="76"/>
  <c r="I313" i="76"/>
  <c r="J312" i="76"/>
  <c r="I312" i="76"/>
  <c r="J311" i="76"/>
  <c r="I311" i="76"/>
  <c r="J310" i="76"/>
  <c r="I310" i="76"/>
  <c r="J309" i="76"/>
  <c r="I309" i="76"/>
  <c r="J308" i="76"/>
  <c r="I308" i="76"/>
  <c r="J307" i="76"/>
  <c r="I307" i="76"/>
  <c r="J306" i="76"/>
  <c r="I306" i="76"/>
  <c r="J305" i="76"/>
  <c r="I305" i="76"/>
  <c r="J304" i="76"/>
  <c r="I304" i="76"/>
  <c r="J303" i="76"/>
  <c r="I303" i="76"/>
  <c r="J302" i="76"/>
  <c r="I302" i="76"/>
  <c r="J301" i="76"/>
  <c r="I301" i="76"/>
  <c r="J300" i="76"/>
  <c r="I300" i="76"/>
  <c r="J299" i="76"/>
  <c r="I299" i="76"/>
  <c r="J298" i="76"/>
  <c r="I298" i="76"/>
  <c r="J297" i="76"/>
  <c r="I297" i="76"/>
  <c r="J296" i="76"/>
  <c r="I296" i="76"/>
  <c r="J295" i="76"/>
  <c r="I295" i="76"/>
  <c r="J294" i="76"/>
  <c r="I294" i="76"/>
  <c r="J293" i="76"/>
  <c r="I293" i="76"/>
  <c r="J292" i="76"/>
  <c r="I292" i="76"/>
  <c r="J291" i="76"/>
  <c r="I291" i="76"/>
  <c r="J290" i="76"/>
  <c r="I290" i="76"/>
  <c r="J289" i="76"/>
  <c r="I289" i="76"/>
  <c r="J288" i="76"/>
  <c r="I288" i="76"/>
  <c r="J287" i="76"/>
  <c r="I287" i="76"/>
  <c r="J286" i="76"/>
  <c r="I286" i="76"/>
  <c r="J285" i="76"/>
  <c r="I285" i="76"/>
  <c r="J284" i="76"/>
  <c r="I284" i="76"/>
  <c r="J283" i="76"/>
  <c r="I283" i="76"/>
  <c r="J282" i="76"/>
  <c r="I282" i="76"/>
  <c r="J281" i="76"/>
  <c r="I281" i="76"/>
  <c r="J280" i="76"/>
  <c r="I280" i="76"/>
  <c r="J279" i="76"/>
  <c r="I279" i="76"/>
  <c r="J278" i="76"/>
  <c r="I278" i="76"/>
  <c r="J277" i="76"/>
  <c r="I277" i="76"/>
  <c r="J276" i="76"/>
  <c r="I276" i="76"/>
  <c r="J275" i="76"/>
  <c r="I275" i="76"/>
  <c r="J274" i="76"/>
  <c r="I274" i="76"/>
  <c r="J273" i="76"/>
  <c r="I273" i="76"/>
  <c r="J272" i="76"/>
  <c r="I272" i="76"/>
  <c r="J271" i="76"/>
  <c r="I271" i="76"/>
  <c r="J270" i="76"/>
  <c r="I270" i="76"/>
  <c r="J269" i="76"/>
  <c r="I269" i="76"/>
  <c r="J268" i="76"/>
  <c r="I268" i="76"/>
  <c r="J267" i="76"/>
  <c r="I267" i="76"/>
  <c r="J266" i="76"/>
  <c r="I266" i="76"/>
  <c r="J265" i="76"/>
  <c r="I265" i="76"/>
  <c r="J264" i="76"/>
  <c r="I264" i="76"/>
  <c r="J263" i="76"/>
  <c r="I263" i="76"/>
  <c r="J262" i="76"/>
  <c r="I262" i="76"/>
  <c r="J261" i="76"/>
  <c r="I261" i="76"/>
  <c r="J260" i="76"/>
  <c r="I260" i="76"/>
  <c r="J259" i="76"/>
  <c r="I259" i="76"/>
  <c r="J258" i="76"/>
  <c r="I258" i="76"/>
  <c r="J257" i="76"/>
  <c r="I257" i="76"/>
  <c r="J256" i="76"/>
  <c r="I256" i="76"/>
  <c r="J255" i="76"/>
  <c r="I255" i="76"/>
  <c r="J254" i="76"/>
  <c r="I254" i="76"/>
  <c r="J253" i="76"/>
  <c r="I253" i="76"/>
  <c r="J252" i="76"/>
  <c r="I252" i="76"/>
  <c r="J251" i="76"/>
  <c r="I251" i="76"/>
  <c r="J250" i="76"/>
  <c r="I250" i="76"/>
  <c r="J249" i="76"/>
  <c r="I249" i="76"/>
  <c r="J248" i="76"/>
  <c r="I248" i="76"/>
  <c r="J247" i="76"/>
  <c r="I247" i="76"/>
  <c r="J246" i="76"/>
  <c r="I246" i="76"/>
  <c r="J245" i="76"/>
  <c r="I245" i="76"/>
  <c r="J244" i="76"/>
  <c r="I244" i="76"/>
  <c r="J243" i="76"/>
  <c r="I243" i="76"/>
  <c r="J242" i="76"/>
  <c r="I242" i="76"/>
  <c r="J241" i="76"/>
  <c r="I241" i="76"/>
  <c r="J240" i="76"/>
  <c r="I240" i="76"/>
  <c r="J239" i="76"/>
  <c r="I239" i="76"/>
  <c r="J238" i="76"/>
  <c r="I238" i="76"/>
  <c r="J237" i="76"/>
  <c r="I237" i="76"/>
  <c r="J236" i="76"/>
  <c r="I236" i="76"/>
  <c r="J235" i="76"/>
  <c r="I235" i="76"/>
  <c r="J234" i="76"/>
  <c r="I234" i="76"/>
  <c r="J233" i="76"/>
  <c r="I233" i="76"/>
  <c r="J232" i="76"/>
  <c r="I232" i="76"/>
  <c r="J231" i="76"/>
  <c r="I231" i="76"/>
  <c r="J229" i="76"/>
  <c r="I229" i="76"/>
  <c r="J228" i="76"/>
  <c r="I228" i="76"/>
  <c r="J227" i="76"/>
  <c r="I227" i="76"/>
  <c r="J226" i="76"/>
  <c r="I226" i="76"/>
  <c r="J225" i="76"/>
  <c r="I225" i="76"/>
  <c r="J224" i="76"/>
  <c r="I224" i="76"/>
  <c r="J223" i="76"/>
  <c r="I223" i="76"/>
  <c r="J222" i="76"/>
  <c r="I222" i="76"/>
  <c r="J221" i="76"/>
  <c r="I221" i="76"/>
  <c r="J220" i="76"/>
  <c r="I220" i="76"/>
  <c r="J219" i="76"/>
  <c r="I219" i="76"/>
  <c r="J218" i="76"/>
  <c r="I218" i="76"/>
  <c r="J217" i="76"/>
  <c r="I217" i="76"/>
  <c r="J216" i="76"/>
  <c r="I216" i="76"/>
  <c r="J215" i="76"/>
  <c r="I215" i="76"/>
  <c r="J214" i="76"/>
  <c r="I214" i="76"/>
  <c r="J213" i="76"/>
  <c r="I213" i="76"/>
  <c r="J212" i="76"/>
  <c r="I212" i="76"/>
  <c r="J211" i="76"/>
  <c r="I211" i="76"/>
  <c r="J210" i="76"/>
  <c r="I210" i="76"/>
  <c r="J209" i="76"/>
  <c r="I209" i="76"/>
  <c r="J208" i="76"/>
  <c r="I208" i="76"/>
  <c r="J207" i="76"/>
  <c r="I207" i="76"/>
  <c r="J206" i="76"/>
  <c r="I206" i="76"/>
  <c r="J205" i="76"/>
  <c r="I205" i="76"/>
  <c r="J204" i="76"/>
  <c r="I204" i="76"/>
  <c r="J203" i="76"/>
  <c r="I203" i="76"/>
  <c r="J202" i="76"/>
  <c r="I202" i="76"/>
  <c r="J201" i="76"/>
  <c r="I201" i="76"/>
  <c r="J200" i="76"/>
  <c r="I200" i="76"/>
  <c r="J199" i="76"/>
  <c r="I199" i="76"/>
  <c r="J198" i="76"/>
  <c r="I198" i="76"/>
  <c r="J197" i="76"/>
  <c r="I197" i="76"/>
  <c r="J196" i="76"/>
  <c r="I196" i="76"/>
  <c r="J195" i="76"/>
  <c r="I195" i="76"/>
  <c r="J194" i="76"/>
  <c r="I194" i="76"/>
  <c r="J193" i="76"/>
  <c r="I193" i="76"/>
  <c r="J192" i="76"/>
  <c r="I192" i="76"/>
  <c r="J191" i="76"/>
  <c r="I191" i="76"/>
  <c r="J190" i="76"/>
  <c r="I190" i="76"/>
  <c r="J189" i="76"/>
  <c r="I189" i="76"/>
  <c r="J188" i="76"/>
  <c r="I188" i="76"/>
  <c r="J187" i="76"/>
  <c r="I187" i="76"/>
  <c r="J186" i="76"/>
  <c r="I186" i="76"/>
  <c r="J185" i="76"/>
  <c r="I185" i="76"/>
  <c r="J184" i="76"/>
  <c r="I184" i="76"/>
  <c r="J183" i="76"/>
  <c r="I183" i="76"/>
  <c r="J182" i="76"/>
  <c r="I182" i="76"/>
  <c r="J181" i="76"/>
  <c r="I181" i="76"/>
  <c r="J180" i="76"/>
  <c r="I180" i="76"/>
  <c r="J179" i="76"/>
  <c r="I179" i="76"/>
  <c r="J178" i="76"/>
  <c r="I178" i="76"/>
  <c r="J177" i="76"/>
  <c r="I177" i="76"/>
  <c r="J176" i="76"/>
  <c r="I176" i="76"/>
  <c r="J175" i="76"/>
  <c r="I175" i="76"/>
  <c r="J174" i="76"/>
  <c r="I174" i="76"/>
  <c r="J173" i="76"/>
  <c r="I173" i="76"/>
  <c r="J172" i="76"/>
  <c r="I172" i="76"/>
  <c r="J171" i="76"/>
  <c r="I171" i="76"/>
  <c r="J170" i="76"/>
  <c r="I170" i="76"/>
  <c r="J169" i="76"/>
  <c r="I169" i="76"/>
  <c r="J168" i="76"/>
  <c r="I168" i="76"/>
  <c r="J167" i="76"/>
  <c r="I167" i="76"/>
  <c r="J166" i="76"/>
  <c r="I166" i="76"/>
  <c r="J165" i="76"/>
  <c r="I165" i="76"/>
  <c r="J164" i="76"/>
  <c r="I164" i="76"/>
  <c r="J163" i="76"/>
  <c r="I163" i="76"/>
  <c r="J162" i="76"/>
  <c r="I162" i="76"/>
  <c r="J161" i="76"/>
  <c r="I161" i="76"/>
  <c r="J160" i="76"/>
  <c r="I160" i="76"/>
  <c r="J159" i="76"/>
  <c r="I159" i="76"/>
  <c r="J158" i="76"/>
  <c r="I158" i="76"/>
  <c r="J157" i="76"/>
  <c r="I157" i="76"/>
  <c r="J156" i="76"/>
  <c r="I156" i="76"/>
  <c r="J155" i="76"/>
  <c r="I155" i="76"/>
  <c r="J154" i="76"/>
  <c r="I154" i="76"/>
  <c r="J153" i="76"/>
  <c r="I153" i="76"/>
  <c r="J152" i="76"/>
  <c r="I152" i="76"/>
  <c r="J151" i="76"/>
  <c r="I151" i="76"/>
  <c r="J150" i="76"/>
  <c r="I150" i="76"/>
  <c r="J149" i="76"/>
  <c r="I149" i="76"/>
  <c r="J148" i="76"/>
  <c r="I148" i="76"/>
  <c r="J147" i="76"/>
  <c r="I147" i="76"/>
  <c r="J146" i="76"/>
  <c r="I146" i="76"/>
  <c r="J145" i="76"/>
  <c r="I145" i="76"/>
  <c r="J144" i="76"/>
  <c r="I144" i="76"/>
  <c r="J143" i="76"/>
  <c r="I143" i="76"/>
  <c r="J142" i="76"/>
  <c r="I142" i="76"/>
  <c r="J141" i="76"/>
  <c r="I141" i="76"/>
  <c r="J140" i="76"/>
  <c r="I140" i="76"/>
  <c r="J139" i="76"/>
  <c r="I139" i="76"/>
  <c r="J138" i="76"/>
  <c r="I138" i="76"/>
  <c r="J137" i="76"/>
  <c r="I137" i="76"/>
  <c r="J136" i="76"/>
  <c r="I136" i="76"/>
  <c r="J135" i="76"/>
  <c r="I135" i="76"/>
  <c r="J134" i="76"/>
  <c r="I134" i="76"/>
  <c r="J133" i="76"/>
  <c r="I133" i="76"/>
  <c r="J132" i="76"/>
  <c r="I132" i="76"/>
  <c r="J131" i="76"/>
  <c r="I131" i="76"/>
  <c r="J130" i="76"/>
  <c r="I130" i="76"/>
  <c r="J129" i="76"/>
  <c r="I129" i="76"/>
  <c r="J128" i="76"/>
  <c r="I128" i="76"/>
  <c r="J127" i="76"/>
  <c r="I127" i="76"/>
  <c r="J126" i="76"/>
  <c r="I126" i="76"/>
  <c r="J125" i="76"/>
  <c r="I125" i="76"/>
  <c r="J124" i="76"/>
  <c r="I124" i="76"/>
  <c r="J123" i="76"/>
  <c r="I123" i="76"/>
  <c r="J122" i="76"/>
  <c r="I122" i="76"/>
  <c r="J121" i="76"/>
  <c r="I121" i="76"/>
  <c r="J120" i="76"/>
  <c r="I120" i="76"/>
  <c r="J119" i="76"/>
  <c r="I119" i="76"/>
  <c r="J118" i="76"/>
  <c r="I118" i="76"/>
  <c r="J117" i="76"/>
  <c r="I117" i="76"/>
  <c r="J116" i="76"/>
  <c r="I116" i="76"/>
  <c r="J115" i="76"/>
  <c r="I115" i="76"/>
  <c r="J114" i="76"/>
  <c r="I114" i="76"/>
  <c r="J113" i="76"/>
  <c r="I113" i="76"/>
  <c r="J112" i="76"/>
  <c r="I112" i="76"/>
  <c r="J111" i="76"/>
  <c r="I111" i="76"/>
  <c r="J110" i="76"/>
  <c r="I110" i="76"/>
  <c r="J109" i="76"/>
  <c r="I109" i="76"/>
  <c r="J108" i="76"/>
  <c r="I108" i="76"/>
  <c r="J107" i="76"/>
  <c r="I107" i="76"/>
  <c r="J106" i="76"/>
  <c r="I106" i="76"/>
  <c r="J105" i="76"/>
  <c r="I105" i="76"/>
  <c r="J104" i="76"/>
  <c r="I104" i="76"/>
  <c r="J103" i="76"/>
  <c r="I103" i="76"/>
  <c r="J102" i="76"/>
  <c r="I102" i="76"/>
  <c r="J101" i="76"/>
  <c r="I101" i="76"/>
  <c r="J100" i="76"/>
  <c r="I100" i="76"/>
  <c r="J99" i="76"/>
  <c r="I99" i="76"/>
  <c r="J98" i="76"/>
  <c r="I98" i="76"/>
  <c r="J97" i="76"/>
  <c r="I97" i="76"/>
  <c r="J96" i="76"/>
  <c r="I96" i="76"/>
  <c r="J95" i="76"/>
  <c r="I95" i="76"/>
  <c r="J94" i="76"/>
  <c r="I94" i="76"/>
  <c r="J93" i="76"/>
  <c r="I93" i="76"/>
  <c r="J92" i="76"/>
  <c r="I92" i="76"/>
  <c r="J91" i="76"/>
  <c r="I91" i="76"/>
  <c r="J90" i="76"/>
  <c r="I90" i="76"/>
  <c r="J89" i="76"/>
  <c r="I89" i="76"/>
  <c r="J88" i="76"/>
  <c r="I88" i="76"/>
  <c r="J87" i="76"/>
  <c r="I87" i="76"/>
  <c r="J86" i="76"/>
  <c r="I86" i="76"/>
  <c r="J85" i="76"/>
  <c r="I85" i="76"/>
  <c r="J84" i="76"/>
  <c r="I84" i="76"/>
  <c r="J83" i="76"/>
  <c r="I83" i="76"/>
  <c r="J82" i="76"/>
  <c r="I82" i="76"/>
  <c r="J81" i="76"/>
  <c r="I81" i="76"/>
  <c r="J80" i="76"/>
  <c r="I80" i="76"/>
  <c r="J79" i="76"/>
  <c r="I79" i="76"/>
  <c r="J78" i="76"/>
  <c r="I78" i="76"/>
  <c r="J77" i="76"/>
  <c r="I77" i="76"/>
  <c r="J76" i="76"/>
  <c r="I76" i="76"/>
  <c r="J75" i="76"/>
  <c r="I75" i="76"/>
  <c r="J74" i="76"/>
  <c r="I74" i="76"/>
  <c r="J73" i="76"/>
  <c r="I73" i="76"/>
  <c r="J72" i="76"/>
  <c r="I72" i="76"/>
  <c r="J71" i="76"/>
  <c r="I71" i="76"/>
  <c r="J70" i="76"/>
  <c r="I70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I63" i="76"/>
  <c r="J62" i="76"/>
  <c r="I62" i="76"/>
  <c r="J61" i="76"/>
  <c r="I61" i="76"/>
  <c r="J60" i="76"/>
  <c r="I60" i="76"/>
  <c r="J59" i="76"/>
  <c r="I59" i="76"/>
  <c r="J58" i="76"/>
  <c r="I58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J50" i="76"/>
  <c r="I50" i="76"/>
  <c r="J49" i="76"/>
  <c r="I49" i="76"/>
  <c r="J48" i="76"/>
  <c r="I48" i="76"/>
  <c r="J47" i="76"/>
  <c r="I47" i="76"/>
  <c r="J46" i="76"/>
  <c r="I46" i="76"/>
  <c r="J45" i="76"/>
  <c r="I45" i="76"/>
  <c r="J44" i="76"/>
  <c r="I44" i="76"/>
  <c r="J43" i="76"/>
  <c r="I43" i="76"/>
  <c r="J42" i="76"/>
  <c r="I42" i="76"/>
  <c r="J41" i="76"/>
  <c r="I41" i="76"/>
  <c r="J40" i="76"/>
  <c r="I40" i="76"/>
  <c r="J39" i="76"/>
  <c r="I39" i="76"/>
  <c r="J38" i="76"/>
  <c r="I38" i="76"/>
  <c r="J37" i="76"/>
  <c r="I37" i="76"/>
  <c r="J36" i="76"/>
  <c r="I36" i="76"/>
  <c r="J35" i="76"/>
  <c r="I35" i="76"/>
  <c r="J34" i="76"/>
  <c r="I34" i="76"/>
  <c r="J33" i="76"/>
  <c r="I33" i="76"/>
  <c r="J32" i="76"/>
  <c r="I32" i="76"/>
  <c r="J31" i="76"/>
  <c r="I31" i="76"/>
  <c r="J30" i="76"/>
  <c r="I30" i="76"/>
  <c r="J29" i="76"/>
  <c r="I29" i="76"/>
  <c r="J28" i="76"/>
  <c r="I28" i="76"/>
  <c r="J27" i="76"/>
  <c r="I27" i="76"/>
  <c r="J26" i="76"/>
  <c r="I26" i="76"/>
  <c r="J25" i="76"/>
  <c r="I25" i="76"/>
  <c r="J24" i="76"/>
  <c r="I24" i="76"/>
  <c r="J23" i="76"/>
  <c r="I23" i="76"/>
  <c r="J22" i="76"/>
  <c r="I22" i="76"/>
  <c r="J21" i="76"/>
  <c r="I21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K13" i="75"/>
  <c r="J13" i="75"/>
  <c r="K12" i="75"/>
  <c r="J12" i="75"/>
  <c r="K11" i="75"/>
  <c r="J11" i="75"/>
  <c r="K10" i="75"/>
  <c r="J10" i="75"/>
  <c r="K9" i="75"/>
  <c r="J9" i="75"/>
  <c r="K15" i="74"/>
  <c r="J15" i="74"/>
  <c r="K13" i="74"/>
  <c r="J13" i="74"/>
  <c r="K9" i="74"/>
  <c r="J9" i="74"/>
  <c r="J258" i="73"/>
  <c r="I258" i="73"/>
  <c r="J257" i="73"/>
  <c r="I257" i="73"/>
  <c r="J256" i="73"/>
  <c r="I256" i="73"/>
  <c r="J255" i="73"/>
  <c r="I255" i="73"/>
  <c r="J254" i="73"/>
  <c r="I254" i="73"/>
  <c r="J253" i="73"/>
  <c r="I253" i="73"/>
  <c r="J252" i="73"/>
  <c r="I252" i="73"/>
  <c r="J251" i="73"/>
  <c r="I251" i="73"/>
  <c r="J250" i="73"/>
  <c r="I250" i="73"/>
  <c r="J249" i="73"/>
  <c r="I249" i="73"/>
  <c r="J248" i="73"/>
  <c r="I248" i="73"/>
  <c r="J247" i="73"/>
  <c r="I247" i="73"/>
  <c r="J246" i="73"/>
  <c r="I246" i="73"/>
  <c r="J245" i="73"/>
  <c r="I245" i="73"/>
  <c r="J244" i="73"/>
  <c r="I244" i="73"/>
  <c r="J243" i="73"/>
  <c r="I243" i="73"/>
  <c r="J242" i="73"/>
  <c r="I242" i="73"/>
  <c r="J241" i="73"/>
  <c r="I241" i="73"/>
  <c r="J240" i="73"/>
  <c r="I240" i="73"/>
  <c r="J239" i="73"/>
  <c r="I239" i="73"/>
  <c r="J238" i="73"/>
  <c r="I238" i="73"/>
  <c r="J236" i="73"/>
  <c r="I236" i="73"/>
  <c r="J235" i="73"/>
  <c r="I235" i="73"/>
  <c r="J234" i="73"/>
  <c r="I234" i="73"/>
  <c r="J233" i="73"/>
  <c r="I233" i="73"/>
  <c r="J232" i="73"/>
  <c r="I232" i="73"/>
  <c r="J231" i="73"/>
  <c r="I231" i="73"/>
  <c r="J230" i="73"/>
  <c r="I230" i="73"/>
  <c r="J229" i="73"/>
  <c r="I229" i="73"/>
  <c r="J228" i="73"/>
  <c r="I228" i="73"/>
  <c r="J227" i="73"/>
  <c r="I227" i="73"/>
  <c r="J226" i="73"/>
  <c r="I226" i="73"/>
  <c r="J225" i="73"/>
  <c r="I225" i="73"/>
  <c r="J224" i="73"/>
  <c r="I224" i="73"/>
  <c r="J223" i="73"/>
  <c r="I223" i="73"/>
  <c r="J222" i="73"/>
  <c r="I222" i="73"/>
  <c r="J221" i="73"/>
  <c r="I221" i="73"/>
  <c r="J220" i="73"/>
  <c r="I220" i="73"/>
  <c r="J219" i="73"/>
  <c r="I219" i="73"/>
  <c r="J218" i="73"/>
  <c r="I218" i="73"/>
  <c r="J217" i="73"/>
  <c r="I217" i="73"/>
  <c r="J216" i="73"/>
  <c r="I216" i="73"/>
  <c r="J215" i="73"/>
  <c r="I215" i="73"/>
  <c r="J214" i="73"/>
  <c r="I214" i="73"/>
  <c r="J213" i="73"/>
  <c r="I213" i="73"/>
  <c r="J212" i="73"/>
  <c r="I212" i="73"/>
  <c r="J211" i="73"/>
  <c r="I211" i="73"/>
  <c r="J210" i="73"/>
  <c r="I210" i="73"/>
  <c r="J209" i="73"/>
  <c r="I209" i="73"/>
  <c r="J208" i="73"/>
  <c r="I208" i="73"/>
  <c r="J207" i="73"/>
  <c r="I207" i="73"/>
  <c r="J206" i="73"/>
  <c r="I206" i="73"/>
  <c r="J205" i="73"/>
  <c r="I205" i="73"/>
  <c r="J204" i="73"/>
  <c r="I204" i="73"/>
  <c r="J203" i="73"/>
  <c r="I203" i="73"/>
  <c r="J202" i="73"/>
  <c r="I202" i="73"/>
  <c r="J201" i="73"/>
  <c r="I201" i="73"/>
  <c r="J200" i="73"/>
  <c r="I200" i="73"/>
  <c r="J199" i="73"/>
  <c r="I199" i="73"/>
  <c r="J198" i="73"/>
  <c r="I198" i="73"/>
  <c r="J197" i="73"/>
  <c r="I197" i="73"/>
  <c r="J196" i="73"/>
  <c r="I196" i="73"/>
  <c r="J195" i="73"/>
  <c r="I195" i="73"/>
  <c r="J194" i="73"/>
  <c r="I194" i="73"/>
  <c r="J193" i="73"/>
  <c r="I193" i="73"/>
  <c r="J192" i="73"/>
  <c r="I192" i="73"/>
  <c r="J191" i="73"/>
  <c r="I191" i="73"/>
  <c r="J190" i="73"/>
  <c r="I190" i="73"/>
  <c r="J189" i="73"/>
  <c r="I189" i="73"/>
  <c r="J188" i="73"/>
  <c r="I188" i="73"/>
  <c r="J187" i="73"/>
  <c r="I187" i="73"/>
  <c r="J186" i="73"/>
  <c r="I186" i="73"/>
  <c r="J185" i="73"/>
  <c r="I185" i="73"/>
  <c r="J184" i="73"/>
  <c r="I184" i="73"/>
  <c r="J183" i="73"/>
  <c r="I183" i="73"/>
  <c r="J182" i="73"/>
  <c r="I182" i="73"/>
  <c r="J181" i="73"/>
  <c r="I181" i="73"/>
  <c r="J180" i="73"/>
  <c r="I180" i="73"/>
  <c r="J179" i="73"/>
  <c r="I179" i="73"/>
  <c r="J178" i="73"/>
  <c r="I178" i="73"/>
  <c r="J177" i="73"/>
  <c r="I177" i="73"/>
  <c r="J176" i="73"/>
  <c r="I176" i="73"/>
  <c r="J175" i="73"/>
  <c r="I175" i="73"/>
  <c r="J174" i="73"/>
  <c r="I174" i="73"/>
  <c r="J173" i="73"/>
  <c r="I173" i="73"/>
  <c r="J172" i="73"/>
  <c r="I172" i="73"/>
  <c r="J171" i="73"/>
  <c r="I171" i="73"/>
  <c r="J170" i="73"/>
  <c r="I170" i="73"/>
  <c r="J169" i="73"/>
  <c r="I169" i="73"/>
  <c r="J168" i="73"/>
  <c r="I168" i="73"/>
  <c r="J167" i="73"/>
  <c r="I167" i="73"/>
  <c r="J166" i="73"/>
  <c r="I166" i="73"/>
  <c r="J165" i="73"/>
  <c r="I165" i="73"/>
  <c r="J164" i="73"/>
  <c r="I164" i="73"/>
  <c r="J163" i="73"/>
  <c r="I163" i="73"/>
  <c r="J162" i="73"/>
  <c r="I162" i="73"/>
  <c r="J161" i="73"/>
  <c r="I161" i="73"/>
  <c r="J160" i="73"/>
  <c r="I160" i="73"/>
  <c r="J159" i="73"/>
  <c r="I159" i="73"/>
  <c r="J158" i="73"/>
  <c r="I158" i="73"/>
  <c r="J157" i="73"/>
  <c r="I157" i="73"/>
  <c r="J156" i="73"/>
  <c r="I156" i="73"/>
  <c r="J155" i="73"/>
  <c r="I155" i="73"/>
  <c r="J154" i="73"/>
  <c r="I154" i="73"/>
  <c r="J153" i="73"/>
  <c r="I153" i="73"/>
  <c r="J152" i="73"/>
  <c r="I152" i="73"/>
  <c r="J151" i="73"/>
  <c r="I151" i="73"/>
  <c r="J150" i="73"/>
  <c r="I150" i="73"/>
  <c r="J149" i="73"/>
  <c r="I149" i="73"/>
  <c r="J148" i="73"/>
  <c r="I148" i="73"/>
  <c r="J147" i="73"/>
  <c r="I147" i="73"/>
  <c r="J146" i="73"/>
  <c r="I146" i="73"/>
  <c r="J145" i="73"/>
  <c r="I145" i="73"/>
  <c r="J144" i="73"/>
  <c r="I144" i="73"/>
  <c r="J142" i="73"/>
  <c r="I142" i="73"/>
  <c r="J141" i="73"/>
  <c r="I141" i="73"/>
  <c r="J139" i="73"/>
  <c r="I139" i="73"/>
  <c r="J138" i="73"/>
  <c r="I138" i="73"/>
  <c r="J137" i="73"/>
  <c r="I137" i="73"/>
  <c r="J136" i="73"/>
  <c r="I136" i="73"/>
  <c r="J135" i="73"/>
  <c r="I135" i="73"/>
  <c r="J134" i="73"/>
  <c r="I134" i="73"/>
  <c r="J133" i="73"/>
  <c r="I133" i="73"/>
  <c r="J132" i="73"/>
  <c r="I132" i="73"/>
  <c r="J131" i="73"/>
  <c r="I131" i="73"/>
  <c r="J130" i="73"/>
  <c r="I130" i="73"/>
  <c r="J129" i="73"/>
  <c r="I129" i="73"/>
  <c r="J128" i="73"/>
  <c r="I128" i="73"/>
  <c r="J127" i="73"/>
  <c r="I127" i="73"/>
  <c r="J126" i="73"/>
  <c r="I126" i="73"/>
  <c r="J125" i="73"/>
  <c r="I125" i="73"/>
  <c r="J124" i="73"/>
  <c r="I124" i="73"/>
  <c r="J123" i="73"/>
  <c r="I123" i="73"/>
  <c r="J122" i="73"/>
  <c r="I122" i="73"/>
  <c r="J121" i="73"/>
  <c r="I121" i="73"/>
  <c r="J120" i="73"/>
  <c r="I120" i="73"/>
  <c r="J119" i="73"/>
  <c r="I119" i="73"/>
  <c r="J118" i="73"/>
  <c r="I118" i="73"/>
  <c r="J117" i="73"/>
  <c r="I117" i="73"/>
  <c r="J116" i="73"/>
  <c r="I116" i="73"/>
  <c r="J115" i="73"/>
  <c r="I115" i="73"/>
  <c r="J114" i="73"/>
  <c r="I114" i="73"/>
  <c r="J113" i="73"/>
  <c r="I113" i="73"/>
  <c r="J112" i="73"/>
  <c r="I112" i="73"/>
  <c r="J111" i="73"/>
  <c r="I111" i="73"/>
  <c r="J110" i="73"/>
  <c r="I110" i="73"/>
  <c r="J109" i="73"/>
  <c r="I109" i="73"/>
  <c r="J108" i="73"/>
  <c r="I108" i="73"/>
  <c r="J107" i="73"/>
  <c r="I107" i="73"/>
  <c r="J106" i="73"/>
  <c r="I106" i="73"/>
  <c r="J105" i="73"/>
  <c r="I105" i="73"/>
  <c r="J104" i="73"/>
  <c r="I104" i="73"/>
  <c r="J103" i="73"/>
  <c r="I103" i="73"/>
  <c r="J102" i="73"/>
  <c r="I102" i="73"/>
  <c r="J101" i="73"/>
  <c r="I101" i="73"/>
  <c r="J100" i="73"/>
  <c r="I100" i="73"/>
  <c r="J99" i="73"/>
  <c r="I99" i="73"/>
  <c r="J98" i="73"/>
  <c r="I98" i="73"/>
  <c r="J97" i="73"/>
  <c r="I97" i="73"/>
  <c r="J96" i="73"/>
  <c r="I96" i="73"/>
  <c r="J95" i="73"/>
  <c r="I95" i="73"/>
  <c r="J94" i="73"/>
  <c r="I94" i="73"/>
  <c r="J93" i="73"/>
  <c r="I93" i="73"/>
  <c r="J92" i="73"/>
  <c r="I92" i="73"/>
  <c r="J91" i="73"/>
  <c r="I91" i="73"/>
  <c r="J90" i="73"/>
  <c r="I90" i="73"/>
  <c r="J89" i="73"/>
  <c r="I89" i="73"/>
  <c r="J88" i="73"/>
  <c r="I88" i="73"/>
  <c r="J87" i="73"/>
  <c r="I87" i="73"/>
  <c r="J86" i="73"/>
  <c r="I86" i="73"/>
  <c r="J85" i="73"/>
  <c r="I85" i="73"/>
  <c r="J84" i="73"/>
  <c r="I84" i="73"/>
  <c r="J83" i="73"/>
  <c r="I83" i="73"/>
  <c r="J82" i="73"/>
  <c r="I82" i="73"/>
  <c r="J81" i="73"/>
  <c r="I81" i="73"/>
  <c r="J80" i="73"/>
  <c r="I80" i="73"/>
  <c r="J78" i="73"/>
  <c r="I78" i="73"/>
  <c r="J77" i="73"/>
  <c r="I77" i="73"/>
  <c r="J76" i="73"/>
  <c r="I76" i="73"/>
  <c r="J75" i="73"/>
  <c r="I75" i="73"/>
  <c r="J74" i="73"/>
  <c r="I74" i="73"/>
  <c r="J73" i="73"/>
  <c r="I73" i="73"/>
  <c r="J72" i="73"/>
  <c r="I72" i="73"/>
  <c r="J70" i="73"/>
  <c r="I70" i="73"/>
  <c r="J69" i="73"/>
  <c r="I69" i="73"/>
  <c r="J68" i="73"/>
  <c r="I68" i="73"/>
  <c r="J67" i="73"/>
  <c r="I67" i="73"/>
  <c r="J65" i="73"/>
  <c r="I65" i="73"/>
  <c r="J64" i="73"/>
  <c r="I64" i="73"/>
  <c r="J63" i="73"/>
  <c r="I63" i="73"/>
  <c r="J62" i="73"/>
  <c r="I62" i="73"/>
  <c r="J61" i="73"/>
  <c r="I61" i="73"/>
  <c r="J60" i="73"/>
  <c r="I60" i="73"/>
  <c r="J59" i="73"/>
  <c r="I59" i="73"/>
  <c r="J58" i="73"/>
  <c r="I58" i="73"/>
  <c r="J57" i="73"/>
  <c r="I57" i="73"/>
  <c r="J56" i="73"/>
  <c r="I56" i="73"/>
  <c r="J55" i="73"/>
  <c r="I55" i="73"/>
  <c r="J54" i="73"/>
  <c r="I54" i="73"/>
  <c r="J53" i="73"/>
  <c r="I53" i="73"/>
  <c r="J52" i="73"/>
  <c r="I52" i="73"/>
  <c r="J51" i="73"/>
  <c r="I51" i="73"/>
  <c r="J50" i="73"/>
  <c r="I50" i="73"/>
  <c r="J49" i="73"/>
  <c r="I49" i="73"/>
  <c r="J48" i="73"/>
  <c r="I48" i="73"/>
  <c r="J46" i="73"/>
  <c r="I46" i="73"/>
  <c r="J45" i="73"/>
  <c r="I45" i="73"/>
  <c r="J44" i="73"/>
  <c r="I44" i="73"/>
  <c r="J43" i="73"/>
  <c r="I43" i="73"/>
  <c r="J42" i="73"/>
  <c r="I42" i="73"/>
  <c r="J41" i="73"/>
  <c r="I41" i="73"/>
  <c r="J40" i="73"/>
  <c r="I40" i="73"/>
  <c r="J39" i="73"/>
  <c r="I39" i="73"/>
  <c r="J38" i="73"/>
  <c r="I38" i="73"/>
  <c r="J37" i="73"/>
  <c r="I37" i="73"/>
  <c r="J36" i="73"/>
  <c r="I36" i="73"/>
  <c r="J35" i="73"/>
  <c r="I35" i="73"/>
  <c r="J34" i="73"/>
  <c r="I34" i="73"/>
  <c r="J33" i="73"/>
  <c r="I33" i="73"/>
  <c r="J32" i="73"/>
  <c r="I32" i="73"/>
  <c r="J31" i="73"/>
  <c r="I31" i="73"/>
  <c r="J30" i="73"/>
  <c r="I30" i="73"/>
  <c r="J29" i="73"/>
  <c r="I29" i="73"/>
  <c r="J27" i="73"/>
  <c r="I27" i="73"/>
  <c r="J26" i="73"/>
  <c r="I26" i="73"/>
  <c r="J25" i="73"/>
  <c r="I25" i="73"/>
  <c r="J23" i="73"/>
  <c r="I23" i="73"/>
  <c r="J22" i="73"/>
  <c r="I22" i="73"/>
  <c r="J20" i="73"/>
  <c r="I20" i="73"/>
  <c r="J19" i="73"/>
  <c r="I19" i="73"/>
  <c r="J18" i="73"/>
  <c r="I18" i="73"/>
  <c r="J17" i="73"/>
  <c r="I17" i="73"/>
  <c r="J16" i="73"/>
  <c r="I16" i="73"/>
  <c r="J15" i="73"/>
  <c r="I15" i="73"/>
  <c r="J14" i="73"/>
  <c r="I14" i="73"/>
  <c r="J13" i="73"/>
  <c r="I13" i="73"/>
  <c r="J12" i="73"/>
  <c r="I12" i="73"/>
  <c r="J11" i="73"/>
  <c r="I11" i="73"/>
  <c r="J10" i="73"/>
  <c r="I10" i="73"/>
  <c r="J9" i="73"/>
  <c r="I9" i="73"/>
  <c r="L60" i="72"/>
  <c r="K60" i="72"/>
  <c r="L59" i="72"/>
  <c r="K59" i="72"/>
  <c r="L58" i="72"/>
  <c r="K58" i="72"/>
  <c r="L57" i="72"/>
  <c r="K57" i="72"/>
  <c r="L56" i="72"/>
  <c r="K56" i="72"/>
  <c r="L55" i="72"/>
  <c r="K55" i="72"/>
  <c r="L54" i="72"/>
  <c r="K54" i="72"/>
  <c r="L53" i="72"/>
  <c r="K53" i="72"/>
  <c r="L52" i="72"/>
  <c r="K52" i="72"/>
  <c r="L51" i="72"/>
  <c r="K51" i="72"/>
  <c r="L50" i="72"/>
  <c r="K50" i="72"/>
  <c r="L49" i="72"/>
  <c r="K49" i="72"/>
  <c r="L48" i="72"/>
  <c r="K48" i="72"/>
  <c r="L47" i="72"/>
  <c r="K47" i="72"/>
  <c r="L46" i="72"/>
  <c r="K46" i="72"/>
  <c r="L45" i="72"/>
  <c r="K45" i="72"/>
  <c r="L44" i="72"/>
  <c r="K44" i="72"/>
  <c r="L43" i="72"/>
  <c r="K43" i="72"/>
  <c r="L42" i="72"/>
  <c r="K42" i="72"/>
  <c r="L41" i="72"/>
  <c r="K41" i="72"/>
  <c r="L40" i="72"/>
  <c r="K40" i="72"/>
  <c r="L39" i="72"/>
  <c r="K39" i="72"/>
  <c r="L38" i="72"/>
  <c r="K38" i="72"/>
  <c r="L37" i="72"/>
  <c r="K37" i="72"/>
  <c r="L36" i="72"/>
  <c r="K36" i="72"/>
  <c r="K34" i="72"/>
  <c r="L33" i="72"/>
  <c r="K33" i="72"/>
  <c r="L32" i="72"/>
  <c r="K32" i="72"/>
  <c r="L31" i="72"/>
  <c r="K31" i="72"/>
  <c r="L30" i="72"/>
  <c r="K30" i="72"/>
  <c r="L29" i="72"/>
  <c r="K29" i="72"/>
  <c r="L27" i="72"/>
  <c r="K27" i="72"/>
  <c r="L26" i="72"/>
  <c r="K26" i="72"/>
  <c r="L25" i="72"/>
  <c r="K25" i="72"/>
  <c r="L24" i="72"/>
  <c r="K24" i="72"/>
  <c r="L23" i="72"/>
  <c r="K23" i="72"/>
  <c r="L22" i="72"/>
  <c r="K22" i="72"/>
  <c r="L21" i="72"/>
  <c r="K21" i="72"/>
  <c r="L20" i="72"/>
  <c r="K20" i="72"/>
  <c r="L19" i="72"/>
  <c r="K19" i="72"/>
  <c r="L18" i="72"/>
  <c r="K18" i="72"/>
  <c r="L17" i="72"/>
  <c r="K17" i="72"/>
  <c r="L16" i="72"/>
  <c r="K16" i="72"/>
  <c r="L15" i="72"/>
  <c r="K15" i="72"/>
  <c r="L14" i="72"/>
  <c r="K14" i="72"/>
  <c r="L13" i="72"/>
  <c r="K13" i="72"/>
  <c r="L11" i="72"/>
  <c r="K11" i="72"/>
  <c r="L10" i="72"/>
  <c r="K10" i="72"/>
  <c r="L9" i="72"/>
  <c r="K9" i="72"/>
  <c r="R38" i="71"/>
  <c r="Q38" i="71"/>
  <c r="R39" i="71"/>
  <c r="Q39" i="71"/>
  <c r="R37" i="71"/>
  <c r="Q37" i="71"/>
  <c r="R36" i="71"/>
  <c r="Q36" i="71"/>
  <c r="R34" i="71"/>
  <c r="Q34" i="71"/>
  <c r="R33" i="71"/>
  <c r="Q33" i="71"/>
  <c r="R30" i="71"/>
  <c r="Q30" i="71"/>
  <c r="R29" i="71"/>
  <c r="Q29" i="71"/>
  <c r="R28" i="71"/>
  <c r="Q28" i="71"/>
  <c r="R27" i="71"/>
  <c r="Q27" i="71"/>
  <c r="R26" i="71"/>
  <c r="Q26" i="71"/>
  <c r="R25" i="71"/>
  <c r="Q25" i="71"/>
  <c r="R24" i="71"/>
  <c r="Q24" i="71"/>
  <c r="R23" i="71"/>
  <c r="Q23" i="71"/>
  <c r="R31" i="71"/>
  <c r="Q31" i="71"/>
  <c r="R22" i="71"/>
  <c r="Q22" i="71"/>
  <c r="R20" i="71"/>
  <c r="Q20" i="71"/>
  <c r="R19" i="71"/>
  <c r="Q19" i="71"/>
  <c r="R18" i="71"/>
  <c r="Q18" i="71"/>
  <c r="R17" i="71"/>
  <c r="Q17" i="71"/>
  <c r="R16" i="71"/>
  <c r="Q16" i="71"/>
  <c r="R15" i="71"/>
  <c r="Q15" i="71"/>
  <c r="R14" i="71"/>
  <c r="Q14" i="71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21" i="69"/>
  <c r="N21" i="69"/>
  <c r="O10" i="69"/>
  <c r="N10" i="69"/>
  <c r="O9" i="69"/>
  <c r="N9" i="69"/>
  <c r="J16" i="67"/>
  <c r="I16" i="67"/>
  <c r="J15" i="67"/>
  <c r="I15" i="67"/>
  <c r="J14" i="67"/>
  <c r="I14" i="67"/>
  <c r="J13" i="67"/>
  <c r="I13" i="67"/>
  <c r="J12" i="67"/>
  <c r="I12" i="67"/>
  <c r="J11" i="67"/>
  <c r="I11" i="67"/>
  <c r="J10" i="67"/>
  <c r="I10" i="67"/>
  <c r="J9" i="67"/>
  <c r="I9" i="67"/>
  <c r="K18" i="66"/>
  <c r="J18" i="66"/>
  <c r="K17" i="66"/>
  <c r="J17" i="66"/>
  <c r="K16" i="66"/>
  <c r="J16" i="66"/>
  <c r="K15" i="66"/>
  <c r="J15" i="66"/>
  <c r="K13" i="66"/>
  <c r="J13" i="66"/>
  <c r="K12" i="66"/>
  <c r="J12" i="66"/>
  <c r="K11" i="66"/>
  <c r="J11" i="66"/>
  <c r="K10" i="66"/>
  <c r="J10" i="66"/>
  <c r="K9" i="66"/>
  <c r="J9" i="66"/>
  <c r="K20" i="65"/>
  <c r="J20" i="65"/>
  <c r="K19" i="65"/>
  <c r="J19" i="65"/>
  <c r="K18" i="65"/>
  <c r="J18" i="65"/>
  <c r="K17" i="65"/>
  <c r="J17" i="65"/>
  <c r="K15" i="65"/>
  <c r="J15" i="65"/>
  <c r="K14" i="65"/>
  <c r="J14" i="65"/>
  <c r="K13" i="65"/>
  <c r="J13" i="65"/>
  <c r="K12" i="65"/>
  <c r="J12" i="65"/>
  <c r="K11" i="65"/>
  <c r="J11" i="65"/>
  <c r="K10" i="65"/>
  <c r="J10" i="65"/>
  <c r="K9" i="65"/>
  <c r="J9" i="65"/>
  <c r="N23" i="64"/>
  <c r="M23" i="64"/>
  <c r="N22" i="64"/>
  <c r="M22" i="64"/>
  <c r="N21" i="64"/>
  <c r="M21" i="64"/>
  <c r="N20" i="64"/>
  <c r="M20" i="64"/>
  <c r="N19" i="64"/>
  <c r="M19" i="64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73" i="63"/>
  <c r="L73" i="63"/>
  <c r="M72" i="63"/>
  <c r="L72" i="63"/>
  <c r="M71" i="63"/>
  <c r="L71" i="63"/>
  <c r="M70" i="63"/>
  <c r="L70" i="63"/>
  <c r="M69" i="63"/>
  <c r="L69" i="63"/>
  <c r="M68" i="63"/>
  <c r="L68" i="63"/>
  <c r="M67" i="63"/>
  <c r="L67" i="63"/>
  <c r="M66" i="63"/>
  <c r="L66" i="63"/>
  <c r="M65" i="63"/>
  <c r="L65" i="63"/>
  <c r="M64" i="63"/>
  <c r="L64" i="63"/>
  <c r="M63" i="63"/>
  <c r="L63" i="63"/>
  <c r="M62" i="63"/>
  <c r="L62" i="63"/>
  <c r="M61" i="63"/>
  <c r="L61" i="63"/>
  <c r="M60" i="63"/>
  <c r="L60" i="63"/>
  <c r="M59" i="63"/>
  <c r="L59" i="63"/>
  <c r="M58" i="63"/>
  <c r="L58" i="63"/>
  <c r="M57" i="63"/>
  <c r="L57" i="63"/>
  <c r="M56" i="63"/>
  <c r="L56" i="63"/>
  <c r="M55" i="63"/>
  <c r="L55" i="63"/>
  <c r="M54" i="63"/>
  <c r="L54" i="63"/>
  <c r="M53" i="63"/>
  <c r="L53" i="63"/>
  <c r="M52" i="63"/>
  <c r="L52" i="63"/>
  <c r="M51" i="63"/>
  <c r="L51" i="63"/>
  <c r="M50" i="63"/>
  <c r="L50" i="63"/>
  <c r="M49" i="63"/>
  <c r="L49" i="63"/>
  <c r="M48" i="63"/>
  <c r="L48" i="63"/>
  <c r="M47" i="63"/>
  <c r="L47" i="63"/>
  <c r="M46" i="63"/>
  <c r="L46" i="63"/>
  <c r="M45" i="63"/>
  <c r="L45" i="63"/>
  <c r="M44" i="63"/>
  <c r="L44" i="63"/>
  <c r="M43" i="63"/>
  <c r="L43" i="63"/>
  <c r="M42" i="63"/>
  <c r="L42" i="63"/>
  <c r="M41" i="63"/>
  <c r="L41" i="63"/>
  <c r="M40" i="63"/>
  <c r="L40" i="63"/>
  <c r="M39" i="63"/>
  <c r="L39" i="63"/>
  <c r="M38" i="63"/>
  <c r="L38" i="63"/>
  <c r="M37" i="63"/>
  <c r="L37" i="63"/>
  <c r="M36" i="63"/>
  <c r="L36" i="63"/>
  <c r="M35" i="63"/>
  <c r="L35" i="63"/>
  <c r="M34" i="63"/>
  <c r="L34" i="63"/>
  <c r="M33" i="63"/>
  <c r="L33" i="63"/>
  <c r="M31" i="63"/>
  <c r="L31" i="63"/>
  <c r="M30" i="63"/>
  <c r="L30" i="63"/>
  <c r="M29" i="63"/>
  <c r="L29" i="63"/>
  <c r="M28" i="63"/>
  <c r="L28" i="63"/>
  <c r="M27" i="63"/>
  <c r="L27" i="63"/>
  <c r="M25" i="63"/>
  <c r="L25" i="63"/>
  <c r="M24" i="63"/>
  <c r="L24" i="63"/>
  <c r="M23" i="63"/>
  <c r="L23" i="63"/>
  <c r="M22" i="63"/>
  <c r="L22" i="63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258" i="62"/>
  <c r="M258" i="62"/>
  <c r="N257" i="62"/>
  <c r="M257" i="62"/>
  <c r="N256" i="62"/>
  <c r="M256" i="62"/>
  <c r="N255" i="62"/>
  <c r="M255" i="62"/>
  <c r="N254" i="62"/>
  <c r="M254" i="62"/>
  <c r="N253" i="62"/>
  <c r="M253" i="62"/>
  <c r="N252" i="62"/>
  <c r="M252" i="62"/>
  <c r="N251" i="62"/>
  <c r="M251" i="62"/>
  <c r="N250" i="62"/>
  <c r="M250" i="62"/>
  <c r="N249" i="62"/>
  <c r="M249" i="62"/>
  <c r="N248" i="62"/>
  <c r="M248" i="62"/>
  <c r="N247" i="62"/>
  <c r="M247" i="62"/>
  <c r="N245" i="62"/>
  <c r="M245" i="62"/>
  <c r="N244" i="62"/>
  <c r="M244" i="62"/>
  <c r="N243" i="62"/>
  <c r="M243" i="62"/>
  <c r="N242" i="62"/>
  <c r="M242" i="62"/>
  <c r="N241" i="62"/>
  <c r="M241" i="62"/>
  <c r="N240" i="62"/>
  <c r="M240" i="62"/>
  <c r="N239" i="62"/>
  <c r="M239" i="62"/>
  <c r="N238" i="62"/>
  <c r="M238" i="62"/>
  <c r="N237" i="62"/>
  <c r="M237" i="62"/>
  <c r="N236" i="62"/>
  <c r="M236" i="62"/>
  <c r="N235" i="62"/>
  <c r="M235" i="62"/>
  <c r="N233" i="62"/>
  <c r="M233" i="62"/>
  <c r="N232" i="62"/>
  <c r="M232" i="62"/>
  <c r="N231" i="62"/>
  <c r="M231" i="62"/>
  <c r="N230" i="62"/>
  <c r="M230" i="62"/>
  <c r="N229" i="62"/>
  <c r="M229" i="62"/>
  <c r="N228" i="62"/>
  <c r="M228" i="62"/>
  <c r="N227" i="62"/>
  <c r="M227" i="62"/>
  <c r="N226" i="62"/>
  <c r="M226" i="62"/>
  <c r="N225" i="62"/>
  <c r="M225" i="62"/>
  <c r="N224" i="62"/>
  <c r="M224" i="62"/>
  <c r="N223" i="62"/>
  <c r="M223" i="62"/>
  <c r="N222" i="62"/>
  <c r="M222" i="62"/>
  <c r="N221" i="62"/>
  <c r="M221" i="62"/>
  <c r="N220" i="62"/>
  <c r="M220" i="62"/>
  <c r="N219" i="62"/>
  <c r="M219" i="62"/>
  <c r="N218" i="62"/>
  <c r="M218" i="62"/>
  <c r="N217" i="62"/>
  <c r="M217" i="62"/>
  <c r="N216" i="62"/>
  <c r="M216" i="62"/>
  <c r="N214" i="62"/>
  <c r="M214" i="62"/>
  <c r="N213" i="62"/>
  <c r="M213" i="62"/>
  <c r="N212" i="62"/>
  <c r="M212" i="62"/>
  <c r="N211" i="62"/>
  <c r="M211" i="62"/>
  <c r="N210" i="62"/>
  <c r="M210" i="62"/>
  <c r="N209" i="62"/>
  <c r="M209" i="62"/>
  <c r="N208" i="62"/>
  <c r="M208" i="62"/>
  <c r="N207" i="62"/>
  <c r="M207" i="62"/>
  <c r="N206" i="62"/>
  <c r="M206" i="62"/>
  <c r="N205" i="62"/>
  <c r="M205" i="62"/>
  <c r="N204" i="62"/>
  <c r="M204" i="62"/>
  <c r="N246" i="62"/>
  <c r="M246" i="62"/>
  <c r="N203" i="62"/>
  <c r="M203" i="62"/>
  <c r="N202" i="62"/>
  <c r="M202" i="62"/>
  <c r="N201" i="62"/>
  <c r="M201" i="62"/>
  <c r="N200" i="62"/>
  <c r="M200" i="62"/>
  <c r="N199" i="62"/>
  <c r="M199" i="62"/>
  <c r="N198" i="62"/>
  <c r="M198" i="62"/>
  <c r="N197" i="62"/>
  <c r="M197" i="62"/>
  <c r="N196" i="62"/>
  <c r="M196" i="62"/>
  <c r="N195" i="62"/>
  <c r="M195" i="62"/>
  <c r="N194" i="62"/>
  <c r="M194" i="62"/>
  <c r="N193" i="62"/>
  <c r="M193" i="62"/>
  <c r="N234" i="62"/>
  <c r="M234" i="62"/>
  <c r="N192" i="62"/>
  <c r="M192" i="62"/>
  <c r="N191" i="62"/>
  <c r="M191" i="62"/>
  <c r="N190" i="62"/>
  <c r="M190" i="62"/>
  <c r="N189" i="62"/>
  <c r="M189" i="62"/>
  <c r="N188" i="62"/>
  <c r="M188" i="62"/>
  <c r="N187" i="62"/>
  <c r="M187" i="62"/>
  <c r="N186" i="62"/>
  <c r="M186" i="62"/>
  <c r="N185" i="62"/>
  <c r="M185" i="62"/>
  <c r="N183" i="62"/>
  <c r="M183" i="62"/>
  <c r="N182" i="62"/>
  <c r="M182" i="62"/>
  <c r="N181" i="62"/>
  <c r="M181" i="62"/>
  <c r="N180" i="62"/>
  <c r="M180" i="62"/>
  <c r="N179" i="62"/>
  <c r="M179" i="62"/>
  <c r="N178" i="62"/>
  <c r="M178" i="62"/>
  <c r="N177" i="62"/>
  <c r="M177" i="62"/>
  <c r="N176" i="62"/>
  <c r="M176" i="62"/>
  <c r="N175" i="62"/>
  <c r="M175" i="62"/>
  <c r="N174" i="62"/>
  <c r="M174" i="62"/>
  <c r="N173" i="62"/>
  <c r="M173" i="62"/>
  <c r="N172" i="62"/>
  <c r="M172" i="62"/>
  <c r="N171" i="62"/>
  <c r="M171" i="62"/>
  <c r="N170" i="62"/>
  <c r="M170" i="62"/>
  <c r="N169" i="62"/>
  <c r="M169" i="62"/>
  <c r="N168" i="62"/>
  <c r="M168" i="62"/>
  <c r="N167" i="62"/>
  <c r="M167" i="62"/>
  <c r="N166" i="62"/>
  <c r="M166" i="62"/>
  <c r="N165" i="62"/>
  <c r="M165" i="62"/>
  <c r="N164" i="62"/>
  <c r="M164" i="62"/>
  <c r="N163" i="62"/>
  <c r="M163" i="62"/>
  <c r="N162" i="62"/>
  <c r="M162" i="62"/>
  <c r="N161" i="62"/>
  <c r="M161" i="62"/>
  <c r="N160" i="62"/>
  <c r="M160" i="62"/>
  <c r="N159" i="62"/>
  <c r="M159" i="62"/>
  <c r="N158" i="62"/>
  <c r="M158" i="62"/>
  <c r="N157" i="62"/>
  <c r="M157" i="62"/>
  <c r="N156" i="62"/>
  <c r="M156" i="62"/>
  <c r="N155" i="62"/>
  <c r="M155" i="62"/>
  <c r="N154" i="62"/>
  <c r="M154" i="62"/>
  <c r="N153" i="62"/>
  <c r="M153" i="62"/>
  <c r="N152" i="62"/>
  <c r="M152" i="62"/>
  <c r="N151" i="62"/>
  <c r="M151" i="62"/>
  <c r="N150" i="62"/>
  <c r="M150" i="62"/>
  <c r="N149" i="62"/>
  <c r="M149" i="62"/>
  <c r="N148" i="62"/>
  <c r="M148" i="62"/>
  <c r="N147" i="62"/>
  <c r="M147" i="62"/>
  <c r="N146" i="62"/>
  <c r="M146" i="62"/>
  <c r="N145" i="62"/>
  <c r="M145" i="62"/>
  <c r="N144" i="62"/>
  <c r="M144" i="62"/>
  <c r="N143" i="62"/>
  <c r="M143" i="62"/>
  <c r="N142" i="62"/>
  <c r="M142" i="62"/>
  <c r="N141" i="62"/>
  <c r="M141" i="62"/>
  <c r="N140" i="62"/>
  <c r="M140" i="62"/>
  <c r="N139" i="62"/>
  <c r="M139" i="62"/>
  <c r="N138" i="62"/>
  <c r="M138" i="62"/>
  <c r="N137" i="62"/>
  <c r="M137" i="62"/>
  <c r="N136" i="62"/>
  <c r="M136" i="62"/>
  <c r="N135" i="62"/>
  <c r="M135" i="62"/>
  <c r="N134" i="62"/>
  <c r="M134" i="62"/>
  <c r="N133" i="62"/>
  <c r="M133" i="62"/>
  <c r="N132" i="62"/>
  <c r="M132" i="62"/>
  <c r="N131" i="62"/>
  <c r="M131" i="62"/>
  <c r="N130" i="62"/>
  <c r="M130" i="62"/>
  <c r="N129" i="62"/>
  <c r="M129" i="62"/>
  <c r="N128" i="62"/>
  <c r="M128" i="62"/>
  <c r="N127" i="62"/>
  <c r="M127" i="62"/>
  <c r="N126" i="62"/>
  <c r="M126" i="62"/>
  <c r="N125" i="62"/>
  <c r="M125" i="62"/>
  <c r="N124" i="62"/>
  <c r="M124" i="62"/>
  <c r="N123" i="62"/>
  <c r="M123" i="62"/>
  <c r="N122" i="62"/>
  <c r="M122" i="62"/>
  <c r="N121" i="62"/>
  <c r="M121" i="62"/>
  <c r="N120" i="62"/>
  <c r="M120" i="62"/>
  <c r="N119" i="62"/>
  <c r="M119" i="62"/>
  <c r="N118" i="62"/>
  <c r="M118" i="62"/>
  <c r="N117" i="62"/>
  <c r="M117" i="62"/>
  <c r="N116" i="62"/>
  <c r="M116" i="62"/>
  <c r="N115" i="62"/>
  <c r="M115" i="62"/>
  <c r="N113" i="62"/>
  <c r="M113" i="62"/>
  <c r="N112" i="62"/>
  <c r="M112" i="62"/>
  <c r="N111" i="62"/>
  <c r="M111" i="62"/>
  <c r="N110" i="62"/>
  <c r="M110" i="62"/>
  <c r="N109" i="62"/>
  <c r="M109" i="62"/>
  <c r="N108" i="62"/>
  <c r="M108" i="62"/>
  <c r="N107" i="62"/>
  <c r="M107" i="62"/>
  <c r="N106" i="62"/>
  <c r="M106" i="62"/>
  <c r="N105" i="62"/>
  <c r="M105" i="62"/>
  <c r="N104" i="62"/>
  <c r="M104" i="62"/>
  <c r="N103" i="62"/>
  <c r="M103" i="62"/>
  <c r="N102" i="62"/>
  <c r="M102" i="62"/>
  <c r="N101" i="62"/>
  <c r="M101" i="62"/>
  <c r="N100" i="62"/>
  <c r="M100" i="62"/>
  <c r="N99" i="62"/>
  <c r="M99" i="62"/>
  <c r="N98" i="62"/>
  <c r="M98" i="62"/>
  <c r="N97" i="62"/>
  <c r="M97" i="62"/>
  <c r="N96" i="62"/>
  <c r="M96" i="62"/>
  <c r="N95" i="62"/>
  <c r="M95" i="62"/>
  <c r="N94" i="62"/>
  <c r="M94" i="62"/>
  <c r="N93" i="62"/>
  <c r="M93" i="62"/>
  <c r="N92" i="62"/>
  <c r="M92" i="62"/>
  <c r="N91" i="62"/>
  <c r="M91" i="62"/>
  <c r="N90" i="62"/>
  <c r="M90" i="62"/>
  <c r="N89" i="62"/>
  <c r="M89" i="62"/>
  <c r="N88" i="62"/>
  <c r="M88" i="62"/>
  <c r="N87" i="62"/>
  <c r="M87" i="62"/>
  <c r="N86" i="62"/>
  <c r="M86" i="62"/>
  <c r="N85" i="62"/>
  <c r="M85" i="62"/>
  <c r="N84" i="62"/>
  <c r="M84" i="62"/>
  <c r="N83" i="62"/>
  <c r="M83" i="62"/>
  <c r="N82" i="62"/>
  <c r="M82" i="62"/>
  <c r="N81" i="62"/>
  <c r="M81" i="62"/>
  <c r="N80" i="62"/>
  <c r="M80" i="62"/>
  <c r="N79" i="62"/>
  <c r="M79" i="62"/>
  <c r="N78" i="62"/>
  <c r="M78" i="62"/>
  <c r="N77" i="62"/>
  <c r="M77" i="62"/>
  <c r="N76" i="62"/>
  <c r="M76" i="62"/>
  <c r="N75" i="62"/>
  <c r="M75" i="62"/>
  <c r="N74" i="62"/>
  <c r="M74" i="62"/>
  <c r="N73" i="62"/>
  <c r="M73" i="62"/>
  <c r="N72" i="62"/>
  <c r="M72" i="62"/>
  <c r="N71" i="62"/>
  <c r="M71" i="62"/>
  <c r="N70" i="62"/>
  <c r="M70" i="62"/>
  <c r="N69" i="62"/>
  <c r="M69" i="62"/>
  <c r="N68" i="62"/>
  <c r="M68" i="62"/>
  <c r="N67" i="62"/>
  <c r="M67" i="62"/>
  <c r="N66" i="62"/>
  <c r="M66" i="62"/>
  <c r="N65" i="62"/>
  <c r="M65" i="62"/>
  <c r="N64" i="62"/>
  <c r="M64" i="62"/>
  <c r="N63" i="62"/>
  <c r="M63" i="62"/>
  <c r="N62" i="62"/>
  <c r="M62" i="62"/>
  <c r="N61" i="62"/>
  <c r="M61" i="62"/>
  <c r="N60" i="62"/>
  <c r="M60" i="62"/>
  <c r="N59" i="62"/>
  <c r="M59" i="62"/>
  <c r="N58" i="62"/>
  <c r="M58" i="62"/>
  <c r="N57" i="62"/>
  <c r="M57" i="62"/>
  <c r="N56" i="62"/>
  <c r="M56" i="62"/>
  <c r="N55" i="62"/>
  <c r="M55" i="62"/>
  <c r="N54" i="62"/>
  <c r="M54" i="62"/>
  <c r="N53" i="62"/>
  <c r="M53" i="62"/>
  <c r="N52" i="62"/>
  <c r="M52" i="62"/>
  <c r="N51" i="62"/>
  <c r="M51" i="62"/>
  <c r="N50" i="62"/>
  <c r="M50" i="62"/>
  <c r="N49" i="62"/>
  <c r="M49" i="62"/>
  <c r="N48" i="62"/>
  <c r="M48" i="62"/>
  <c r="N47" i="62"/>
  <c r="M47" i="62"/>
  <c r="N45" i="62"/>
  <c r="M45" i="62"/>
  <c r="N44" i="62"/>
  <c r="M44" i="62"/>
  <c r="N43" i="62"/>
  <c r="M43" i="62"/>
  <c r="N42" i="62"/>
  <c r="M42" i="62"/>
  <c r="N41" i="62"/>
  <c r="M41" i="62"/>
  <c r="N40" i="62"/>
  <c r="M40" i="62"/>
  <c r="N39" i="62"/>
  <c r="M39" i="62"/>
  <c r="N38" i="62"/>
  <c r="M38" i="62"/>
  <c r="N37" i="62"/>
  <c r="M37" i="62"/>
  <c r="N36" i="62"/>
  <c r="M36" i="62"/>
  <c r="N35" i="62"/>
  <c r="M35" i="62"/>
  <c r="N34" i="62"/>
  <c r="M34" i="62"/>
  <c r="N33" i="62"/>
  <c r="M33" i="62"/>
  <c r="N32" i="62"/>
  <c r="M32" i="62"/>
  <c r="N31" i="62"/>
  <c r="M31" i="62"/>
  <c r="N30" i="62"/>
  <c r="M30" i="62"/>
  <c r="N29" i="62"/>
  <c r="M29" i="62"/>
  <c r="N28" i="62"/>
  <c r="M28" i="62"/>
  <c r="N27" i="62"/>
  <c r="M27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T312" i="61"/>
  <c r="S312" i="61"/>
  <c r="T311" i="61"/>
  <c r="S311" i="61"/>
  <c r="T310" i="61"/>
  <c r="S310" i="61"/>
  <c r="T309" i="61"/>
  <c r="S309" i="61"/>
  <c r="T308" i="61"/>
  <c r="S308" i="61"/>
  <c r="T307" i="61"/>
  <c r="S307" i="61"/>
  <c r="T306" i="61"/>
  <c r="S306" i="61"/>
  <c r="T305" i="61"/>
  <c r="S305" i="61"/>
  <c r="T304" i="61"/>
  <c r="S304" i="61"/>
  <c r="T303" i="61"/>
  <c r="S303" i="61"/>
  <c r="T302" i="61"/>
  <c r="S302" i="61"/>
  <c r="T301" i="61"/>
  <c r="S301" i="61"/>
  <c r="T300" i="61"/>
  <c r="S300" i="61"/>
  <c r="T299" i="61"/>
  <c r="S299" i="61"/>
  <c r="T298" i="61"/>
  <c r="S298" i="61"/>
  <c r="T297" i="61"/>
  <c r="S297" i="61"/>
  <c r="T296" i="61"/>
  <c r="S296" i="61"/>
  <c r="T295" i="61"/>
  <c r="S295" i="61"/>
  <c r="T294" i="61"/>
  <c r="S294" i="61"/>
  <c r="T293" i="61"/>
  <c r="S293" i="61"/>
  <c r="T292" i="61"/>
  <c r="S292" i="61"/>
  <c r="T291" i="61"/>
  <c r="S291" i="61"/>
  <c r="T290" i="61"/>
  <c r="S290" i="61"/>
  <c r="T289" i="61"/>
  <c r="S289" i="61"/>
  <c r="T288" i="61"/>
  <c r="S288" i="61"/>
  <c r="T287" i="61"/>
  <c r="S287" i="61"/>
  <c r="T286" i="61"/>
  <c r="S286" i="61"/>
  <c r="T285" i="61"/>
  <c r="S285" i="61"/>
  <c r="T284" i="61"/>
  <c r="S284" i="61"/>
  <c r="T283" i="61"/>
  <c r="S283" i="61"/>
  <c r="T282" i="61"/>
  <c r="S282" i="61"/>
  <c r="T281" i="61"/>
  <c r="S281" i="61"/>
  <c r="T280" i="61"/>
  <c r="S280" i="61"/>
  <c r="T279" i="61"/>
  <c r="S279" i="61"/>
  <c r="T278" i="61"/>
  <c r="S278" i="61"/>
  <c r="T277" i="61"/>
  <c r="S277" i="61"/>
  <c r="T276" i="61"/>
  <c r="S276" i="61"/>
  <c r="T275" i="61"/>
  <c r="S275" i="61"/>
  <c r="T274" i="61"/>
  <c r="S274" i="61"/>
  <c r="T273" i="61"/>
  <c r="S273" i="61"/>
  <c r="T272" i="61"/>
  <c r="S272" i="61"/>
  <c r="T271" i="61"/>
  <c r="S271" i="61"/>
  <c r="T270" i="61"/>
  <c r="S270" i="61"/>
  <c r="T269" i="61"/>
  <c r="S269" i="61"/>
  <c r="T268" i="61"/>
  <c r="S268" i="61"/>
  <c r="T267" i="61"/>
  <c r="S267" i="61"/>
  <c r="T266" i="61"/>
  <c r="S266" i="61"/>
  <c r="T265" i="61"/>
  <c r="S265" i="61"/>
  <c r="T264" i="61"/>
  <c r="S264" i="61"/>
  <c r="T263" i="61"/>
  <c r="S263" i="61"/>
  <c r="T262" i="61"/>
  <c r="S262" i="61"/>
  <c r="T261" i="61"/>
  <c r="S261" i="61"/>
  <c r="T260" i="61"/>
  <c r="S260" i="61"/>
  <c r="T259" i="61"/>
  <c r="S259" i="61"/>
  <c r="T258" i="61"/>
  <c r="S258" i="61"/>
  <c r="T257" i="61"/>
  <c r="S257" i="61"/>
  <c r="T256" i="61"/>
  <c r="S256" i="61"/>
  <c r="T255" i="61"/>
  <c r="S255" i="61"/>
  <c r="T254" i="61"/>
  <c r="S254" i="61"/>
  <c r="T253" i="61"/>
  <c r="S253" i="61"/>
  <c r="T252" i="61"/>
  <c r="S252" i="61"/>
  <c r="T251" i="61"/>
  <c r="S251" i="61"/>
  <c r="T250" i="61"/>
  <c r="S250" i="61"/>
  <c r="T249" i="61"/>
  <c r="S249" i="61"/>
  <c r="T248" i="61"/>
  <c r="S248" i="61"/>
  <c r="T247" i="61"/>
  <c r="S247" i="61"/>
  <c r="T246" i="61"/>
  <c r="S246" i="61"/>
  <c r="T245" i="61"/>
  <c r="S245" i="61"/>
  <c r="T244" i="61"/>
  <c r="S244" i="61"/>
  <c r="T243" i="61"/>
  <c r="S243" i="61"/>
  <c r="T242" i="61"/>
  <c r="S242" i="61"/>
  <c r="T241" i="61"/>
  <c r="S241" i="61"/>
  <c r="T240" i="61"/>
  <c r="S240" i="61"/>
  <c r="T239" i="61"/>
  <c r="S239" i="61"/>
  <c r="T238" i="61"/>
  <c r="S238" i="61"/>
  <c r="T237" i="61"/>
  <c r="S237" i="61"/>
  <c r="T236" i="61"/>
  <c r="S236" i="61"/>
  <c r="T235" i="61"/>
  <c r="S235" i="61"/>
  <c r="T234" i="61"/>
  <c r="S234" i="61"/>
  <c r="T233" i="61"/>
  <c r="S233" i="61"/>
  <c r="T232" i="61"/>
  <c r="S232" i="61"/>
  <c r="T231" i="61"/>
  <c r="S231" i="61"/>
  <c r="T230" i="61"/>
  <c r="S230" i="61"/>
  <c r="T228" i="61"/>
  <c r="S228" i="61"/>
  <c r="T227" i="61"/>
  <c r="S227" i="61"/>
  <c r="T226" i="61"/>
  <c r="S226" i="61"/>
  <c r="T225" i="61"/>
  <c r="S225" i="61"/>
  <c r="T224" i="61"/>
  <c r="S224" i="61"/>
  <c r="T223" i="61"/>
  <c r="S223" i="61"/>
  <c r="T222" i="61"/>
  <c r="S222" i="61"/>
  <c r="T221" i="61"/>
  <c r="S221" i="61"/>
  <c r="T220" i="61"/>
  <c r="S220" i="61"/>
  <c r="T219" i="61"/>
  <c r="S219" i="61"/>
  <c r="T218" i="61"/>
  <c r="S218" i="61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45" i="59"/>
  <c r="P45" i="59"/>
  <c r="Q44" i="59"/>
  <c r="P44" i="59"/>
  <c r="Q43" i="59"/>
  <c r="P43" i="59"/>
  <c r="Q42" i="59"/>
  <c r="P42" i="59"/>
  <c r="Q40" i="59"/>
  <c r="P40" i="59"/>
  <c r="Q39" i="59"/>
  <c r="P39" i="59"/>
  <c r="Q38" i="59"/>
  <c r="P38" i="59"/>
  <c r="Q36" i="59"/>
  <c r="P36" i="59"/>
  <c r="Q35" i="59"/>
  <c r="P35" i="59"/>
  <c r="Q34" i="59"/>
  <c r="P34" i="59"/>
  <c r="Q33" i="59"/>
  <c r="P33" i="59"/>
  <c r="Q32" i="59"/>
  <c r="P32" i="59"/>
  <c r="Q31" i="59"/>
  <c r="P31" i="59"/>
  <c r="Q30" i="59"/>
  <c r="P30" i="59"/>
  <c r="Q29" i="59"/>
  <c r="P29" i="59"/>
  <c r="Q28" i="59"/>
  <c r="P28" i="59"/>
  <c r="Q27" i="59"/>
  <c r="P27" i="59"/>
  <c r="Q26" i="59"/>
  <c r="P26" i="59"/>
  <c r="Q25" i="59"/>
  <c r="P25" i="59"/>
  <c r="Q24" i="59"/>
  <c r="P24" i="59"/>
  <c r="Q23" i="59"/>
  <c r="P23" i="59"/>
  <c r="Q22" i="59"/>
  <c r="P22" i="59"/>
  <c r="Q21" i="59"/>
  <c r="P21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50" i="58"/>
  <c r="J50" i="58"/>
  <c r="K54" i="58"/>
  <c r="J54" i="58"/>
  <c r="K53" i="58"/>
  <c r="J53" i="58"/>
  <c r="K52" i="58"/>
  <c r="J52" i="58"/>
  <c r="K48" i="58"/>
  <c r="J48" i="58"/>
  <c r="K47" i="58"/>
  <c r="J47" i="58"/>
  <c r="K46" i="58"/>
  <c r="J46" i="58"/>
  <c r="K45" i="58"/>
  <c r="J45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8" i="58"/>
  <c r="J18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Q36" i="78" l="1"/>
  <c r="O10" i="78"/>
  <c r="P10" i="78" s="1"/>
  <c r="P36" i="78"/>
  <c r="Q10" i="7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7">
    <s v="Migdal Hashkaot Neches Boded"/>
    <s v="{[Time].[Hie Time].[Yom].&amp;[20231231]}"/>
    <s v="{[Medida].[Medida].&amp;[2]}"/>
    <s v="{[Keren].[Keren].[All]}"/>
    <s v="{[Cheshbon KM].[Hie Peilut].[Chevra].&amp;[369]&amp;[Kod_Peilut_L7_1040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3" si="27">
        <n x="1" s="1"/>
        <n x="25"/>
        <n x="26"/>
      </t>
    </mdx>
    <mdx n="0" f="v">
      <t c="3" si="27">
        <n x="1" s="1"/>
        <n x="28"/>
        <n x="26"/>
      </t>
    </mdx>
    <mdx n="0" f="v">
      <t c="3" si="27">
        <n x="1" s="1"/>
        <n x="29"/>
        <n x="26"/>
      </t>
    </mdx>
    <mdx n="0" f="v">
      <t c="3" si="27">
        <n x="1" s="1"/>
        <n x="30"/>
        <n x="26"/>
      </t>
    </mdx>
    <mdx n="0" f="v">
      <t c="3" si="27">
        <n x="1" s="1"/>
        <n x="31"/>
        <n x="26"/>
      </t>
    </mdx>
    <mdx n="0" f="v">
      <t c="3" si="27">
        <n x="1" s="1"/>
        <n x="32"/>
        <n x="26"/>
      </t>
    </mdx>
    <mdx n="0" f="v">
      <t c="3" si="27">
        <n x="1" s="1"/>
        <n x="33"/>
        <n x="26"/>
      </t>
    </mdx>
    <mdx n="0" f="v">
      <t c="3" si="27">
        <n x="1" s="1"/>
        <n x="34"/>
        <n x="26"/>
      </t>
    </mdx>
    <mdx n="0" f="v">
      <t c="3" si="27">
        <n x="1" s="1"/>
        <n x="35"/>
        <n x="26"/>
      </t>
    </mdx>
    <mdx n="0" f="v">
      <t c="3" si="27">
        <n x="1" s="1"/>
        <n x="36"/>
        <n x="26"/>
      </t>
    </mdx>
  </mdxMetadata>
  <valueMetadata count="2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</valueMetadata>
</metadata>
</file>

<file path=xl/sharedStrings.xml><?xml version="1.0" encoding="utf-8"?>
<sst xmlns="http://schemas.openxmlformats.org/spreadsheetml/2006/main" count="17502" uniqueCount="3564">
  <si>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</si>
  <si>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</si>
  <si>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</si>
  <si>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</si>
  <si>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</si>
  <si>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</si>
  <si>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</si>
  <si>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</si>
  <si>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</si>
  <si>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</si>
  <si>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</si>
  <si>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</si>
  <si>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</si>
  <si>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</si>
  <si>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</si>
  <si>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</si>
  <si>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</si>
  <si>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</si>
  <si>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</si>
  <si>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</si>
  <si>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</si>
  <si>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</si>
  <si>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</si>
  <si>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</si>
  <si>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</si>
  <si>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</si>
  <si>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</si>
  <si>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</si>
  <si>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</si>
  <si>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</si>
  <si>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</si>
  <si>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</si>
  <si>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</si>
  <si>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</si>
  <si>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</si>
  <si>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</si>
  <si>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</si>
  <si>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</si>
  <si>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</si>
  <si>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</si>
  <si>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</si>
  <si>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</si>
  <si>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</si>
  <si>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</si>
  <si>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</si>
  <si>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</si>
  <si>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</si>
  <si>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</si>
  <si>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</si>
  <si>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</si>
  <si>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</si>
  <si>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</si>
  <si>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</si>
  <si>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</si>
  <si>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</si>
  <si>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</si>
  <si>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</si>
  <si>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</si>
  <si>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</si>
  <si>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</si>
  <si>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</si>
  <si>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</si>
  <si>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</si>
  <si>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</si>
  <si>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</si>
  <si>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</si>
  <si>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</si>
  <si>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</si>
  <si>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</si>
  <si>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</si>
  <si>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</si>
  <si>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</si>
  <si>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</si>
  <si>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</si>
  <si>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</si>
  <si>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</si>
  <si>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</si>
  <si>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</si>
  <si>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</si>
  <si>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</si>
  <si>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</si>
  <si>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</si>
  <si>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</si>
  <si>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</si>
  <si>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</si>
  <si>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</si>
  <si>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</si>
  <si>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</si>
  <si>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</si>
  <si>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</si>
  <si>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</si>
  <si>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</si>
  <si>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</si>
  <si>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</si>
  <si>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</si>
  <si>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</si>
  <si>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</si>
  <si>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</si>
  <si>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</si>
  <si>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</si>
  <si>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</si>
  <si>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</si>
  <si>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</si>
  <si>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</si>
  <si>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</si>
  <si>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</si>
  <si>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</si>
  <si>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</si>
  <si>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</si>
  <si>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</si>
  <si>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</si>
  <si>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</si>
  <si>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</si>
  <si>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</si>
  <si>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</si>
  <si>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</si>
  <si>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</si>
  <si>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</si>
  <si>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</si>
  <si>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</si>
  <si>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</si>
  <si>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</si>
  <si>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</si>
  <si>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</si>
  <si>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</si>
  <si>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</si>
  <si>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</si>
  <si>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</si>
  <si>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</si>
  <si>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</si>
  <si>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</si>
  <si>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</si>
  <si>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</si>
  <si>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</si>
  <si>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</si>
  <si>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</si>
  <si>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</si>
  <si>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</si>
  <si>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</si>
  <si>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</si>
  <si>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</si>
  <si>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</si>
  <si>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</si>
  <si>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</si>
  <si>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</si>
  <si>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</si>
  <si>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</si>
  <si>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</si>
  <si>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</si>
  <si>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</si>
  <si>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</si>
  <si>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</si>
  <si>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</si>
  <si>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</si>
  <si>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</si>
  <si>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</si>
  <si>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</si>
  <si>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</si>
  <si>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</si>
  <si>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</si>
  <si>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</si>
  <si>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</si>
  <si>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</si>
  <si>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</si>
  <si>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</si>
  <si>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</si>
  <si>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</si>
  <si>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</si>
  <si>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</si>
  <si>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</si>
  <si>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</si>
  <si>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</si>
  <si>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</si>
  <si>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</si>
  <si>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</si>
  <si>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</si>
  <si>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</si>
  <si>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</si>
  <si>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</si>
  <si>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</si>
  <si>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</si>
  <si>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</si>
  <si>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</si>
  <si>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</si>
  <si>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</si>
  <si>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</si>
  <si>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</si>
  <si>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</si>
  <si>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</si>
  <si>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</si>
  <si>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</si>
  <si>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</si>
  <si>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</si>
  <si>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</si>
  <si>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</si>
  <si>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</si>
  <si>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</si>
  <si>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</si>
  <si>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</si>
  <si>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</si>
  <si>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</si>
  <si>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</si>
  <si>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</si>
  <si>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</si>
  <si>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</si>
  <si>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</si>
  <si>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</si>
  <si>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</si>
  <si>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</si>
  <si>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</si>
  <si>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</si>
  <si>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</si>
  <si>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</si>
  <si>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</si>
  <si>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</si>
  <si>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</si>
  <si>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</si>
  <si>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</si>
  <si>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</si>
  <si>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</si>
  <si>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</si>
  <si>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</si>
  <si>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כללי למקבלי קצבה</t>
  </si>
  <si>
    <t>מ.ק.מ. 1214</t>
  </si>
  <si>
    <t>8241218</t>
  </si>
  <si>
    <t>RF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</si>
  <si>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</si>
  <si>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</si>
  <si>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</si>
  <si>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</si>
  <si>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</si>
  <si>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</si>
  <si>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</si>
  <si>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</si>
  <si>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</si>
  <si>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</si>
  <si>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</si>
  <si>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</si>
  <si>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</si>
  <si>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</si>
  <si>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</si>
  <si>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</si>
  <si>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</si>
  <si>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</si>
  <si>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</si>
  <si>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</si>
  <si>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</si>
  <si>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</si>
  <si>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</si>
  <si>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</si>
  <si>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</si>
  <si>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</si>
  <si>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</si>
  <si>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</si>
  <si>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</si>
  <si>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</si>
  <si>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</si>
  <si>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</si>
  <si>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</si>
  <si>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</si>
  <si>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</si>
  <si>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</si>
  <si>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</si>
  <si>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</si>
  <si>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</si>
  <si>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</si>
  <si>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</si>
  <si>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</si>
  <si>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</si>
  <si>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</si>
  <si>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</si>
  <si>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</si>
  <si>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</si>
  <si>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</si>
  <si>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</si>
  <si>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</si>
  <si>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</si>
  <si>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</si>
  <si>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</si>
  <si>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</si>
  <si>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</si>
  <si>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</si>
  <si>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</si>
  <si>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</si>
  <si>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</si>
  <si>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</si>
  <si>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</si>
  <si>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</si>
  <si>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</si>
  <si>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</si>
  <si>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</si>
  <si>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</si>
  <si>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</si>
  <si>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</si>
  <si>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</si>
  <si>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</si>
  <si>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</si>
  <si>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</si>
  <si>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</si>
  <si>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</si>
  <si>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</si>
  <si>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</si>
  <si>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</si>
  <si>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</si>
  <si>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</si>
  <si>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</si>
  <si>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</si>
  <si>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</si>
  <si>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</si>
  <si>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</si>
  <si>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</si>
  <si>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</si>
  <si>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</si>
  <si>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</si>
  <si>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</si>
  <si>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</si>
  <si>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</si>
  <si>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</si>
  <si>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</si>
  <si>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</si>
  <si>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</si>
  <si>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</si>
  <si>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</si>
  <si>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</si>
  <si>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</si>
  <si>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</si>
  <si>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</si>
  <si>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</si>
  <si>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</si>
  <si>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</si>
  <si>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</si>
  <si>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</si>
  <si>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</si>
  <si>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</si>
  <si>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</si>
  <si>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</si>
  <si>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</si>
  <si>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</si>
  <si>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</si>
  <si>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</si>
  <si>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</si>
  <si>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</si>
  <si>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</si>
  <si>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</si>
  <si>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</si>
  <si>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</si>
  <si>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</si>
  <si>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</si>
  <si>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</si>
  <si>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</si>
  <si>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</si>
  <si>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</si>
  <si>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</si>
  <si>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</si>
  <si>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</si>
  <si>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</si>
  <si>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</si>
  <si>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</si>
  <si>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</si>
  <si>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</si>
  <si>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</si>
  <si>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</si>
  <si>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</si>
  <si>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</si>
  <si>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</si>
  <si>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</si>
  <si>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</si>
  <si>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</si>
  <si>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</si>
  <si>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</si>
  <si>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</si>
  <si>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</si>
  <si>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</si>
  <si>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</si>
  <si>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</si>
  <si>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</si>
  <si>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</si>
  <si>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</si>
  <si>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</si>
  <si>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</si>
  <si>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</si>
  <si>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</si>
  <si>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</si>
  <si>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</si>
  <si>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</si>
  <si>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</si>
  <si>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</si>
  <si>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</si>
  <si>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</si>
  <si>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</si>
  <si>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</si>
  <si>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</si>
  <si>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</si>
  <si>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</si>
  <si>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</si>
  <si>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</si>
  <si>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</si>
  <si>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</si>
  <si>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</si>
  <si>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</si>
  <si>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</si>
  <si>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</si>
  <si>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</si>
  <si>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</si>
  <si>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</si>
  <si>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</si>
  <si>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</si>
  <si>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</si>
  <si>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</si>
  <si>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</si>
  <si>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</si>
  <si>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</si>
  <si>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</si>
  <si>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</si>
  <si>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</si>
  <si>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</si>
  <si>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</si>
  <si>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</si>
  <si>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</si>
  <si>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</si>
  <si>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</si>
  <si>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</si>
  <si>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</si>
  <si>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</si>
  <si>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</si>
  <si>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</si>
  <si>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</si>
  <si>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</si>
  <si>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</si>
  <si>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</si>
  <si>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</si>
  <si>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</si>
  <si>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</si>
  <si>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</si>
  <si>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</si>
  <si>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</si>
  <si>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</si>
  <si>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</si>
  <si>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</si>
  <si>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</si>
  <si>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</si>
  <si>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</si>
  <si>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</si>
  <si>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</si>
  <si>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</si>
  <si>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</si>
  <si>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</si>
  <si>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</si>
  <si>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</si>
  <si>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</si>
  <si>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</si>
  <si>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</si>
  <si>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</si>
  <si>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</si>
  <si>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</si>
  <si>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</si>
  <si>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</si>
  <si>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</si>
  <si>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</si>
  <si>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</si>
  <si>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</si>
  <si>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</si>
  <si>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</si>
  <si>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</si>
  <si>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</si>
  <si>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</si>
  <si>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</si>
  <si>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</si>
  <si>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</si>
  <si>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</si>
  <si>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</si>
  <si>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</si>
  <si>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</si>
  <si>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</si>
  <si>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</si>
  <si>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</si>
  <si>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</si>
  <si>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</si>
  <si>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</si>
  <si>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</si>
  <si>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</si>
  <si>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</si>
  <si>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</si>
  <si>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</si>
  <si>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</si>
  <si>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</si>
  <si>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</si>
  <si>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</si>
  <si>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</si>
  <si>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</si>
  <si>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</si>
  <si>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</si>
  <si>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</si>
  <si>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</si>
  <si>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</si>
  <si>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</si>
  <si>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</si>
  <si>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</si>
  <si>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</si>
  <si>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</si>
  <si>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</si>
  <si>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</si>
  <si>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</si>
  <si>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</si>
  <si>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</si>
  <si>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</si>
  <si>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</si>
  <si>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</si>
  <si>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</si>
  <si>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</si>
  <si>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</si>
  <si>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</si>
  <si>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</si>
  <si>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</si>
  <si>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</si>
  <si>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</si>
  <si>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</si>
  <si>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</si>
  <si>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</si>
  <si>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</si>
  <si>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</si>
  <si>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</si>
  <si>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</si>
  <si>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</si>
  <si>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</si>
  <si>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</si>
  <si>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</si>
  <si>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</si>
  <si>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</si>
  <si>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</si>
  <si>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</si>
  <si>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</si>
  <si>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</si>
  <si>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</si>
  <si>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</si>
  <si>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</si>
  <si>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</si>
  <si>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</si>
  <si>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</si>
  <si>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</si>
  <si>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</si>
  <si>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</si>
  <si>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</si>
  <si>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</si>
  <si>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</si>
  <si>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</si>
  <si>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</si>
  <si>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</si>
  <si>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</si>
  <si>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</si>
  <si>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</si>
  <si>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</si>
  <si>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</si>
  <si>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</si>
  <si>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</si>
  <si>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</si>
  <si>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</si>
  <si>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</si>
  <si>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</si>
  <si>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</si>
  <si>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</si>
  <si>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</si>
  <si>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</si>
  <si>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</si>
  <si>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</si>
  <si>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</si>
  <si>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</si>
  <si>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</si>
  <si>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</si>
  <si>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</si>
  <si>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</si>
  <si>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</si>
  <si>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</si>
  <si>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</si>
  <si>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</si>
  <si>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</si>
  <si>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</si>
  <si>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</si>
  <si>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</si>
  <si>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</si>
  <si>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</si>
  <si>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</si>
  <si>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</si>
  <si>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</si>
  <si>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</si>
  <si>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</si>
  <si>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</si>
  <si>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</si>
  <si>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</si>
  <si>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</si>
  <si>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</si>
  <si>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</si>
  <si>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</si>
  <si>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</si>
  <si>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</si>
  <si>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</si>
  <si>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</si>
  <si>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</si>
  <si>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</si>
  <si>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</si>
  <si>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</si>
  <si>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</si>
  <si>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</si>
  <si>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</si>
  <si>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</si>
  <si>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</si>
  <si>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</si>
  <si>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</si>
  <si>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</si>
  <si>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</si>
  <si>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</si>
  <si>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</si>
  <si>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</si>
  <si>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</si>
  <si>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</si>
  <si>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</si>
  <si>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</si>
  <si>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</si>
  <si>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</si>
  <si>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</si>
  <si>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</si>
  <si>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</si>
  <si>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</si>
  <si>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</si>
  <si>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</si>
  <si>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</si>
  <si>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</si>
  <si>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</si>
  <si>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</si>
  <si>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</si>
  <si>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</si>
  <si>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</si>
  <si>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</si>
  <si>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</si>
  <si>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</si>
  <si>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</si>
  <si>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</si>
  <si>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</si>
  <si>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</si>
  <si>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</si>
  <si>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</si>
  <si>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</si>
  <si>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</si>
  <si>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</si>
  <si>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</si>
  <si>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</si>
  <si>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</si>
  <si>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</si>
  <si>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</si>
  <si>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</si>
  <si>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</si>
  <si>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</si>
  <si>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</si>
  <si>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</si>
  <si>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</si>
  <si>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</si>
  <si>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</si>
  <si>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</si>
  <si>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</si>
  <si>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</si>
  <si>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</si>
  <si>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</si>
  <si>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</si>
  <si>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</si>
  <si>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</si>
  <si>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</si>
  <si>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</si>
  <si>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</si>
  <si>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</si>
  <si>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</si>
  <si>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</si>
  <si>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</si>
  <si>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</si>
  <si>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</si>
  <si>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</si>
  <si>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</si>
  <si>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</si>
  <si>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</si>
  <si>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</si>
  <si>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</si>
  <si>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</si>
  <si>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</si>
  <si>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</si>
  <si>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</si>
  <si>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</si>
  <si>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</si>
  <si>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</si>
  <si>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</si>
  <si>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</si>
  <si>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</si>
  <si>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</si>
  <si>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</si>
  <si>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</si>
  <si>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</si>
  <si>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</si>
  <si>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</si>
  <si>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</si>
  <si>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</si>
  <si>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</si>
  <si>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</si>
  <si>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</si>
  <si>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</si>
  <si>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</si>
  <si>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</si>
  <si>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</si>
  <si>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</si>
  <si>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</si>
  <si>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</si>
  <si>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</si>
  <si>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</si>
  <si>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</si>
  <si>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</si>
  <si>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</si>
  <si>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</si>
  <si>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</si>
  <si>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</si>
  <si>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</si>
  <si>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</si>
  <si>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</si>
  <si>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</si>
  <si>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</si>
  <si>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</si>
  <si>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</si>
  <si>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</si>
  <si>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</si>
  <si>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</si>
  <si>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</si>
  <si>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</si>
  <si>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</si>
  <si>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</si>
  <si>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</si>
  <si>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</si>
  <si>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</si>
  <si>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</si>
  <si>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</si>
  <si>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</si>
  <si>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</si>
  <si>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</si>
  <si>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</si>
  <si>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</si>
  <si>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</si>
  <si>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</si>
  <si>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</si>
  <si>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</si>
  <si>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</si>
  <si>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</si>
  <si>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</si>
  <si>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</si>
  <si>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</si>
  <si>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</si>
  <si>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</si>
  <si>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</si>
  <si>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</si>
  <si>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</si>
  <si>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</si>
  <si>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</si>
  <si>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</si>
  <si>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</si>
  <si>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</si>
  <si>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</si>
  <si>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</si>
  <si>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</si>
  <si>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</si>
  <si>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</si>
  <si>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</si>
  <si>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</si>
  <si>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</si>
  <si>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</si>
  <si>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</si>
  <si>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</si>
  <si>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</si>
  <si>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</si>
  <si>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</si>
  <si>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</si>
  <si>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</si>
  <si>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</si>
  <si>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</si>
  <si>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</si>
  <si>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</si>
  <si>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</si>
  <si>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</si>
  <si>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</si>
  <si>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</si>
  <si>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</si>
  <si>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</si>
  <si>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</si>
  <si>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</si>
  <si>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</si>
  <si>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</si>
  <si>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</si>
  <si>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</si>
  <si>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</si>
  <si>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</si>
  <si>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</si>
  <si>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</si>
  <si>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</si>
  <si>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</si>
  <si>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</si>
  <si>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</si>
  <si>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</si>
  <si>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</si>
  <si>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</si>
  <si>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</si>
  <si>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</si>
  <si>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</si>
  <si>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</si>
  <si>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</si>
  <si>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</si>
  <si>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</si>
  <si>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</si>
  <si>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</si>
  <si>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</si>
  <si>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</si>
  <si>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</si>
  <si>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</si>
  <si>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</si>
  <si>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</si>
  <si>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</si>
  <si>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</si>
  <si>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</si>
  <si>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</si>
  <si>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</si>
  <si>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</si>
  <si>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</si>
  <si>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</si>
  <si>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</si>
  <si>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</si>
  <si>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</si>
  <si>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</si>
  <si>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</si>
  <si>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</si>
  <si>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</si>
  <si>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</si>
  <si>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</si>
  <si>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</si>
  <si>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</si>
  <si>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</si>
  <si>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</si>
  <si>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</si>
  <si>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</si>
  <si>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</si>
  <si>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</si>
  <si>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</si>
  <si>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</si>
  <si>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</si>
  <si>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</si>
  <si>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</si>
  <si>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</si>
  <si>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</si>
  <si>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</si>
  <si>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</si>
  <si>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</si>
  <si>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</si>
  <si>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</si>
  <si>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</si>
  <si>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</si>
  <si>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</si>
  <si>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</si>
  <si>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</si>
  <si>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</si>
  <si>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</si>
  <si>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</si>
  <si>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</si>
  <si>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</si>
  <si>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</si>
  <si>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</si>
  <si>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</si>
  <si>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</si>
  <si>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</si>
  <si>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</si>
  <si>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</si>
  <si>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</si>
  <si>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</si>
  <si>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</si>
  <si>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</si>
  <si>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</si>
  <si>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</si>
  <si>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</si>
  <si>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</si>
  <si>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</si>
  <si>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</si>
  <si>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</si>
  <si>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</si>
  <si>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</si>
  <si>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</si>
  <si>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</si>
  <si>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</si>
  <si>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</si>
  <si>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</si>
  <si>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</si>
  <si>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</si>
  <si>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</si>
  <si>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</si>
  <si>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</si>
  <si>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</si>
  <si>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</si>
  <si>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</si>
  <si>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</si>
  <si>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</si>
  <si>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</si>
  <si>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</si>
  <si>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</si>
  <si>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</si>
  <si>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</si>
  <si>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</si>
  <si>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</si>
  <si>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</si>
  <si>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</si>
  <si>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</si>
  <si>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</si>
  <si>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</si>
  <si>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</si>
  <si>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</si>
  <si>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</si>
  <si>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</si>
  <si>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</si>
  <si>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</si>
  <si>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</si>
  <si>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</si>
  <si>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</si>
  <si>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</si>
  <si>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</si>
  <si>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</si>
  <si>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</si>
  <si>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</si>
  <si>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</si>
  <si>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</si>
  <si>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</si>
  <si>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</si>
  <si>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</si>
  <si>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</si>
  <si>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</si>
  <si>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</si>
  <si>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</si>
  <si>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</si>
  <si>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</si>
  <si>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</si>
  <si>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</si>
  <si>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</si>
  <si>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</si>
  <si>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</si>
  <si>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</si>
  <si>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</si>
  <si>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</si>
  <si>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</si>
  <si>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</si>
  <si>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</si>
  <si>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</si>
  <si>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</si>
  <si>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</si>
  <si>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</si>
  <si>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</si>
  <si>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</si>
  <si>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</si>
  <si>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</si>
  <si>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</si>
  <si>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</si>
  <si>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</si>
  <si>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</si>
  <si>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</si>
  <si>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</si>
  <si>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</si>
  <si>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</si>
  <si>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</si>
  <si>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</si>
  <si>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</si>
  <si>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</si>
  <si>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</si>
  <si>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</si>
  <si>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</si>
  <si>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</si>
  <si>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</si>
  <si>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</si>
  <si>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</si>
  <si>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</si>
  <si>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</si>
  <si>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</si>
  <si>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</si>
  <si>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</si>
  <si>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</si>
  <si>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</si>
  <si>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</si>
  <si>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</si>
  <si>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</si>
  <si>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</si>
  <si>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</si>
  <si>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</si>
  <si>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</si>
  <si>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</si>
  <si>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</si>
  <si>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</si>
  <si>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</si>
  <si>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</si>
  <si>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</si>
  <si>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</si>
  <si>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</si>
  <si>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</si>
  <si>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</si>
  <si>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</si>
  <si>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</si>
  <si>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</si>
  <si>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</si>
  <si>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</si>
  <si>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</si>
  <si>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</si>
  <si>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</si>
  <si>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</si>
  <si>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</si>
  <si>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</si>
  <si>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</si>
  <si>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</si>
  <si>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</si>
  <si>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</si>
  <si>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</si>
  <si>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</si>
  <si>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</si>
  <si>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</si>
  <si>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</si>
  <si>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</si>
  <si>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</si>
  <si>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</si>
  <si>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</si>
  <si>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</si>
  <si>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</si>
  <si>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</si>
  <si>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</si>
  <si>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</si>
  <si>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</si>
  <si>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</si>
  <si>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</si>
  <si>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</si>
  <si>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</si>
  <si>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</si>
  <si>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</si>
  <si>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</si>
  <si>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</si>
  <si>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</si>
  <si>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</si>
  <si>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</si>
  <si>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</si>
  <si>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</si>
  <si>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</si>
  <si>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</si>
  <si>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</si>
  <si>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</si>
  <si>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</si>
  <si>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</si>
  <si>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</si>
  <si>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</si>
  <si>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</si>
  <si>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</si>
  <si>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</si>
  <si>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</si>
  <si>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</si>
  <si>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</si>
  <si>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</si>
  <si>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</si>
  <si>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</si>
  <si>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</si>
  <si>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</si>
  <si>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</si>
  <si>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</si>
  <si>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</si>
  <si>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</si>
  <si>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</si>
  <si>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</si>
  <si>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</si>
  <si>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</si>
  <si>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</si>
  <si>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</si>
  <si>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</si>
  <si>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</si>
  <si>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</si>
  <si>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</si>
  <si>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</si>
  <si>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</si>
  <si>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</si>
  <si>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</si>
  <si>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</si>
  <si>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</si>
  <si>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</si>
  <si>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</si>
  <si>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</si>
  <si>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</si>
  <si>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</si>
  <si>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</si>
  <si>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</si>
  <si>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</si>
  <si>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</si>
  <si>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</si>
  <si>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</si>
  <si>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</si>
  <si>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</si>
  <si>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</si>
  <si>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</si>
  <si>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</si>
  <si>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</si>
  <si>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</si>
  <si>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</si>
  <si>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</si>
  <si>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</si>
  <si>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</si>
  <si>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</si>
  <si>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</si>
  <si>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</si>
  <si>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</si>
  <si>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</si>
  <si>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</si>
  <si>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</si>
  <si>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</si>
  <si>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</si>
  <si>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</si>
  <si>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</si>
  <si>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</si>
  <si>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</si>
  <si>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</si>
  <si>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</si>
  <si>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</si>
  <si>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</si>
  <si>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</si>
  <si>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</si>
  <si>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</si>
  <si>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</si>
  <si>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</si>
  <si>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</si>
  <si>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</si>
  <si>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</si>
  <si>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</si>
  <si>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</si>
  <si>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</si>
  <si>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</si>
  <si>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</si>
  <si>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</si>
  <si>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</si>
  <si>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</si>
  <si>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</si>
  <si>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</si>
  <si>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</si>
  <si>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</si>
  <si>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</si>
  <si>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</si>
  <si>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</si>
  <si>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</si>
  <si>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</si>
  <si>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</si>
  <si>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</si>
  <si>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</si>
  <si>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</si>
  <si>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</si>
  <si>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</si>
  <si>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</si>
  <si>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</si>
  <si>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</si>
  <si>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</si>
  <si>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</si>
  <si>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</si>
  <si>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</si>
  <si>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</si>
  <si>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</si>
  <si>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</si>
  <si>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</si>
  <si>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</si>
  <si>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</si>
  <si>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</si>
  <si>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</si>
  <si>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</si>
  <si>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</si>
  <si>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</si>
  <si>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</si>
  <si>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</si>
  <si>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</si>
  <si>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</si>
  <si>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</si>
  <si>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</si>
  <si>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</si>
  <si>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</si>
  <si>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</si>
  <si>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</si>
  <si>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</si>
  <si>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</si>
  <si>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</si>
  <si>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</si>
  <si>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</si>
  <si>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</si>
  <si>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</si>
  <si>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</si>
  <si>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</si>
  <si>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</si>
  <si>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</si>
  <si>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</si>
  <si>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</si>
  <si>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</si>
  <si>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</si>
  <si>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</si>
  <si>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</si>
  <si>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</si>
  <si>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</si>
  <si>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</si>
  <si>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</si>
  <si>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</si>
  <si>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</si>
  <si>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</si>
  <si>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</si>
  <si>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</si>
  <si>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</si>
  <si>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</si>
  <si>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</si>
  <si>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</si>
  <si>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</si>
  <si>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</si>
  <si>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</si>
  <si>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</si>
  <si>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</si>
  <si>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</si>
  <si>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</si>
  <si>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</si>
  <si>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</si>
  <si>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</si>
  <si>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</si>
  <si>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</si>
  <si>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</si>
  <si>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</si>
  <si>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</si>
  <si>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</si>
  <si>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</si>
  <si>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</si>
  <si>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</si>
  <si>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</si>
  <si>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</si>
  <si>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</si>
  <si>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</si>
  <si>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</si>
  <si>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</si>
  <si>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</si>
  <si>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</si>
  <si>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</si>
  <si>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</si>
  <si>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</si>
  <si>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</si>
  <si>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</si>
  <si>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</si>
  <si>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</si>
  <si>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</si>
  <si>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</si>
  <si>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</si>
  <si>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</si>
  <si>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</si>
  <si>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</si>
  <si>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</si>
  <si>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</si>
  <si>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</si>
  <si>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</si>
  <si>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</si>
  <si>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</si>
  <si>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</si>
  <si>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</si>
  <si>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</si>
  <si>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</si>
  <si>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</si>
  <si>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</si>
  <si>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</si>
  <si>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</si>
  <si>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</si>
  <si>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</si>
  <si>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</si>
  <si>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</si>
  <si>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</si>
  <si>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</si>
  <si>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</si>
  <si>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</si>
  <si>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</si>
  <si>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</si>
  <si>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</si>
  <si>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</si>
  <si>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</si>
  <si>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</si>
  <si>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</si>
  <si>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</si>
  <si>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</si>
  <si>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</si>
  <si>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</si>
  <si>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</si>
  <si>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</si>
  <si>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</si>
  <si>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</si>
  <si>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</si>
  <si>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</si>
  <si>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</si>
  <si>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</si>
  <si>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</si>
  <si>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</si>
  <si>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</si>
  <si>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</si>
  <si>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</si>
  <si>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</si>
  <si>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</si>
  <si>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</si>
  <si>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</si>
  <si>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</si>
  <si>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</si>
  <si>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</si>
  <si>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</si>
  <si>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</si>
  <si>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</si>
  <si>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</si>
  <si>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</si>
  <si>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</si>
  <si>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</si>
  <si>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</si>
  <si>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</si>
  <si>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</si>
  <si>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</si>
  <si>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</si>
  <si>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</si>
  <si>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</si>
  <si>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</si>
  <si>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</si>
  <si>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</si>
  <si>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</si>
  <si>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</si>
  <si>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</si>
  <si>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</si>
  <si>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</si>
  <si>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</si>
  <si>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</si>
  <si>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</si>
  <si>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</si>
  <si>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</si>
  <si>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</si>
  <si>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</si>
  <si>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</si>
  <si>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</si>
  <si>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</si>
  <si>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</si>
  <si>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</si>
  <si>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</si>
  <si>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</si>
  <si>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</si>
  <si>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</si>
  <si>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</si>
  <si>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</si>
  <si>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</si>
  <si>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</si>
  <si>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</si>
  <si>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</si>
  <si>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</si>
  <si>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</si>
  <si>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</si>
  <si>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</si>
  <si>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</si>
  <si>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</si>
  <si>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</si>
  <si>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</si>
  <si>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</si>
  <si>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</si>
  <si>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</si>
  <si>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</si>
  <si>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</si>
  <si>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</si>
  <si>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</si>
  <si>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</si>
  <si>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</si>
  <si>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</si>
  <si>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</si>
  <si>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</si>
  <si>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</si>
  <si>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</si>
  <si>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</si>
  <si>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</si>
  <si>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</si>
  <si>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</si>
  <si>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</si>
  <si>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</si>
  <si>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</si>
  <si>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</si>
  <si>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</si>
  <si>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</si>
  <si>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</si>
  <si>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</si>
  <si>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</si>
  <si>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</si>
  <si>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</si>
  <si>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</si>
  <si>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</si>
  <si>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</si>
  <si>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</si>
  <si>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</si>
  <si>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</si>
  <si>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</si>
  <si>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</si>
  <si>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</si>
  <si>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</si>
  <si>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</si>
  <si>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</si>
  <si>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</si>
  <si>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</si>
  <si>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</si>
  <si>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</si>
  <si>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</si>
  <si>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</si>
  <si>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</si>
  <si>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</si>
  <si>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</si>
  <si>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</si>
  <si>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</si>
  <si>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</si>
  <si>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</si>
  <si>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</si>
  <si>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</si>
  <si>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</si>
  <si>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</si>
  <si>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</si>
  <si>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</si>
  <si>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</si>
  <si>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</si>
  <si>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</si>
  <si>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</si>
  <si>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</si>
  <si>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</si>
  <si>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</si>
  <si>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</si>
  <si>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</si>
  <si>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</si>
  <si>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</si>
  <si>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</si>
  <si>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</si>
  <si>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</si>
  <si>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</si>
  <si>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</si>
  <si>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</si>
  <si>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</si>
  <si>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</si>
  <si>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</si>
  <si>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</si>
  <si>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</si>
  <si>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</si>
  <si>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</si>
  <si>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</si>
  <si>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</si>
  <si>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</si>
  <si>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</si>
  <si>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</si>
  <si>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</si>
  <si>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</si>
  <si>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</si>
  <si>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</si>
  <si>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</si>
  <si>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</si>
  <si>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</si>
  <si>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</si>
  <si>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</si>
  <si>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</si>
  <si>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</si>
  <si>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</si>
  <si>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</si>
  <si>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</si>
  <si>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</si>
  <si>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</si>
  <si>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</si>
  <si>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</si>
  <si>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</si>
  <si>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</si>
  <si>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</si>
  <si>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</si>
  <si>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</si>
  <si>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</si>
  <si>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</si>
  <si>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</si>
  <si>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</si>
  <si>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</si>
  <si>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</si>
  <si>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</si>
  <si>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</si>
  <si>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</si>
  <si>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</si>
  <si>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</si>
  <si>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</si>
  <si>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</si>
  <si>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</si>
  <si>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</si>
  <si>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</si>
  <si>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</si>
  <si>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</si>
  <si>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</si>
  <si>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</si>
  <si>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</si>
  <si>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</si>
  <si>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</si>
  <si>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</si>
  <si>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</si>
  <si>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</si>
  <si>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</si>
  <si>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</si>
  <si>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</si>
  <si>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</si>
  <si>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</si>
  <si>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</si>
  <si>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</si>
  <si>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</si>
  <si>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</si>
  <si>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</si>
  <si>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</si>
  <si>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</si>
  <si>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</si>
  <si>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</si>
  <si>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</si>
  <si>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</si>
  <si>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</si>
  <si>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</si>
  <si>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</si>
  <si>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</si>
  <si>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</si>
  <si>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</si>
  <si>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</si>
  <si>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</si>
  <si>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</si>
  <si>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</si>
  <si>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</si>
  <si>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</si>
  <si>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</si>
  <si>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</si>
  <si>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</si>
  <si>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</si>
  <si>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</si>
  <si>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</si>
  <si>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</si>
  <si>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</si>
  <si>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</si>
  <si>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</si>
  <si>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</si>
  <si>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</si>
  <si>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</si>
  <si>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</si>
  <si>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</si>
  <si>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</si>
  <si>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</si>
  <si>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</si>
  <si>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</si>
  <si>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</si>
  <si>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</si>
  <si>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</si>
  <si>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</si>
  <si>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</si>
  <si>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</si>
  <si>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</si>
  <si>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</si>
  <si>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</si>
  <si>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</si>
  <si>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</si>
  <si>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</si>
  <si>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</si>
  <si>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</si>
  <si>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</si>
  <si>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</si>
  <si>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</si>
  <si>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</si>
  <si>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</si>
  <si>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</si>
  <si>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</si>
  <si>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</si>
  <si>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</si>
  <si>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</si>
  <si>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</si>
  <si>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</si>
  <si>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</si>
  <si>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</si>
  <si>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</si>
  <si>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</si>
  <si>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</si>
  <si>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</si>
  <si>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</si>
  <si>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</si>
  <si>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</si>
  <si>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</si>
  <si>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</si>
  <si>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</si>
  <si>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</si>
  <si>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</si>
  <si>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</si>
  <si>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</si>
  <si>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</si>
  <si>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</si>
  <si>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</si>
  <si>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</si>
  <si>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</si>
  <si>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</si>
  <si>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</si>
  <si>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</si>
  <si>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</si>
  <si>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</si>
  <si>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</si>
  <si>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</si>
  <si>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</si>
  <si>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</si>
  <si>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</si>
  <si>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</si>
  <si>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</si>
  <si>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</si>
  <si>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</si>
  <si>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</si>
  <si>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</si>
  <si>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</si>
  <si>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</si>
  <si>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</si>
  <si>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</si>
  <si>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</si>
  <si>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</si>
  <si>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</si>
  <si>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</si>
  <si>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</si>
  <si>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</si>
  <si>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</si>
  <si>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</si>
  <si>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</si>
  <si>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</si>
  <si>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</si>
  <si>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</si>
  <si>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</si>
  <si>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</si>
  <si>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</si>
  <si>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</si>
  <si>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</si>
  <si>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</si>
  <si>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</si>
  <si>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</si>
  <si>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</si>
  <si>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</si>
  <si>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</si>
  <si>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</si>
  <si>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</si>
  <si>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</si>
  <si>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</si>
  <si>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</si>
  <si>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</si>
  <si>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</si>
  <si>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</si>
  <si>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</si>
  <si>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</si>
  <si>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</si>
  <si>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</si>
  <si>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</si>
  <si>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</si>
  <si>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</si>
  <si>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</si>
  <si>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</si>
  <si>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</si>
  <si>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</si>
  <si>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</si>
  <si>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</si>
  <si>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</si>
  <si>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</si>
  <si>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</si>
  <si>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</si>
  <si>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</si>
  <si>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</si>
  <si>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</si>
  <si>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</si>
  <si>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</si>
  <si>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</si>
  <si>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</si>
  <si>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</si>
  <si>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</si>
  <si>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</si>
  <si>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</si>
  <si>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</si>
  <si>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</si>
  <si>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</si>
  <si>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</si>
  <si>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</si>
  <si>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</si>
  <si>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</si>
  <si>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</si>
  <si>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</si>
  <si>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</si>
  <si>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</si>
  <si>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</si>
  <si>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</si>
  <si>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</si>
  <si>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</si>
  <si>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</si>
  <si>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</si>
  <si>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</si>
  <si>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</si>
  <si>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</si>
  <si>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</si>
  <si>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</si>
  <si>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</si>
  <si>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</si>
  <si>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</si>
  <si>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</si>
  <si>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</si>
  <si>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</si>
  <si>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</si>
  <si>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</si>
  <si>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</si>
  <si>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</si>
  <si>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</si>
  <si>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</si>
  <si>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</si>
  <si>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</si>
  <si>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</si>
  <si>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</si>
  <si>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</si>
  <si>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</si>
  <si>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</si>
  <si>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</si>
  <si>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</si>
  <si>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</si>
  <si>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</si>
  <si>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</si>
  <si>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</si>
  <si>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</si>
  <si>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</si>
  <si>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</si>
  <si>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</si>
  <si>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</si>
  <si>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</si>
  <si>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</si>
  <si>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</si>
  <si>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</si>
  <si>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</si>
  <si>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</si>
  <si>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</si>
  <si>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</si>
  <si>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</si>
  <si>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</si>
  <si>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</si>
  <si>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</si>
  <si>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</si>
  <si>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</si>
  <si>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</si>
  <si>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</si>
  <si>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</si>
  <si>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</si>
  <si>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</si>
  <si>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</si>
  <si>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</si>
  <si>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</si>
  <si>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</si>
  <si>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</si>
  <si>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</si>
  <si>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</si>
  <si>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</si>
  <si>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</si>
  <si>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</si>
  <si>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</si>
  <si>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</si>
  <si>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</si>
  <si>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</si>
  <si>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</si>
  <si>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</si>
  <si>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</si>
  <si>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</si>
  <si>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</si>
  <si>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</si>
  <si>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</si>
  <si>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</si>
  <si>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</si>
  <si>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</si>
  <si>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</si>
  <si>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</si>
  <si>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</si>
  <si>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</si>
  <si>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</si>
  <si>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</si>
  <si>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</si>
  <si>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</si>
  <si>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</si>
  <si>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</si>
  <si>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</si>
  <si>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</si>
  <si>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</si>
  <si>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</si>
  <si>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</si>
  <si>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</si>
  <si>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</si>
  <si>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</si>
  <si>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</si>
  <si>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</si>
  <si>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</si>
  <si>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</si>
  <si>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</si>
  <si>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</si>
  <si>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</si>
  <si>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</si>
  <si>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</si>
  <si>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</si>
  <si>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</si>
  <si>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</si>
  <si>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</si>
  <si>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</si>
  <si>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</si>
  <si>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</si>
  <si>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</si>
  <si>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</si>
  <si>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</si>
  <si>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</si>
  <si>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</si>
  <si>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</si>
  <si>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</si>
  <si>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</si>
  <si>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</si>
  <si>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</si>
  <si>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</si>
  <si>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</si>
  <si>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</si>
  <si>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</si>
  <si>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</si>
  <si>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</si>
  <si>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</si>
  <si>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</si>
  <si>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</si>
  <si>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</si>
  <si>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</si>
  <si>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</si>
  <si>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</si>
  <si>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</si>
  <si>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</si>
  <si>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</si>
  <si>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</si>
  <si>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</si>
  <si>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</si>
  <si>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</si>
  <si>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</si>
  <si>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</si>
  <si>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</si>
  <si>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</si>
  <si>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</si>
  <si>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</si>
  <si>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</si>
  <si>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</si>
  <si>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</si>
  <si>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</si>
  <si>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</si>
  <si>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</si>
  <si>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</si>
  <si>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</si>
  <si>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</si>
  <si>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</si>
  <si>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</si>
  <si>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</si>
  <si>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</si>
  <si>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</si>
  <si>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</si>
  <si>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</si>
  <si>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</si>
  <si>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</si>
  <si>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</si>
  <si>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</si>
  <si>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</si>
  <si>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</si>
  <si>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</si>
  <si>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</si>
  <si>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</si>
  <si>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</si>
  <si>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</si>
  <si>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</si>
  <si>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</si>
  <si>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</si>
  <si>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</si>
  <si>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</si>
  <si>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</si>
  <si>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</si>
  <si>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</si>
  <si>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</si>
  <si>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</si>
  <si>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</si>
  <si>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</si>
  <si>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</si>
  <si>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</si>
  <si>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</si>
  <si>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</si>
  <si>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</si>
  <si>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</si>
  <si>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</si>
  <si>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</si>
  <si>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</si>
  <si>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</si>
  <si>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</si>
  <si>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</si>
  <si>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</si>
  <si>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</si>
  <si>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</si>
  <si>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</si>
  <si>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</si>
  <si>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</si>
  <si>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</si>
  <si>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</si>
  <si>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</si>
  <si>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</si>
  <si>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</si>
  <si>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</si>
  <si>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</si>
  <si>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</si>
  <si>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</si>
  <si>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</si>
  <si>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</si>
  <si>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</si>
  <si>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</si>
  <si>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</si>
  <si>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</si>
  <si>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</si>
  <si>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</si>
  <si>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</si>
  <si>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</si>
  <si>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</si>
  <si>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</si>
  <si>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</si>
  <si>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</si>
  <si>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</si>
  <si>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</si>
  <si>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</si>
  <si>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</si>
  <si>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</si>
  <si>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</si>
  <si>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</si>
  <si>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</si>
  <si>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</si>
  <si>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</si>
  <si>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</si>
  <si>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</si>
  <si>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</si>
  <si>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</si>
  <si>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</si>
  <si>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</si>
  <si>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</si>
  <si>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</si>
  <si>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</si>
  <si>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</si>
  <si>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</si>
  <si>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</si>
  <si>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</si>
  <si>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</si>
  <si>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</si>
  <si>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</si>
  <si>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</si>
  <si>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</si>
  <si>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</si>
  <si>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</si>
  <si>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</si>
  <si>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</si>
  <si>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</si>
  <si>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</si>
  <si>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</si>
  <si>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</si>
  <si>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</si>
  <si>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</si>
  <si>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</si>
  <si>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</si>
  <si>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</si>
  <si>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</si>
  <si>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</si>
  <si>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</si>
  <si>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</si>
  <si>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</si>
  <si>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</si>
  <si>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</si>
  <si>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</si>
  <si>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</si>
  <si>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</si>
  <si>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</si>
  <si>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</si>
  <si>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</si>
  <si>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</si>
  <si>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</si>
  <si>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</si>
  <si>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</si>
  <si>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</si>
  <si>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</si>
  <si>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</si>
  <si>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</si>
  <si>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</si>
  <si>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</si>
  <si>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</si>
  <si>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</si>
  <si>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</si>
  <si>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</si>
  <si>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</si>
  <si>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</si>
  <si>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</si>
  <si>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</si>
  <si>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</si>
  <si>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</si>
  <si>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</si>
  <si>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</si>
  <si>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</si>
  <si>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</si>
  <si>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</si>
  <si>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</si>
  <si>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</si>
  <si>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</si>
  <si>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</si>
  <si>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</si>
  <si>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</si>
  <si>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</si>
  <si>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</si>
  <si>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</si>
  <si>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</si>
  <si>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</si>
  <si>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</si>
  <si>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</si>
  <si>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</si>
  <si>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</si>
  <si>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</si>
  <si>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</si>
  <si>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</si>
  <si>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</si>
  <si>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</si>
  <si>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</si>
  <si>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</si>
  <si>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</si>
  <si>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</si>
  <si>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</si>
  <si>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</si>
  <si>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</si>
  <si>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</si>
  <si>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</si>
  <si>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</si>
  <si>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</si>
  <si>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</si>
  <si>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</si>
  <si>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</si>
  <si>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</si>
  <si>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</si>
  <si>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</si>
  <si>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</si>
  <si>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</si>
  <si>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</si>
  <si>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</si>
  <si>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</si>
  <si>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</si>
  <si>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</si>
  <si>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</si>
  <si>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</si>
  <si>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</si>
  <si>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</si>
  <si>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</si>
  <si>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</si>
  <si>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</si>
  <si>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</si>
  <si>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</si>
  <si>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</si>
  <si>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</si>
  <si>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</si>
  <si>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</si>
  <si>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</si>
  <si>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</si>
  <si>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</si>
  <si>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</si>
  <si>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</si>
  <si>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</si>
  <si>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</si>
  <si>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</si>
  <si>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</si>
  <si>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</si>
  <si>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</si>
  <si>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</si>
  <si>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</si>
  <si>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</si>
  <si>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</si>
  <si>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</si>
  <si>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</si>
  <si>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</si>
  <si>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</si>
  <si>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</si>
  <si>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</si>
  <si>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</si>
  <si>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</si>
  <si>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</si>
  <si>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</si>
  <si>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</si>
  <si>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</si>
  <si>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</si>
  <si>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</si>
  <si>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</si>
  <si>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</si>
  <si>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</si>
  <si>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</si>
  <si>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</si>
  <si>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</si>
  <si>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</si>
  <si>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</si>
  <si>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</si>
  <si>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</si>
  <si>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</si>
  <si>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</si>
  <si>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</si>
  <si>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</si>
  <si>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</si>
  <si>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</si>
  <si>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</si>
  <si>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</si>
  <si>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</si>
  <si>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</si>
  <si>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</si>
  <si>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</si>
  <si>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</si>
  <si>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</si>
  <si>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</si>
  <si>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</si>
  <si>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</si>
  <si>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</si>
  <si>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</si>
  <si>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</si>
  <si>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</si>
  <si>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</si>
  <si>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</si>
  <si>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</si>
  <si>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</si>
  <si>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</si>
  <si>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</si>
  <si>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</si>
  <si>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</si>
  <si>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</si>
  <si>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</si>
  <si>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</si>
  <si>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</si>
  <si>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</si>
  <si>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</si>
  <si>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</si>
  <si>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</si>
  <si>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</si>
  <si>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</si>
  <si>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</si>
  <si>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</si>
  <si>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</si>
  <si>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</si>
  <si>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</si>
  <si>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</si>
  <si>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</si>
  <si>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</si>
  <si>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</si>
  <si>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</si>
  <si>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</si>
  <si>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</si>
  <si>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</si>
  <si>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</si>
  <si>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</si>
  <si>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</si>
  <si>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</si>
  <si>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</si>
  <si>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</si>
  <si>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</si>
  <si>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</si>
  <si>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</si>
  <si>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</si>
  <si>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</si>
  <si>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</si>
  <si>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</si>
  <si>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</si>
  <si>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</si>
  <si>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</si>
  <si>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</si>
  <si>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</si>
  <si>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</si>
  <si>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</si>
  <si>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</si>
  <si>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</si>
  <si>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</si>
  <si>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</si>
  <si>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</si>
  <si>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</si>
  <si>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</si>
  <si>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</si>
  <si>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</si>
  <si>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</si>
  <si>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</si>
  <si>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</si>
  <si>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</si>
  <si>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</si>
  <si>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</si>
  <si>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</si>
  <si>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</si>
  <si>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</si>
  <si>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</si>
  <si>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</si>
  <si>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</si>
  <si>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</si>
  <si>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</si>
  <si>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</si>
  <si>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</si>
  <si>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</si>
  <si>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</si>
  <si>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</si>
  <si>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</si>
  <si>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</si>
  <si>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</si>
  <si>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</si>
  <si>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</si>
  <si>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</si>
  <si>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</si>
  <si>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</si>
  <si>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</si>
  <si>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</si>
  <si>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</si>
  <si>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</si>
  <si>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Tanfield 1*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</si>
  <si>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</si>
  <si>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</si>
  <si>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</si>
  <si>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</si>
  <si>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</si>
  <si>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</si>
  <si>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</si>
  <si>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</si>
  <si>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</si>
  <si>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</si>
  <si>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</si>
  <si>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</si>
  <si>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</si>
  <si>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</si>
  <si>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</si>
  <si>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</si>
  <si>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</si>
  <si>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</si>
  <si>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</si>
  <si>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</si>
  <si>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</si>
  <si>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</si>
  <si>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</si>
  <si>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</si>
  <si>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</si>
  <si>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</si>
  <si>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</si>
  <si>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</si>
  <si>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</si>
  <si>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</si>
  <si>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</si>
  <si>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</si>
  <si>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</si>
  <si>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</si>
  <si>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</si>
  <si>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</si>
  <si>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</si>
  <si>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</si>
  <si>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</si>
  <si>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</si>
  <si>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</si>
  <si>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</si>
  <si>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</si>
  <si>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</si>
  <si>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</si>
  <si>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</si>
  <si>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</si>
  <si>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</si>
  <si>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</si>
  <si>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</si>
  <si>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</si>
  <si>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</si>
  <si>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</si>
  <si>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</si>
  <si>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</si>
  <si>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</si>
  <si>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</si>
  <si>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</si>
  <si>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</si>
  <si>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</si>
  <si>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</si>
  <si>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</si>
  <si>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</si>
  <si>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</si>
  <si>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</si>
  <si>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</si>
  <si>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</si>
  <si>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</si>
  <si>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</si>
  <si>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</si>
  <si>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</si>
  <si>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</si>
  <si>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</si>
  <si>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</si>
  <si>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APCS LP*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</si>
  <si>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</si>
  <si>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</si>
  <si>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</si>
  <si>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</si>
  <si>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</si>
  <si>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</si>
  <si>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</si>
  <si>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</si>
  <si>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</si>
  <si>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</si>
  <si>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</si>
  <si>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</si>
  <si>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</si>
  <si>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</si>
  <si>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</si>
  <si>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</si>
  <si>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</si>
  <si>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</si>
  <si>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</si>
  <si>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</si>
  <si>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</si>
  <si>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</si>
  <si>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</si>
  <si>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</si>
  <si>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</si>
  <si>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</si>
  <si>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</si>
  <si>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</si>
  <si>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</si>
  <si>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</si>
  <si>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</si>
  <si>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</si>
  <si>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</si>
  <si>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</si>
  <si>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</si>
  <si>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</si>
  <si>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</si>
  <si>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</si>
  <si>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</si>
  <si>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</si>
  <si>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</si>
  <si>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</si>
  <si>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</si>
  <si>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</si>
  <si>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</si>
  <si>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</si>
  <si>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</si>
  <si>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</si>
  <si>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</si>
  <si>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</si>
  <si>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</si>
  <si>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</si>
  <si>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</si>
  <si>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</si>
  <si>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</si>
  <si>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</si>
  <si>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</si>
  <si>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</si>
  <si>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</si>
  <si>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</si>
  <si>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</si>
  <si>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</si>
  <si>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</si>
  <si>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</si>
  <si>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</si>
  <si>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</si>
  <si>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</si>
  <si>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</si>
  <si>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</si>
  <si>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</si>
  <si>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</si>
  <si>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</si>
  <si>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</si>
  <si>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</si>
  <si>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 Senior Debt Partners Fund 5 A SCSp</t>
  </si>
  <si>
    <t>IFM GLOBAL INFRASTRUCTURE C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</si>
  <si>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</si>
  <si>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</si>
  <si>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</si>
  <si>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</si>
  <si>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</si>
  <si>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</si>
  <si>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</si>
  <si>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</si>
  <si>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</si>
  <si>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</si>
  <si>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</si>
  <si>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</si>
  <si>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</si>
  <si>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</si>
  <si>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</si>
  <si>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</si>
  <si>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</si>
  <si>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</si>
  <si>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</si>
  <si>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</si>
  <si>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</si>
  <si>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</si>
  <si>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</si>
  <si>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</si>
  <si>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</si>
  <si>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</si>
  <si>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</si>
  <si>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</si>
  <si>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</si>
  <si>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</si>
  <si>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</si>
  <si>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</si>
  <si>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</si>
  <si>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</si>
  <si>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</si>
  <si>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</si>
  <si>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</si>
  <si>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</si>
  <si>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</si>
  <si>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</si>
  <si>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VII</t>
  </si>
  <si>
    <t>Paragon Fund III Feeder Limited</t>
  </si>
  <si>
    <t>PCSIII LP</t>
  </si>
  <si>
    <t>PERMIRA VII L.P.2 SCSP</t>
  </si>
  <si>
    <t>Permira VIII   2 SCSp</t>
  </si>
  <si>
    <t>Point Nine Annex II GmbH &amp; Co. KG</t>
  </si>
  <si>
    <t>Point Nine VI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</si>
  <si>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</si>
  <si>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</si>
  <si>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</si>
  <si>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</si>
  <si>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</si>
  <si>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</si>
  <si>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</si>
  <si>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</si>
  <si>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</si>
  <si>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</si>
  <si>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</si>
  <si>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</si>
  <si>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</si>
  <si>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</si>
  <si>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</si>
  <si>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</si>
  <si>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</si>
  <si>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</si>
  <si>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</si>
  <si>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</si>
  <si>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</si>
  <si>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</si>
  <si>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</si>
  <si>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</si>
  <si>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</si>
  <si>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</si>
  <si>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</si>
  <si>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</si>
  <si>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</si>
  <si>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</si>
  <si>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VI Access</t>
  </si>
  <si>
    <t>Vintage Fund of Funds VII (Access) LP</t>
  </si>
  <si>
    <t>Warburg Pincus China II L.P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</si>
  <si>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</si>
  <si>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</si>
  <si>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</si>
  <si>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</si>
  <si>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</si>
  <si>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</si>
  <si>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</si>
  <si>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</si>
  <si>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</si>
  <si>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</si>
  <si>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</si>
  <si>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</si>
  <si>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</si>
  <si>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</si>
  <si>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</si>
  <si>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</si>
  <si>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</si>
  <si>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</si>
  <si>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</si>
  <si>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</si>
  <si>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</si>
  <si>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</si>
  <si>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</si>
  <si>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</si>
  <si>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</si>
  <si>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</si>
  <si>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</si>
  <si>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</si>
  <si>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</si>
  <si>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</si>
  <si>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</si>
  <si>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</si>
  <si>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</si>
  <si>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</si>
  <si>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</si>
  <si>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</si>
  <si>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</si>
  <si>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</si>
  <si>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</si>
  <si>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</si>
  <si>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</si>
  <si>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</si>
  <si>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</si>
  <si>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</si>
  <si>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</si>
  <si>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</si>
  <si>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</si>
  <si>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</si>
  <si>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</si>
  <si>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</si>
  <si>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</si>
  <si>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</si>
  <si>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</si>
  <si>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</si>
  <si>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</si>
  <si>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</si>
  <si>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</si>
  <si>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</si>
  <si>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</si>
  <si>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</si>
  <si>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</si>
  <si>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</si>
  <si>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</si>
  <si>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</si>
  <si>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</si>
  <si>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</si>
  <si>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</si>
  <si>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</si>
  <si>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</si>
  <si>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</si>
  <si>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</si>
  <si>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</si>
  <si>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</si>
  <si>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</si>
  <si>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</si>
  <si>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</si>
  <si>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</si>
  <si>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</si>
  <si>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</si>
  <si>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</si>
  <si>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</si>
  <si>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</si>
  <si>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</si>
  <si>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</si>
  <si>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</si>
  <si>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</si>
  <si>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</si>
  <si>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</si>
  <si>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</si>
  <si>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</si>
  <si>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</si>
  <si>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</si>
  <si>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</si>
  <si>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</si>
  <si>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</si>
  <si>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</si>
  <si>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</si>
  <si>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</si>
  <si>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</si>
  <si>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</si>
  <si>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</si>
  <si>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</si>
  <si>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</si>
  <si>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</si>
  <si>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</si>
  <si>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</si>
  <si>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</si>
  <si>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</si>
  <si>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</si>
  <si>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</si>
  <si>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</si>
  <si>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</si>
  <si>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</si>
  <si>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</si>
  <si>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</si>
  <si>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</si>
  <si>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</si>
  <si>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</si>
  <si>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</si>
  <si>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</si>
  <si>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</si>
  <si>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</si>
  <si>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</si>
  <si>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</si>
  <si>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</si>
  <si>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</si>
  <si>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</si>
  <si>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</si>
  <si>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</si>
  <si>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</si>
  <si>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</si>
  <si>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</si>
  <si>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</si>
  <si>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</si>
  <si>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</si>
  <si>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</si>
  <si>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</si>
  <si>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</si>
  <si>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</si>
  <si>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</si>
  <si>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</si>
  <si>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</si>
  <si>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</si>
  <si>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</si>
  <si>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</si>
  <si>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</si>
  <si>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</si>
  <si>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</si>
  <si>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</si>
  <si>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</si>
  <si>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</si>
  <si>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</si>
  <si>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</si>
  <si>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</si>
  <si>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</si>
  <si>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</si>
  <si>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</si>
  <si>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</si>
  <si>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</si>
  <si>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</si>
  <si>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</si>
  <si>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</si>
  <si>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</si>
  <si>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</si>
  <si>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</si>
  <si>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</si>
  <si>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</si>
  <si>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</si>
  <si>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</si>
  <si>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</si>
  <si>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</si>
  <si>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</si>
  <si>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</si>
  <si>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</si>
  <si>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</si>
  <si>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</si>
  <si>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</si>
  <si>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</si>
  <si>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</si>
  <si>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</si>
  <si>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</si>
  <si>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</si>
  <si>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</si>
  <si>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</si>
  <si>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</si>
  <si>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</si>
  <si>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</si>
  <si>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</si>
  <si>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</si>
  <si>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</si>
  <si>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</si>
  <si>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</si>
  <si>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</si>
  <si>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</si>
  <si>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</si>
  <si>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</si>
  <si>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</si>
  <si>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</si>
  <si>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</si>
  <si>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</si>
  <si>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</si>
  <si>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</si>
  <si>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</si>
  <si>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</si>
  <si>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</si>
  <si>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</si>
  <si>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</si>
  <si>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</si>
  <si>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</si>
  <si>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</si>
  <si>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</si>
  <si>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</si>
  <si>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</si>
  <si>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</si>
  <si>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</si>
  <si>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</si>
  <si>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</si>
  <si>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</si>
  <si>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</si>
  <si>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</si>
  <si>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</si>
  <si>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</si>
  <si>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</si>
  <si>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</si>
  <si>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</si>
  <si>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</si>
  <si>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</si>
  <si>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</si>
  <si>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</si>
  <si>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</si>
  <si>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</si>
  <si>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</si>
  <si>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</si>
  <si>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</si>
  <si>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</si>
  <si>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</si>
  <si>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</si>
  <si>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</si>
  <si>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</si>
  <si>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</si>
  <si>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</si>
  <si>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</si>
  <si>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</si>
  <si>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</si>
  <si>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</si>
  <si>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</si>
  <si>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</si>
  <si>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</si>
  <si>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</si>
  <si>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</si>
  <si>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</si>
  <si>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</si>
  <si>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</si>
  <si>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</si>
  <si>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</si>
  <si>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</si>
  <si>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</si>
  <si>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</si>
  <si>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</si>
  <si>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</si>
  <si>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</si>
  <si>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</si>
  <si>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</si>
  <si>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</si>
  <si>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</si>
  <si>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</si>
  <si>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</si>
  <si>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</si>
  <si>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</si>
  <si>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</si>
  <si>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</si>
  <si>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</si>
  <si>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</si>
  <si>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</si>
  <si>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</si>
  <si>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</si>
  <si>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</si>
  <si>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</si>
  <si>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</si>
  <si>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</si>
  <si>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</si>
  <si>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</si>
  <si>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</si>
  <si>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</si>
  <si>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</si>
  <si>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</si>
  <si>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</si>
  <si>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</si>
  <si>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</si>
  <si>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</si>
  <si>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</si>
  <si>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</si>
  <si>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</si>
  <si>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</si>
  <si>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</si>
  <si>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</si>
  <si>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</si>
  <si>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</si>
  <si>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</si>
  <si>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</si>
  <si>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</si>
  <si>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</si>
  <si>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</si>
  <si>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</si>
  <si>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</si>
  <si>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</si>
  <si>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</si>
  <si>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</si>
  <si>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</si>
  <si>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</si>
  <si>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</si>
  <si>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</si>
  <si>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</si>
  <si>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</si>
  <si>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</si>
  <si>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</si>
  <si>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</si>
  <si>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</si>
  <si>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</si>
  <si>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</si>
  <si>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</si>
  <si>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</si>
  <si>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</si>
  <si>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</si>
  <si>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</si>
  <si>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</si>
  <si>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</si>
  <si>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</si>
  <si>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</si>
  <si>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</si>
  <si>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</si>
  <si>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</si>
  <si>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</si>
  <si>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</si>
  <si>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</si>
  <si>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</si>
  <si>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</si>
  <si>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</si>
  <si>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</si>
  <si>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</si>
  <si>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</si>
  <si>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</si>
  <si>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</si>
  <si>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</si>
  <si>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</si>
  <si>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</si>
  <si>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</si>
  <si>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</si>
  <si>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</si>
  <si>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</si>
  <si>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</si>
  <si>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</si>
  <si>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</si>
  <si>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</si>
  <si>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</si>
  <si>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</si>
  <si>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</si>
  <si>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</si>
  <si>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</si>
  <si>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</si>
  <si>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</si>
  <si>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</si>
  <si>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</si>
  <si>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</si>
  <si>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</si>
  <si>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</si>
  <si>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</si>
  <si>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</si>
  <si>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</si>
  <si>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</si>
  <si>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</si>
  <si>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</si>
  <si>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</si>
  <si>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</si>
  <si>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</si>
  <si>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</si>
  <si>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</si>
  <si>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</si>
  <si>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</si>
  <si>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</si>
  <si>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10000301</t>
  </si>
  <si>
    <t>+ILS/-USD 4.03 07-02-24 (10) -310</t>
  </si>
  <si>
    <t>10000299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</si>
  <si>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</si>
  <si>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</si>
  <si>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</si>
  <si>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</si>
  <si>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</si>
  <si>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</si>
  <si>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</si>
  <si>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</si>
  <si>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</si>
  <si>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</si>
  <si>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</si>
  <si>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</si>
  <si>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</si>
  <si>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</si>
  <si>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</si>
  <si>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</si>
  <si>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</si>
  <si>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</si>
  <si>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</si>
  <si>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</si>
  <si>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+USD/-ILS 3.6793 06-08-24 (10) -522</t>
  </si>
  <si>
    <t>10001278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</si>
  <si>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</si>
  <si>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</si>
  <si>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</si>
  <si>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</si>
  <si>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</si>
  <si>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</si>
  <si>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</si>
  <si>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</si>
  <si>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</si>
  <si>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</si>
  <si>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</si>
  <si>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</si>
  <si>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</si>
  <si>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</si>
  <si>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</si>
  <si>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</si>
  <si>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</si>
  <si>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</si>
  <si>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</si>
  <si>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</si>
  <si>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</si>
  <si>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</si>
  <si>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</si>
  <si>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</si>
  <si>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</si>
  <si>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</si>
  <si>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</si>
  <si>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</si>
  <si>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</si>
  <si>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</si>
  <si>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</si>
  <si>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</si>
  <si>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</si>
  <si>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</si>
  <si>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</si>
  <si>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</si>
  <si>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</si>
  <si>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</si>
  <si>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</si>
  <si>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</si>
  <si>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</si>
  <si>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</si>
  <si>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</si>
  <si>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</si>
  <si>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</si>
  <si>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</si>
  <si>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</si>
  <si>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</si>
  <si>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</si>
  <si>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</si>
  <si>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</si>
  <si>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</si>
  <si>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</si>
  <si>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</si>
  <si>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</si>
  <si>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</si>
  <si>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</si>
  <si>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</si>
  <si>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</si>
  <si>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</si>
  <si>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</si>
  <si>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</si>
  <si>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</si>
  <si>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</si>
  <si>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</si>
  <si>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</si>
  <si>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</si>
  <si>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</si>
  <si>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</si>
  <si>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</si>
  <si>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</si>
  <si>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</si>
  <si>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</si>
  <si>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</si>
  <si>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</si>
  <si>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</si>
  <si>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</si>
  <si>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</si>
  <si>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</si>
  <si>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</si>
  <si>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</si>
  <si>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</si>
  <si>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</si>
  <si>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</si>
  <si>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</si>
  <si>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</si>
  <si>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</si>
  <si>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</si>
  <si>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</si>
  <si>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</si>
  <si>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</si>
  <si>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</si>
  <si>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</si>
  <si>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</si>
  <si>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</si>
  <si>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</si>
  <si>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</si>
  <si>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</si>
  <si>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</si>
  <si>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</si>
  <si>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</si>
  <si>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</si>
  <si>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</si>
  <si>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</si>
  <si>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</si>
  <si>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</si>
  <si>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</si>
  <si>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</si>
  <si>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</si>
  <si>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</si>
  <si>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</si>
  <si>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</si>
  <si>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</si>
  <si>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</si>
  <si>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</si>
  <si>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</si>
  <si>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</si>
  <si>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</si>
  <si>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</si>
  <si>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</si>
  <si>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</si>
  <si>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</si>
  <si>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</si>
  <si>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</si>
  <si>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</si>
  <si>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</si>
  <si>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</si>
  <si>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</si>
  <si>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</si>
  <si>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</si>
  <si>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</si>
  <si>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</si>
  <si>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</si>
  <si>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</si>
  <si>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</si>
  <si>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</si>
  <si>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</si>
  <si>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</si>
  <si>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</si>
  <si>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</si>
  <si>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</si>
  <si>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</si>
  <si>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</si>
  <si>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</si>
  <si>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</si>
  <si>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</si>
  <si>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</si>
  <si>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</si>
  <si>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</si>
  <si>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</si>
  <si>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</si>
  <si>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</si>
  <si>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</si>
  <si>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</si>
  <si>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</si>
  <si>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</si>
  <si>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</si>
  <si>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</si>
  <si>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</si>
  <si>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</si>
  <si>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</si>
  <si>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</si>
  <si>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</si>
  <si>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</si>
  <si>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</si>
  <si>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</si>
  <si>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</si>
  <si>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</si>
  <si>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</si>
  <si>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</si>
  <si>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</si>
  <si>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</si>
  <si>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</si>
  <si>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</si>
  <si>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</si>
  <si>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</si>
  <si>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</si>
  <si>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</si>
  <si>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10000320</t>
  </si>
  <si>
    <t>10000322</t>
  </si>
  <si>
    <t>+EUR/-USD 1.1063 10-01-24 (10) +107</t>
  </si>
  <si>
    <t>10000258</t>
  </si>
  <si>
    <t>10000284</t>
  </si>
  <si>
    <t>10000253</t>
  </si>
  <si>
    <t>+AUD/-USD 0.65415 16-01-24 (12) +33.5</t>
  </si>
  <si>
    <t>10001251</t>
  </si>
  <si>
    <t>10001240</t>
  </si>
  <si>
    <t>+USD/-AUD 0.67875 16-01-24 (12) +37.5</t>
  </si>
  <si>
    <t>10001244</t>
  </si>
  <si>
    <t>+USD/-AUD 0.68645 16-01-24 (12) +34.5</t>
  </si>
  <si>
    <t>10001236</t>
  </si>
  <si>
    <t>+USD/-EUR 1.0598 25-03-24 (10) +89</t>
  </si>
  <si>
    <t>10001261</t>
  </si>
  <si>
    <t>+USD/-EUR 1.0625 13-02-24 (12) +70</t>
  </si>
  <si>
    <t>10001260</t>
  </si>
  <si>
    <t>+USD/-EUR 1.07965 03-04-24 (12) +68.5</t>
  </si>
  <si>
    <t>10001274</t>
  </si>
  <si>
    <t>+USD/-EUR 1.08159 18-03-24 (12) +105.9</t>
  </si>
  <si>
    <t>10001256</t>
  </si>
  <si>
    <t>10001254</t>
  </si>
  <si>
    <t>10001258</t>
  </si>
  <si>
    <t>+USD/-EUR 1.1158 18-01-24 (10) +98</t>
  </si>
  <si>
    <t>10001242</t>
  </si>
  <si>
    <t>+USD/-EUR 1.11605 27-02-24 (12) +110.5</t>
  </si>
  <si>
    <t>10001246</t>
  </si>
  <si>
    <t>+USD/-EUR 1.1167 18-01-24 (10) +100</t>
  </si>
  <si>
    <t>10001243</t>
  </si>
  <si>
    <t>10001234</t>
  </si>
  <si>
    <t>+USD/-GBP 1.21654 11-03-24 (10) +12.4</t>
  </si>
  <si>
    <t>10001262</t>
  </si>
  <si>
    <t>10001250</t>
  </si>
  <si>
    <t>10001248</t>
  </si>
  <si>
    <t>+USD/-JPY 135.582 16-01-24 (12) -391.8</t>
  </si>
  <si>
    <t>10001238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</si>
  <si>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</si>
  <si>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</si>
  <si>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</si>
  <si>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</si>
  <si>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</si>
  <si>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</si>
  <si>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</si>
  <si>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</si>
  <si>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</si>
  <si>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</si>
  <si>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</si>
  <si>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</si>
  <si>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</si>
  <si>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</si>
  <si>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</si>
  <si>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</si>
  <si>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</si>
  <si>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</si>
  <si>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</si>
  <si>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</si>
  <si>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</si>
  <si>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</si>
  <si>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</si>
  <si>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</si>
  <si>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</si>
  <si>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</si>
  <si>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</si>
  <si>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</si>
  <si>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</si>
  <si>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</si>
  <si>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</si>
  <si>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</si>
  <si>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</si>
  <si>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</si>
  <si>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</si>
  <si>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</si>
  <si>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</si>
  <si>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</si>
  <si>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</si>
  <si>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</si>
  <si>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</si>
  <si>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</si>
  <si>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</si>
  <si>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</si>
  <si>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</si>
  <si>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</si>
  <si>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</si>
  <si>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</si>
  <si>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</si>
  <si>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</si>
  <si>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</si>
  <si>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</si>
  <si>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</si>
  <si>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</si>
  <si>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</si>
  <si>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</si>
  <si>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</si>
  <si>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</si>
  <si>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</si>
  <si>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</si>
  <si>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</si>
  <si>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</si>
  <si>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</si>
  <si>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</si>
  <si>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</si>
  <si>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</si>
  <si>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</si>
  <si>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</si>
  <si>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</si>
  <si>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</si>
  <si>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</si>
  <si>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</si>
  <si>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</si>
  <si>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</si>
  <si>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</si>
  <si>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</si>
  <si>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</si>
  <si>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</si>
  <si>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</si>
  <si>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</si>
  <si>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</si>
  <si>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</si>
  <si>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</si>
  <si>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</si>
  <si>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</si>
  <si>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</si>
  <si>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</si>
  <si>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</si>
  <si>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</si>
  <si>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</si>
  <si>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</si>
  <si>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</si>
  <si>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</si>
  <si>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</si>
  <si>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</si>
  <si>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</si>
  <si>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</si>
  <si>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</si>
  <si>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</si>
  <si>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</si>
  <si>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</si>
  <si>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</si>
  <si>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</si>
  <si>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</si>
  <si>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</si>
  <si>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</si>
  <si>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</si>
  <si>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</si>
  <si>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</si>
  <si>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</si>
  <si>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</si>
  <si>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</si>
  <si>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</si>
  <si>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</si>
  <si>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</si>
  <si>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</si>
  <si>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</si>
  <si>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</si>
  <si>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</si>
  <si>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</si>
  <si>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</si>
  <si>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</si>
  <si>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</si>
  <si>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</si>
  <si>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</si>
  <si>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</si>
  <si>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</si>
  <si>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</si>
  <si>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</si>
  <si>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</si>
  <si>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</si>
  <si>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</si>
  <si>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</si>
  <si>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</si>
  <si>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</si>
  <si>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</si>
  <si>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</si>
  <si>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</si>
  <si>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</si>
  <si>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</si>
  <si>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</si>
  <si>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</si>
  <si>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</si>
  <si>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</si>
  <si>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</si>
  <si>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</si>
  <si>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</si>
  <si>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</si>
  <si>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</si>
  <si>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</si>
  <si>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</si>
  <si>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</si>
  <si>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</si>
  <si>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</si>
  <si>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</si>
  <si>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</si>
  <si>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</si>
  <si>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</si>
  <si>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</si>
  <si>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</si>
  <si>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</si>
  <si>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</si>
  <si>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</si>
  <si>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</si>
  <si>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</si>
  <si>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</si>
  <si>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</si>
  <si>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</si>
  <si>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</si>
  <si>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</si>
  <si>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</si>
  <si>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</si>
  <si>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</si>
  <si>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</si>
  <si>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</si>
  <si>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</si>
  <si>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</si>
  <si>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</si>
  <si>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</si>
  <si>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</si>
  <si>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</si>
  <si>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</si>
  <si>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</si>
  <si>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</si>
  <si>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</si>
  <si>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</si>
  <si>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</si>
  <si>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</si>
  <si>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</si>
  <si>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</si>
  <si>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</si>
  <si>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</si>
  <si>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</si>
  <si>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</si>
  <si>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</si>
  <si>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</si>
  <si>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</si>
  <si>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</si>
  <si>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</si>
  <si>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</si>
  <si>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</si>
  <si>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</si>
  <si>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</si>
  <si>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</si>
  <si>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</si>
  <si>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</si>
  <si>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</si>
  <si>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</si>
  <si>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</si>
  <si>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</si>
  <si>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</si>
  <si>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</si>
  <si>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</si>
  <si>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</si>
  <si>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</si>
  <si>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</si>
  <si>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</si>
  <si>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</si>
  <si>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</si>
  <si>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</si>
  <si>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</si>
  <si>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</si>
  <si>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</si>
  <si>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</si>
  <si>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</si>
  <si>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</si>
  <si>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</si>
  <si>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</si>
  <si>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</si>
  <si>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</si>
  <si>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</si>
  <si>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</si>
  <si>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</si>
  <si>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</si>
  <si>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</si>
  <si>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</si>
  <si>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</si>
  <si>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</si>
  <si>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</si>
  <si>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</si>
  <si>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</si>
  <si>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</si>
  <si>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</si>
  <si>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</si>
  <si>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</si>
  <si>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</si>
  <si>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</si>
  <si>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</si>
  <si>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</si>
  <si>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</si>
  <si>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</si>
  <si>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</si>
  <si>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</si>
  <si>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</si>
  <si>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</si>
  <si>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</si>
  <si>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</si>
  <si>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</si>
  <si>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</si>
  <si>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</si>
  <si>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</si>
  <si>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</si>
  <si>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</si>
  <si>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</si>
  <si>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</si>
  <si>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</si>
  <si>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</si>
  <si>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</si>
  <si>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</si>
  <si>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</si>
  <si>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</si>
  <si>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</si>
  <si>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Transportation</t>
  </si>
  <si>
    <t>Silverfort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</si>
  <si>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</si>
  <si>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</si>
  <si>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</si>
  <si>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</si>
  <si>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</si>
  <si>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</si>
  <si>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</si>
  <si>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</si>
  <si>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</si>
  <si>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</si>
  <si>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</si>
  <si>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</si>
  <si>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</si>
  <si>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</si>
  <si>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</si>
  <si>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</si>
  <si>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</si>
  <si>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</si>
  <si>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</si>
  <si>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</si>
  <si>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U.M Accelmed Medical Partners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</si>
  <si>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</si>
  <si>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</si>
  <si>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</si>
  <si>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</si>
  <si>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</si>
  <si>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</si>
  <si>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</si>
  <si>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</si>
  <si>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</si>
  <si>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</si>
  <si>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</si>
  <si>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</si>
  <si>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</si>
  <si>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</si>
  <si>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</si>
  <si>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</si>
  <si>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</si>
  <si>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</si>
  <si>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</si>
  <si>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Bluebay Senior Loan Fund I</t>
  </si>
  <si>
    <t>Brookfield HSO Co-Invest L.P</t>
  </si>
  <si>
    <t>CDR XII</t>
  </si>
  <si>
    <t>Clarios Co-Investment</t>
  </si>
  <si>
    <t>Clayton Dubilier and Rice XI L.P</t>
  </si>
  <si>
    <t>Copenhagen infrastructure Energy Transition Fund I</t>
  </si>
  <si>
    <t>Copenhagen Infrastructure Partners IV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</si>
  <si>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</si>
  <si>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</si>
  <si>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</si>
  <si>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</si>
  <si>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</si>
  <si>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</si>
  <si>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</si>
  <si>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</si>
  <si>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</si>
  <si>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</si>
  <si>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</si>
  <si>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</si>
  <si>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</si>
  <si>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</si>
  <si>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</si>
  <si>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</si>
  <si>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</si>
  <si>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</si>
  <si>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</si>
  <si>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</si>
  <si>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</si>
  <si>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</si>
  <si>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</si>
  <si>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</si>
  <si>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</si>
  <si>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</si>
  <si>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</si>
  <si>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</si>
  <si>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</si>
  <si>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</si>
  <si>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</si>
  <si>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</si>
  <si>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</si>
  <si>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</si>
  <si>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</si>
  <si>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</si>
  <si>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</si>
  <si>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</si>
  <si>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</si>
  <si>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</si>
  <si>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</si>
  <si>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</si>
  <si>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</si>
  <si>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</si>
  <si>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</si>
  <si>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</si>
  <si>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</si>
  <si>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</si>
  <si>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</si>
  <si>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Secondary Fund VII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</si>
  <si>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</si>
  <si>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</si>
  <si>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</si>
  <si>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</si>
  <si>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</si>
  <si>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</si>
  <si>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</si>
  <si>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</si>
  <si>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</si>
  <si>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</si>
  <si>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</si>
  <si>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</si>
  <si>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</si>
  <si>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</si>
  <si>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Growth Fund IV L.P</t>
  </si>
  <si>
    <t>Walton Street Real Estate Debt Fund II</t>
  </si>
  <si>
    <t>Warburg Pincus China-Southeast Asia II,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</si>
  <si>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</si>
  <si>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</si>
  <si>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</si>
  <si>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</si>
  <si>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</si>
  <si>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</si>
  <si>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</si>
  <si>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</si>
  <si>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</si>
  <si>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</si>
  <si>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</si>
  <si>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</si>
  <si>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</si>
  <si>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</si>
  <si>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</si>
  <si>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</si>
  <si>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</si>
  <si>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</si>
  <si>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</si>
  <si>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</si>
  <si>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</si>
  <si>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</si>
  <si>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</si>
  <si>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</si>
  <si>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</si>
  <si>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</si>
  <si>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</si>
  <si>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</si>
  <si>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</si>
  <si>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</si>
  <si>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</si>
  <si>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</si>
  <si>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</si>
  <si>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</si>
  <si>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</si>
  <si>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</si>
  <si>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</si>
  <si>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</si>
  <si>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</si>
  <si>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</si>
  <si>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</si>
  <si>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</si>
  <si>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</si>
  <si>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</si>
  <si>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</si>
  <si>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</si>
  <si>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</si>
  <si>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</si>
  <si>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</si>
  <si>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</si>
  <si>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</si>
  <si>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</si>
  <si>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</si>
  <si>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</si>
  <si>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</si>
  <si>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</si>
  <si>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</si>
  <si>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</si>
  <si>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</si>
  <si>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</si>
  <si>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</si>
  <si>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</si>
  <si>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</si>
  <si>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</si>
  <si>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</si>
  <si>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</si>
  <si>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</si>
  <si>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</si>
  <si>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</si>
  <si>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</si>
  <si>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</si>
  <si>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</si>
  <si>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</si>
  <si>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</si>
  <si>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</si>
  <si>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</si>
  <si>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</si>
  <si>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</si>
  <si>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</si>
  <si>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</si>
  <si>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</si>
  <si>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</si>
  <si>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</si>
  <si>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</si>
  <si>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</si>
  <si>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</si>
  <si>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</si>
  <si>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</si>
  <si>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</si>
  <si>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</si>
  <si>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</si>
  <si>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</si>
  <si>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</si>
  <si>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</si>
  <si>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</si>
  <si>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</si>
  <si>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</si>
  <si>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</si>
  <si>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</si>
  <si>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</si>
  <si>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</si>
  <si>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</si>
  <si>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</si>
  <si>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</si>
  <si>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</si>
  <si>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</si>
  <si>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</si>
  <si>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</si>
  <si>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</si>
  <si>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</si>
  <si>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</si>
  <si>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</si>
  <si>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</si>
  <si>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</si>
  <si>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</si>
  <si>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</si>
  <si>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</si>
  <si>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</si>
  <si>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</si>
  <si>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</si>
  <si>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</si>
  <si>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</si>
  <si>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</si>
  <si>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</si>
  <si>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</si>
  <si>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קניון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</si>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</sst>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0" borderId="0"/>
  </cellStyleXfs>
  <cellXfs count="1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2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9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5" xfId="7" applyNumberFormat="1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2" xfId="0" applyNumberFormat="1" applyFont="1" applyBorder="1" applyAlignment="1">
      <alignment horizontal="right" indent="2"/>
    </xf>
    <xf numFmtId="168" fontId="26" fillId="0" borderId="24" xfId="0" applyNumberFormat="1" applyFont="1" applyBorder="1" applyAlignment="1">
      <alignment horizontal="right"/>
    </xf>
    <xf numFmtId="168" fontId="29" fillId="0" borderId="0" xfId="0" applyNumberFormat="1" applyFont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1A7C49-DFB0-44CF-B7A8-BF91C8749741}" name="RowTitleRegion1.b1.c4.1" displayName="RowTitleRegion1.b1.c4.1" ref="B1:C4" totalsRowShown="0" headerRowDxfId="620" dataDxfId="619" tableBorderDxfId="618" headerRowCellStyle="Normal_2007-16618" dataCellStyle="Normal_2007-16618">
  <autoFilter ref="B1:C4" xr:uid="{731A7C49-DFB0-44CF-B7A8-BF91C8749741}">
    <filterColumn colId="0" hiddenButton="1"/>
    <filterColumn colId="1" hiddenButton="1"/>
  </autoFilter>
  <tableColumns count="2">
    <tableColumn id="1" xr3:uid="{76790210-BFB2-4758-A0C0-085B4A9C7048}" name="תאריך הדיווח" dataDxfId="617" dataCellStyle="Normal_2007-16618"/>
    <tableColumn id="2" xr3:uid="{6AD3411C-20CF-4488-BA4F-885444292AC7}" name="31/12/2023" dataDxfId="616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96A806-6B4D-47D8-A9D1-C199311EE091}" name="TitleRegion1.a5.d63.2" displayName="TitleRegion1.a5.d63.2" ref="A5:D63" totalsRowShown="0">
  <autoFilter ref="A5:D63" xr:uid="{B296A806-6B4D-47D8-A9D1-C199311EE091}">
    <filterColumn colId="0" hiddenButton="1"/>
    <filterColumn colId="1" hiddenButton="1"/>
    <filterColumn colId="2" hiddenButton="1"/>
    <filterColumn colId="3" hiddenButton="1"/>
  </autoFilter>
  <tableColumns count="4">
    <tableColumn id="1" xr3:uid="{C390C914-D7B3-42D2-BD7E-217FB96C08A1}" name="ריק במקור" dataDxfId="615" dataCellStyle="Normal_2007-16618"/>
    <tableColumn id="2" xr3:uid="{0C9681B0-7543-47C0-BF29-DE57E5506581}" name="סכום נכסי ההשקעה:" dataDxfId="614" dataCellStyle="Normal_2007-16618"/>
    <tableColumn id="3" xr3:uid="{49B15698-8B06-4421-80DC-73095FEE138B}" name="ריק במקור2" dataDxfId="613" dataCellStyle="Normal_2007-16618"/>
    <tableColumn id="4" xr3:uid="{D311B611-FD58-4ABB-809F-1CB67B6CD4AD}" name="ריק במקור3" dataDxfId="612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9E2606-29FC-4234-903D-EC4603831ABC}" name="RowTitleRegion1.a1.b4.1" displayName="RowTitleRegion1.a1.b4.1" ref="A1:B4" totalsRowShown="0" headerRowDxfId="611" dataDxfId="610" tableBorderDxfId="609" headerRowCellStyle="Normal_2007-16618" dataCellStyle="Normal_2007-16618">
  <autoFilter ref="A1:B4" xr:uid="{F09E2606-29FC-4234-903D-EC4603831ABC}">
    <filterColumn colId="0" hiddenButton="1"/>
    <filterColumn colId="1" hiddenButton="1"/>
  </autoFilter>
  <tableColumns count="2">
    <tableColumn id="1" xr3:uid="{D63E58E3-FA14-4637-8E2A-178BE69DD859}" name="תאריך הדיווח" dataDxfId="608" dataCellStyle="Normal_2007-16618"/>
    <tableColumn id="2" xr3:uid="{9E221E73-8F69-47A2-8806-94DA58433396}" name="31/12/2023" dataDxfId="607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9D83C6-E75D-4D11-88A5-51E84816898A}" name="TitleRegion1.a5.k57.1" displayName="TitleRegion1.a5.k57.1" ref="A5:K57" totalsRowShown="0" headerRowDxfId="606" dataDxfId="604" headerRowBorderDxfId="605">
  <autoFilter ref="A5:K57" xr:uid="{629D83C6-E75D-4D11-88A5-51E8481689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1315C5-51E6-49F2-85D2-6ABAB57FD657}" name="שם המנפיק/שם נייר ערך "/>
    <tableColumn id="2" xr3:uid="{ECFE7B46-44D2-4C22-9018-B786299ACC9F}" name="מספר ני&quot;ע" dataDxfId="603"/>
    <tableColumn id="3" xr3:uid="{CD2C1D7F-EA3B-4197-9D43-9F73F313FD43}" name="מספר מנפיק" dataDxfId="602"/>
    <tableColumn id="4" xr3:uid="{ADD7B7AD-D117-4408-B000-4B1D98D1E6F9}" name="דירוג" dataDxfId="601"/>
    <tableColumn id="5" xr3:uid="{43147DBD-21A6-4714-936B-8A263391031A}" name="שם מדרג" dataDxfId="600"/>
    <tableColumn id="6" xr3:uid="{75A34399-3321-4FB3-8057-90BA22528ABA}" name="סוג מטבע" dataDxfId="599"/>
    <tableColumn id="7" xr3:uid="{4628F69C-B8FF-4298-92E4-65821F3471C1}" name="שיעור ריבית" dataDxfId="598"/>
    <tableColumn id="8" xr3:uid="{84574356-2116-48DF-B792-E8F9EEB498D5}" name="תשואה לפידיון" dataDxfId="597"/>
    <tableColumn id="9" xr3:uid="{56387A19-0ADF-43C6-81F6-3297CC2009CC}" name="שווי שוק" dataDxfId="596"/>
    <tableColumn id="10" xr3:uid="{FB0B5C6A-F65D-45DC-B858-E8250238B001}" name="שעור מנכסי אפיק ההשקעה" dataDxfId="595"/>
    <tableColumn id="11" xr3:uid="{1CDADAC6-40C4-4DB7-A9C1-F5ED7EF81CA4}" name="שעור מסך נכסי השקעה" dataDxfId="59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0CD487-B012-49AE-A37A-436ED2434A3D}" name="RowTitleRegion1.a1.b4.1" displayName="RowTitleRegion1.a1.b4.1_" ref="A1:B4" totalsRowShown="0" headerRowDxfId="593" dataDxfId="592" tableBorderDxfId="591" headerRowCellStyle="Normal_2007-16618" dataCellStyle="Normal_2007-16618">
  <autoFilter ref="A1:B4" xr:uid="{C60CD487-B012-49AE-A37A-436ED2434A3D}">
    <filterColumn colId="0" hiddenButton="1"/>
    <filterColumn colId="1" hiddenButton="1"/>
  </autoFilter>
  <tableColumns count="2">
    <tableColumn id="1" xr3:uid="{E1401BE0-2E70-4EA7-A0CA-8934E41FB193}" name="תאריך הדיווח" dataDxfId="590" dataCellStyle="Normal_2007-16618"/>
    <tableColumn id="2" xr3:uid="{A33D3311-F640-420F-9700-6D11CF24647D}" name="31/12/2023" dataDxfId="58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497434-7C5A-4C38-A5B0-CFC55A22316C}" name="TitleRegion1.a6.q51.1" displayName="TitleRegion1.a6.q51.1" ref="A6:Q51" totalsRowShown="0" headerRowDxfId="588" dataDxfId="586" headerRowBorderDxfId="587" tableBorderDxfId="585">
  <autoFilter ref="A6:Q51" xr:uid="{3C497434-7C5A-4C38-A5B0-CFC55A2231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FA44DA4-C192-4D1F-8545-7095957F8F36}" name="שם המנפיק/שם נייר ערך " dataDxfId="584"/>
    <tableColumn id="2" xr3:uid="{2B9DFAA1-3A6C-4952-841F-2C9AA93F246E}" name="מספר ני&quot;ע"/>
    <tableColumn id="3" xr3:uid="{A4153BCC-B00F-40A6-99AB-7047169C2BB1}" name="זירת מסחר"/>
    <tableColumn id="4" xr3:uid="{199D53B3-745B-485A-85A6-81E7A798298D}" name="דירוג" dataDxfId="583"/>
    <tableColumn id="5" xr3:uid="{7CB7BB6C-B7C2-4802-A6B6-D0F6ADB5653A}" name="שם מדרג" dataDxfId="582"/>
    <tableColumn id="6" xr3:uid="{C5568570-EE83-4F90-884D-CAEBF4F3DEF8}" name="תאריך רכישה" dataDxfId="581"/>
    <tableColumn id="7" xr3:uid="{8377A2E6-E3AD-4998-9449-C27EA8197805}" name="מח&quot;מ" dataDxfId="580"/>
    <tableColumn id="8" xr3:uid="{27829802-1ABC-4562-9E4A-70A327876150}" name="סוג מטבע" dataDxfId="579"/>
    <tableColumn id="9" xr3:uid="{F36A3806-5379-4711-9B3C-89AFA812000A}" name="שיעור ריבית" dataDxfId="578"/>
    <tableColumn id="10" xr3:uid="{214C52F1-8F47-4D5C-B3EE-558358087C10}" name="תשואה לפידיון" dataDxfId="577"/>
    <tableColumn id="11" xr3:uid="{7EF69636-448A-4F8F-B0BE-1D51100A52DA}" name="ערך נקוב****" dataDxfId="576"/>
    <tableColumn id="12" xr3:uid="{0A3194A2-102A-4A21-A732-B91B7F10FAAA}" name="שער***" dataDxfId="575"/>
    <tableColumn id="13" xr3:uid="{22162038-832C-4661-80E2-B10A4A416FC6}" name="פדיון/ ריבית/ דיבידנד לקבל*****  " dataDxfId="574"/>
    <tableColumn id="14" xr3:uid="{D5A6A511-E7AD-4158-92B9-B028039168C8}" name="שווי שוק" dataDxfId="573"/>
    <tableColumn id="15" xr3:uid="{33C13661-26BF-43AF-97B3-B34EBC2EC5D2}" name="שעור מערך נקוב**** מונפק" dataDxfId="572"/>
    <tableColumn id="16" xr3:uid="{D747EA49-0107-4745-BAE9-767BAA58DA2C}" name="שעור מנכסי אפיק ההשקעה" dataDxfId="571"/>
    <tableColumn id="17" xr3:uid="{941840D4-4401-41AA-8570-BD82E74BEB19}" name="שעור מסך נכסי השקעה**" dataDxfId="57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41E7E26-A915-4F10-AC51-D05D82D5C706}" name="RowTitleRegion1.a1.b4.1" displayName="_RowTitleRegion1.a1.b4.1" ref="A1:B4" totalsRowShown="0" headerRowDxfId="569" dataDxfId="568" tableBorderDxfId="567" headerRowCellStyle="Normal_2007-16618" dataCellStyle="Normal_2007-16618">
  <autoFilter ref="A1:B4" xr:uid="{441E7E26-A915-4F10-AC51-D05D82D5C706}">
    <filterColumn colId="0" hiddenButton="1"/>
    <filterColumn colId="1" hiddenButton="1"/>
  </autoFilter>
  <tableColumns count="2">
    <tableColumn id="1" xr3:uid="{757238B1-A1D4-4869-93E7-F21EF1D1546B}" name="תאריך הדיווח" dataDxfId="566" dataCellStyle="Normal_2007-16618"/>
    <tableColumn id="2" xr3:uid="{CAC79735-9893-464B-AD81-C15E26C0AAF1}" name="31/12/2023" dataDxfId="56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166BEC-43FB-4003-AB88-AF94ED9905C3}" name="TitleRegion1.a6.s16.1" displayName="TitleRegion1.a6.s16.1" ref="A6:S16" totalsRowShown="0" headerRowDxfId="564" dataDxfId="562" headerRowBorderDxfId="563" tableBorderDxfId="561">
  <autoFilter ref="A6:S16" xr:uid="{C6166BEC-43FB-4003-AB88-AF94ED9905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9E90B7F5-8045-43AF-AFFC-24337EDED677}" name="שם המנפיק/שם נייר ערך " dataDxfId="560"/>
    <tableColumn id="2" xr3:uid="{BFAD71D8-7AF4-4142-AF9A-025198F59AA9}" name="מספר ני&quot;ע" dataDxfId="559"/>
    <tableColumn id="3" xr3:uid="{53C1FCAA-E19C-43EF-81C3-FF46F7294A5A}" name="זירת מסחר" dataDxfId="558"/>
    <tableColumn id="4" xr3:uid="{AA6BE43B-1D56-4F67-A24A-E6FF32543280}" name="ספק מידע" dataDxfId="557"/>
    <tableColumn id="5" xr3:uid="{8E17E306-4F9B-46E0-8805-F26BB45772AF}" name="מספר מנפיק" dataDxfId="556"/>
    <tableColumn id="6" xr3:uid="{05FD07E2-A055-467A-B172-44160DAB913B}" name="ענף מסחר" dataDxfId="555"/>
    <tableColumn id="7" xr3:uid="{DDED7354-A9C9-4F7B-B34D-0976EA23421E}" name="דירוג" dataDxfId="554"/>
    <tableColumn id="8" xr3:uid="{C7974472-96F9-4A8D-A0FB-90901BAE7B33}" name="שם מדרג" dataDxfId="553"/>
    <tableColumn id="9" xr3:uid="{119A98D1-B927-4418-BEE7-CBEB43A7020D}" name="תאריך רכישה" dataDxfId="552"/>
    <tableColumn id="10" xr3:uid="{8A760062-CE08-42E2-86D4-1490A56F4764}" name="מח&quot;מ" dataDxfId="551"/>
    <tableColumn id="11" xr3:uid="{8EC97511-4A9B-437D-A003-5F4F335452C2}" name="סוג מטבע" dataDxfId="550"/>
    <tableColumn id="12" xr3:uid="{F3DBBF33-227C-4228-8CE0-28C96D1C0FEF}" name="שיעור ריבית" dataDxfId="549"/>
    <tableColumn id="13" xr3:uid="{FD3878C5-0345-47D2-9050-A22E868505A9}" name="תשואה לפידיון" dataDxfId="548"/>
    <tableColumn id="14" xr3:uid="{806E241F-0E09-4DAA-82C0-567029110BF3}" name="ערך נקוב****" dataDxfId="547"/>
    <tableColumn id="15" xr3:uid="{24A2C85C-D8CE-466A-B723-8E1BAB72C5A5}" name="שער***" dataDxfId="546"/>
    <tableColumn id="16" xr3:uid="{F436A518-6FD5-44C1-9B44-23BF71C4D4F1}" name="שווי שוק" dataDxfId="545"/>
    <tableColumn id="17" xr3:uid="{0ACAFFB1-5626-409F-8D76-9B36328FEDF0}" name="שעור מערך נקוב מונפק" dataDxfId="544"/>
    <tableColumn id="18" xr3:uid="{74A25FA5-D660-44A4-819C-EC183410AD14}" name="שעור מנכסי אפיק ההשקעה" dataDxfId="543"/>
    <tableColumn id="19" xr3:uid="{6D527C68-71E4-412C-8213-9757F662DB8D}" name="שעור מסך נכסי השקעה**" dataDxfId="54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AA9C05-1A56-464F-A4A7-46EE3344001D}" name="RowTitleRegion1.a1.b4.1" displayName="_RowTitleRegion1.a1.b4.1_1" ref="A1:B4" totalsRowShown="0" headerRowDxfId="541" dataDxfId="540" tableBorderDxfId="539" headerRowCellStyle="Normal_2007-16618" dataCellStyle="Normal_2007-16618">
  <autoFilter ref="A1:B4" xr:uid="{C8AA9C05-1A56-464F-A4A7-46EE3344001D}">
    <filterColumn colId="0" hiddenButton="1"/>
    <filterColumn colId="1" hiddenButton="1"/>
  </autoFilter>
  <tableColumns count="2">
    <tableColumn id="1" xr3:uid="{1396D20D-AD32-4804-89A2-B0FB346CA87A}" name="תאריך הדיווח" dataDxfId="538" dataCellStyle="Normal_2007-16618"/>
    <tableColumn id="2" xr3:uid="{D2279144-AEDB-4ACA-9E59-A906018BBEF4}" name="31/12/2023" dataDxfId="53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CA4E8E-B0D9-424D-B7A2-9926F2F8B2FE}" name="TitleRegion1.a6.t320.1" displayName="TitleRegion1.a6.t320.1" ref="A6:T320" totalsRowShown="0" headerRowDxfId="536" dataDxfId="534" headerRowBorderDxfId="535" tableBorderDxfId="533">
  <autoFilter ref="A6:T320" xr:uid="{8BCA4E8E-B0D9-424D-B7A2-9926F2F8B2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DC5B114-F54A-478F-B82E-717EF79EC354}" name="שם המנפיק/שם נייר ערך " dataDxfId="532"/>
    <tableColumn id="2" xr3:uid="{75EC4EAC-C177-4004-8BFB-76568283F2C8}" name="מספר ני&quot;ע" dataDxfId="531"/>
    <tableColumn id="3" xr3:uid="{3B7F012F-9EF6-410B-A06F-75DA05BF6D3E}" name="זירת מסחר" dataDxfId="530"/>
    <tableColumn id="4" xr3:uid="{019BAFB1-A908-4F25-80CD-E98B32485110}" name="ספק מידע" dataDxfId="529"/>
    <tableColumn id="5" xr3:uid="{FDD351E7-602B-46E6-B4A3-FE51B2D88CD0}" name="מספר מנפיק" dataDxfId="528"/>
    <tableColumn id="6" xr3:uid="{6C538E77-A7FB-4987-91E3-DB609795808B}" name="ענף מסחר" dataDxfId="527"/>
    <tableColumn id="7" xr3:uid="{CCC33924-E8FB-453C-A99C-C8FA8FB1923F}" name="דירוג" dataDxfId="526"/>
    <tableColumn id="8" xr3:uid="{7197B06F-0357-4564-87E1-484A977B2151}" name="שם מדרג" dataDxfId="525"/>
    <tableColumn id="9" xr3:uid="{2206792A-C5A1-4FA5-A49B-FA215AAF0787}" name="תאריך רכישה" dataDxfId="524"/>
    <tableColumn id="10" xr3:uid="{636B8FEF-ECD9-443A-96E2-90DAA22BF225}" name="מח&quot;מ" dataDxfId="523"/>
    <tableColumn id="11" xr3:uid="{F3FD7292-D29C-4C5A-A054-FCA246600568}" name="סוג מטבע" dataDxfId="522"/>
    <tableColumn id="12" xr3:uid="{73D27016-FC84-4F63-BDAE-5FB2A76F0310}" name="שיעור ריבית" dataDxfId="521"/>
    <tableColumn id="13" xr3:uid="{A3081240-D76C-4959-AFA0-6B30696EFD26}" name="תשואה לפידיון" dataDxfId="520"/>
    <tableColumn id="14" xr3:uid="{63A4595B-96D3-4E85-ACFA-343F5B6244C9}" name="ערך נקוב****" dataDxfId="519"/>
    <tableColumn id="15" xr3:uid="{0F66397F-D2C8-499C-A65B-016F48EB6E9C}" name="שער***" dataDxfId="518"/>
    <tableColumn id="16" xr3:uid="{DF4E666C-3735-4761-A6C5-91128663FEC8}" name="פדיון/ ריבית/ דיבידנד לקבל*****  " dataDxfId="517"/>
    <tableColumn id="17" xr3:uid="{F095F8C7-AA2F-4F9E-BB41-89D200C1F445}" name="שווי שוק" dataDxfId="516"/>
    <tableColumn id="18" xr3:uid="{40C8A3B8-1968-4D83-A814-C7CFBD4B15EB}" name="שעור מערך נקוב מונפק" dataDxfId="515"/>
    <tableColumn id="19" xr3:uid="{1B832D0B-AAF2-4221-9FA7-42E4EFA25CCF}" name="שעור מנכסי אפיק ההשקעה" dataDxfId="514"/>
    <tableColumn id="20" xr3:uid="{BC011DB9-5747-4391-8D1E-BA4A56B583CD}" name="שעור מסך נכסי השקעה**" dataDxfId="51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E85EB1-DC3F-4074-A6E3-5FE2A21DD213}" name="RowTitleRegion1.a1.b4.1" displayName="_RowTitleRegion1.a1.b4.1_2" ref="A1:B4" totalsRowShown="0" headerRowDxfId="512" dataDxfId="511" tableBorderDxfId="510" headerRowCellStyle="Normal_2007-16618" dataCellStyle="Normal_2007-16618">
  <autoFilter ref="A1:B4" xr:uid="{78E85EB1-DC3F-4074-A6E3-5FE2A21DD213}">
    <filterColumn colId="0" hiddenButton="1"/>
    <filterColumn colId="1" hiddenButton="1"/>
  </autoFilter>
  <tableColumns count="2">
    <tableColumn id="1" xr3:uid="{13E3C5E9-02F4-47C5-86B3-FDD1DFC89EE7}" name="תאריך הדיווח" dataDxfId="509" dataCellStyle="Normal_2007-16618"/>
    <tableColumn id="2" xr3:uid="{8AC0AE3C-ED42-4F8A-AA18-20363ED461B0}" name="31/12/2023" dataDxfId="50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1ADCD88-B799-42EB-A050-9BBC69D2C99D}" name="TitleRegion1.a6.n266.1" displayName="TitleRegion1.a6.n266.1" ref="A6:N266" totalsRowShown="0" headerRowDxfId="507" dataDxfId="505" headerRowBorderDxfId="506" tableBorderDxfId="504">
  <autoFilter ref="A6:N266" xr:uid="{E1ADCD88-B799-42EB-A050-9BBC69D2C9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69E5A49-0732-4AB9-B87B-CD2D698335E2}" name="שם המנפיק/שם נייר ערך " dataDxfId="503"/>
    <tableColumn id="2" xr3:uid="{70F05807-528F-4C95-97F6-9B14192C5670}" name="מספר ני&quot;ע" dataDxfId="502"/>
    <tableColumn id="3" xr3:uid="{E7073562-C4A4-4363-869F-970182249DAB}" name="זירת מסחר" dataDxfId="501"/>
    <tableColumn id="4" xr3:uid="{3B28C298-B059-48D8-BD63-BA8659AA1ED8}" name="ספק מידע" dataDxfId="500"/>
    <tableColumn id="5" xr3:uid="{12888309-10D5-449C-9427-95C8B9E73B75}" name="מספר מנפיק" dataDxfId="499"/>
    <tableColumn id="6" xr3:uid="{3528DDB3-B4A0-4D87-AD90-270198495C8A}" name="ענף מסחר" dataDxfId="498"/>
    <tableColumn id="7" xr3:uid="{0F9452A5-5EB7-46F1-A154-A25D2F7732E0}" name="סוג מטבע" dataDxfId="497"/>
    <tableColumn id="8" xr3:uid="{D3C0763E-61A7-4775-B3A4-F959697D1731}" name="ערך נקוב****" dataDxfId="496"/>
    <tableColumn id="9" xr3:uid="{18A0123A-5EDD-4411-AE44-7FDB41E06083}" name="שער***" dataDxfId="495"/>
    <tableColumn id="10" xr3:uid="{6C71D6A6-32A6-405F-B88C-ADB7D923C8D9}" name="פדיון/ ריבית/ דיבידנד לקבל*****  " dataDxfId="494"/>
    <tableColumn id="11" xr3:uid="{6CB584DD-CD2D-46B0-AC15-8CAA186DF601}" name="שווי שוק" dataDxfId="493"/>
    <tableColumn id="12" xr3:uid="{8D407BFD-14FC-4923-94D7-5CEB9A782587}" name="שעור מערך נקוב מונפק" dataDxfId="492"/>
    <tableColumn id="13" xr3:uid="{CBBFEE67-B2B1-4BDE-90F2-D8F172534046}" name="שעור מנכסי אפיק ההשקעה" dataDxfId="491"/>
    <tableColumn id="14" xr3:uid="{B9EE7BAB-B3D6-4B57-A1DD-DFCE7A671F9F}" name="שעור מסך נכסי השקעה**" dataDxfId="49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479DF82-CCB0-4205-B828-08151E1F318B}" name="RowTitleRegion1.a1.b4.1" displayName="_RowTitleRegion1.a1.b4.1_3" ref="A1:B4" totalsRowShown="0" headerRowDxfId="489" dataDxfId="488" tableBorderDxfId="487" headerRowCellStyle="Normal_2007-16618" dataCellStyle="Normal_2007-16618">
  <autoFilter ref="A1:B4" xr:uid="{0479DF82-CCB0-4205-B828-08151E1F318B}">
    <filterColumn colId="0" hiddenButton="1"/>
    <filterColumn colId="1" hiddenButton="1"/>
  </autoFilter>
  <tableColumns count="2">
    <tableColumn id="1" xr3:uid="{635C2680-03EC-49BF-8D6C-9B54B3DA54C6}" name="תאריך הדיווח" dataDxfId="486" dataCellStyle="Normal_2007-16618"/>
    <tableColumn id="2" xr3:uid="{DE90FB77-87C7-4EB6-AAB5-19695E8C3003}" name="31/12/2023" dataDxfId="48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EF94CC-DB0C-4CCB-B772-38FB047A28CB}" name="TitleRegion1.a6.m81.1" displayName="TitleRegion1.a6.m81.1" ref="A6:M81" totalsRowShown="0" headerRowDxfId="484" dataDxfId="482" headerRowBorderDxfId="483" tableBorderDxfId="481">
  <autoFilter ref="A6:M81" xr:uid="{73EF94CC-DB0C-4CCB-B772-38FB047A28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A9E2540-D7BE-4A32-84A8-529DC83FD260}" name="שם המנפיק/שם נייר ערך " dataDxfId="480"/>
    <tableColumn id="2" xr3:uid="{CF21782C-5000-4DFD-9674-5783B1017305}" name="מספר ני&quot;ע" dataDxfId="479"/>
    <tableColumn id="3" xr3:uid="{69E8EA49-E1A8-460F-A84D-2ABE426B0FD1}" name="זירת מסחר" dataDxfId="478"/>
    <tableColumn id="4" xr3:uid="{EFB18491-8D8D-42B1-B0B3-6A6ACB03D547}" name="מספר מנפיק" dataDxfId="477"/>
    <tableColumn id="5" xr3:uid="{2250E104-A2FC-4097-9BAB-DC6ABC512B5E}" name="ענף מסחר" dataDxfId="476"/>
    <tableColumn id="6" xr3:uid="{78671BB9-C2C1-45BE-8B36-8A84B2949A28}" name="סוג מטבע" dataDxfId="475"/>
    <tableColumn id="7" xr3:uid="{CC102FCC-ED6D-4828-88D9-E359C8CE6E6E}" name="ערך נקוב****" dataDxfId="474"/>
    <tableColumn id="8" xr3:uid="{7B9C568B-92BA-41EB-AAD7-934FEFE2FA74}" name="שער***" dataDxfId="473"/>
    <tableColumn id="9" xr3:uid="{F2BA8FD7-1B39-4F37-BB9A-FE76EAFBC56D}" name="פדיון/ ריבית/ דיבידנד לקבל*****  " dataDxfId="472"/>
    <tableColumn id="10" xr3:uid="{D5C03530-56A8-4149-B8EB-EAF452C9C45C}" name="שווי שוק" dataDxfId="471"/>
    <tableColumn id="11" xr3:uid="{F923E9A6-58C7-49D4-92F0-6443872AADA6}" name="שעור מערך נקוב מונפק" dataDxfId="470"/>
    <tableColumn id="12" xr3:uid="{D2081154-D859-4448-9A14-AB8619216568}" name="שעור מנכסי אפיק ההשקעה" dataDxfId="469"/>
    <tableColumn id="13" xr3:uid="{1C801450-ABD5-4799-8127-656185481607}" name="שעור מסך נכסי השקעה**" dataDxfId="46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4BDAB8-3AEB-44A1-990C-E9D1A38E009D}" name="RowTitleRegion1.a1.b4.1" displayName="_RowTitleRegion1.a1.b4.1_4" ref="A1:B4" totalsRowShown="0" headerRowDxfId="467" dataDxfId="466" tableBorderDxfId="465" headerRowCellStyle="Normal_2007-16618" dataCellStyle="Normal_2007-16618">
  <autoFilter ref="A1:B4" xr:uid="{364BDAB8-3AEB-44A1-990C-E9D1A38E009D}">
    <filterColumn colId="0" hiddenButton="1"/>
    <filterColumn colId="1" hiddenButton="1"/>
  </autoFilter>
  <tableColumns count="2">
    <tableColumn id="1" xr3:uid="{28FB13CE-35E5-4D22-A5DF-DA2558F436D0}" name="תאריך הדיווח" dataDxfId="464" dataCellStyle="Normal_2007-16618"/>
    <tableColumn id="2" xr3:uid="{52D34473-9A75-481A-AA9C-C8E88DE35663}" name="31/12/2023" dataDxfId="46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F4D701-E0B4-4E2A-A5E0-0232293ADA69}" name="TitleRegion1.a6.n30.1" displayName="TitleRegion1.a6.n30.1" ref="A6:N30" totalsRowShown="0" headerRowDxfId="462" dataDxfId="460" headerRowBorderDxfId="461" tableBorderDxfId="459">
  <autoFilter ref="A6:N30" xr:uid="{6AF4D701-E0B4-4E2A-A5E0-0232293ADA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4ADF872-758C-424D-A91A-4365C1A3FA23}" name="שם המנפיק/שם נייר ערך " dataDxfId="458"/>
    <tableColumn id="2" xr3:uid="{65A5289D-CB45-43ED-A5C6-D6085E7A8496}" name="מספר ני&quot;ע" dataDxfId="457"/>
    <tableColumn id="3" xr3:uid="{731858C9-DB39-46C7-BB24-713855B26EF3}" name="זירת מסחר" dataDxfId="456"/>
    <tableColumn id="4" xr3:uid="{3537F165-0C4E-4A75-AC33-D15A4572FA76}" name="מספר מנפיק" dataDxfId="455"/>
    <tableColumn id="5" xr3:uid="{C8410F83-ACDB-4AC0-A9B8-702647BD8FD4}" name="ענף מסחר" dataDxfId="454"/>
    <tableColumn id="6" xr3:uid="{39F5F774-A670-46FD-BC04-0ECD708E5839}" name="דירוג" dataDxfId="453"/>
    <tableColumn id="7" xr3:uid="{9880F986-B783-4861-B3E3-7F50B84356C7}" name="שם מדרג" dataDxfId="452"/>
    <tableColumn id="8" xr3:uid="{0B754775-B02D-4365-A6EB-8401566AFA0D}" name="סוג מטבע" dataDxfId="451"/>
    <tableColumn id="9" xr3:uid="{BD761E84-2ACB-4112-ADF8-46CE41098258}" name="ערך נקוב****" dataDxfId="450"/>
    <tableColumn id="10" xr3:uid="{BF1C65B2-867E-4AB8-9BD1-102E5F2519C0}" name="שער***" dataDxfId="449"/>
    <tableColumn id="11" xr3:uid="{4A760937-B852-4EDF-9BAF-47EF46F94225}" name="שווי שוק" dataDxfId="448"/>
    <tableColumn id="12" xr3:uid="{0E3E688C-2478-4F2D-8A7A-1E77038C4AF1}" name="שעור מערך נקוב מונפק" dataDxfId="447"/>
    <tableColumn id="13" xr3:uid="{E2EC7B2E-CB8A-4EF1-86F4-9F66236C4BD8}" name="שעור מנכסי אפיק ההשקעה" dataDxfId="446"/>
    <tableColumn id="14" xr3:uid="{ECCC02BA-6978-401F-9D4A-BFCB872213C7}" name="שעור מסך נכסי השקעה**" dataDxfId="44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DDF20D6-DCCB-43BB-B763-E3C5142F94D6}" name="RowTitleRegion1.a1.b4.1" displayName="_RowTitleRegion1.a1.b4.1_5" ref="A1:B4" totalsRowShown="0" headerRowDxfId="444" dataDxfId="443" tableBorderDxfId="442" headerRowCellStyle="Normal_2007-16618" dataCellStyle="Normal_2007-16618">
  <autoFilter ref="A1:B4" xr:uid="{6DDF20D6-DCCB-43BB-B763-E3C5142F94D6}">
    <filterColumn colId="0" hiddenButton="1"/>
    <filterColumn colId="1" hiddenButton="1"/>
  </autoFilter>
  <tableColumns count="2">
    <tableColumn id="1" xr3:uid="{85F8F31A-A167-4618-823D-1A22444C6A47}" name="תאריך הדיווח" dataDxfId="441" dataCellStyle="Normal_2007-16618"/>
    <tableColumn id="2" xr3:uid="{CE8C26FC-CE10-4449-91C3-4948871FDA70}" name="31/12/2023" dataDxfId="44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FE6820-F83D-491A-94CA-1EA7F14233AE}" name="TitleRegion1.a6.k27.1" displayName="TitleRegion1.a6.k27.1" ref="A6:K27" totalsRowShown="0" headerRowDxfId="439" dataDxfId="437" headerRowBorderDxfId="438" tableBorderDxfId="436">
  <autoFilter ref="A6:K27" xr:uid="{B6FE6820-F83D-491A-94CA-1EA7F14233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8C05257-75CD-4F59-91ED-A029C8008FE9}" name="שם המנפיק/שם נייר ערך" dataDxfId="435"/>
    <tableColumn id="2" xr3:uid="{5187DE32-5E4D-4E46-B5D8-B87200CDDDB6}" name="מספר ני&quot;ע" dataDxfId="434"/>
    <tableColumn id="3" xr3:uid="{2B0C3969-70CB-4B23-A639-DF4EF30EC356}" name="זירת מסחר" dataDxfId="433"/>
    <tableColumn id="4" xr3:uid="{D3EB860C-A3E7-4A05-B815-8E445F970A1A}" name="ענף מסחר" dataDxfId="432"/>
    <tableColumn id="5" xr3:uid="{E8508699-3481-477D-9F68-3D08223D2E89}" name="סוג מטבע" dataDxfId="431"/>
    <tableColumn id="6" xr3:uid="{7A88B3ED-0960-4D59-93A1-C360D862E39F}" name="ערך נקוב****" dataDxfId="430"/>
    <tableColumn id="7" xr3:uid="{B8ABB84E-09AE-44CC-9AB9-AE1EDD1FACF9}" name="שער***" dataDxfId="429"/>
    <tableColumn id="8" xr3:uid="{D398B005-0047-4F20-804F-8776D95202D9}" name="שווי שוק" dataDxfId="428"/>
    <tableColumn id="9" xr3:uid="{36197774-3F01-4CC8-91D9-ACA3BFB6298C}" name="שעור מערך נקוב מונפק" dataDxfId="427"/>
    <tableColumn id="10" xr3:uid="{A4D5AE61-4FA1-4EAF-B1B5-EC7407BA3305}" name="שעור מנכסי אפיק ההשקעה" dataDxfId="426"/>
    <tableColumn id="11" xr3:uid="{61196F2B-E85A-4B59-AB7F-2C759CE19536}" name="שעור מסך נכסי השקעה**" dataDxfId="42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52D84D0-ECE7-4DB0-AE35-188AA9081387}" name="RowTitleRegion1.a1.b4.1" displayName="_RowTitleRegion1.a1.b4.1_6" ref="A1:B4" totalsRowShown="0" headerRowDxfId="424" dataDxfId="423" tableBorderDxfId="422" headerRowCellStyle="Normal_2007-16618" dataCellStyle="Normal_2007-16618">
  <autoFilter ref="A1:B4" xr:uid="{452D84D0-ECE7-4DB0-AE35-188AA9081387}">
    <filterColumn colId="0" hiddenButton="1"/>
    <filterColumn colId="1" hiddenButton="1"/>
  </autoFilter>
  <tableColumns count="2">
    <tableColumn id="1" xr3:uid="{DE852894-6628-4E6B-9A33-339CAFE81A8C}" name="תאריך הדיווח" dataDxfId="421" dataCellStyle="Normal_2007-16618"/>
    <tableColumn id="2" xr3:uid="{47B0452E-52CE-4796-B669-90035A49ECF2}" name="31/12/2023" dataDxfId="42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F1B321-8E1D-44DA-8B7D-89C8C64B115E}" name="TitleRegion1.a6.k25.1" displayName="TitleRegion1.a6.k25.1" ref="A6:K25" totalsRowShown="0" headerRowDxfId="419" dataDxfId="417" headerRowBorderDxfId="418" tableBorderDxfId="416">
  <autoFilter ref="A6:K25" xr:uid="{59F1B321-8E1D-44DA-8B7D-89C8C64B11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01E0A8D-FCC6-493E-9010-929511B22F6B}" name="שם המנפיק/שם נייר ערך" dataDxfId="415"/>
    <tableColumn id="2" xr3:uid="{43E9870E-2B78-43A4-BFC1-33E7EB7EB3D1}" name="מספר ני&quot;ע" dataDxfId="414"/>
    <tableColumn id="3" xr3:uid="{A0E8D386-DD26-4AE2-81BD-A944C802D76A}" name="זירת מסחר" dataDxfId="413"/>
    <tableColumn id="4" xr3:uid="{392CE353-35F1-428F-B8DB-E3DE0A32FA6E}" name="ענף מסחר" dataDxfId="412"/>
    <tableColumn id="5" xr3:uid="{A1D6E574-F75F-4A2D-8380-225F7760ADD4}" name="סוג מטבע" dataDxfId="411"/>
    <tableColumn id="6" xr3:uid="{184158E5-C4A2-45DB-9568-8F65BDFF1D00}" name="ערך נקוב****" dataDxfId="410"/>
    <tableColumn id="7" xr3:uid="{D0AC141D-E8C4-4340-873A-28BABB39374F}" name="שער***" dataDxfId="409"/>
    <tableColumn id="8" xr3:uid="{FCE2279F-8195-4C86-A9CE-5EFE79730950}" name="שווי שוק" dataDxfId="408"/>
    <tableColumn id="9" xr3:uid="{F3183078-2B4E-4D35-B33C-2B3B1F62779D}" name="שעור מערך נקוב מונפק" dataDxfId="407"/>
    <tableColumn id="10" xr3:uid="{7BE78A7A-28DD-4551-B167-C29762ECF835}" name="שעור מנכסי אפיק ההשקעה" dataDxfId="406"/>
    <tableColumn id="11" xr3:uid="{320D9D10-87FD-46F1-9499-CBC12E9F0223}" name="שעור מסך נכסי השקעה**" dataDxfId="40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510813-BA62-4125-82C2-E72A3208B549}" name="RowTitleRegion1.a1.b4.1" displayName="_RowTitleRegion1.a1.b4.1_7" ref="A1:B4" totalsRowShown="0" headerRowDxfId="404" dataDxfId="403" tableBorderDxfId="402" headerRowCellStyle="Normal_2007-16618" dataCellStyle="Normal_2007-16618">
  <autoFilter ref="A1:B4" xr:uid="{B2510813-BA62-4125-82C2-E72A3208B549}">
    <filterColumn colId="0" hiddenButton="1"/>
    <filterColumn colId="1" hiddenButton="1"/>
  </autoFilter>
  <tableColumns count="2">
    <tableColumn id="1" xr3:uid="{17D877F2-9CD5-4229-B0FD-9696926CA279}" name="תאריך הדיווח" dataDxfId="401" dataCellStyle="Normal_2007-16618"/>
    <tableColumn id="2" xr3:uid="{E2CE4CC5-4853-4B59-ABDA-9ADECA88AE28}" name="31/12/2023" dataDxfId="40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9FC5529-3E88-45C1-A999-B82DA78A2024}" name="TitleRegion1.a6.j24.1" displayName="TitleRegion1.a6.j24.1" ref="A6:J24" totalsRowShown="0" headerRowDxfId="399" dataDxfId="397" headerRowBorderDxfId="398" tableBorderDxfId="396">
  <autoFilter ref="A6:J24" xr:uid="{99FC5529-3E88-45C1-A999-B82DA78A20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816DAB6-8B6B-4F0C-9475-BA1EC16D313C}" name="שם המנפיק/שם נייר ערך" dataDxfId="395"/>
    <tableColumn id="2" xr3:uid="{60880F5E-40F6-4BC2-9306-3E2518CB015E}" name="מספר ני&quot;ע" dataDxfId="394"/>
    <tableColumn id="3" xr3:uid="{38365177-2E51-4B95-B6A8-92F348D95C19}" name="זירת מסחר" dataDxfId="393"/>
    <tableColumn id="4" xr3:uid="{4422AC42-138E-487C-8E89-903AD19B92F8}" name="ענף מסחר" dataDxfId="392"/>
    <tableColumn id="5" xr3:uid="{B1596E11-4C93-4BF8-A566-6460E7EAAF20}" name="סוג מטבע" dataDxfId="391"/>
    <tableColumn id="6" xr3:uid="{F94F28EC-8623-4109-9F1B-41C5F2E0DC47}" name="ערך נקוב****" dataDxfId="390"/>
    <tableColumn id="7" xr3:uid="{E5E49EBF-1985-4D4E-AF42-B1A51BFA0A84}" name="שער***" dataDxfId="389"/>
    <tableColumn id="8" xr3:uid="{F829EC5D-B5E6-4F0E-AA43-57977B8F7B7D}" name="שווי שוק" dataDxfId="388"/>
    <tableColumn id="9" xr3:uid="{22076797-D1FE-4C16-AE8E-D0EA6C599DC0}" name="שעור מנכסי אפיק ההשקעה" dataDxfId="387"/>
    <tableColumn id="10" xr3:uid="{02ADC300-C189-46CA-B396-836173127072}" name="שעור מסך נכסי השקעה**" dataDxfId="38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1FD2F54-9F37-45CC-8DB6-23B09004ED6B}" name="RowTitleRegion1.a1.b4.1" displayName="_RowTitleRegion1.a1.b4.1_8" ref="A1:B4" totalsRowShown="0" headerRowDxfId="385" dataDxfId="384" tableBorderDxfId="383" headerRowCellStyle="Normal_2007-16618" dataCellStyle="Normal_2007-16618">
  <autoFilter ref="A1:B4" xr:uid="{91FD2F54-9F37-45CC-8DB6-23B09004ED6B}">
    <filterColumn colId="0" hiddenButton="1"/>
    <filterColumn colId="1" hiddenButton="1"/>
  </autoFilter>
  <tableColumns count="2">
    <tableColumn id="1" xr3:uid="{13644456-D51E-4185-BC3F-AF18DD0AF335}" name="תאריך הדיווח" dataDxfId="382" dataCellStyle="Normal_2007-16618"/>
    <tableColumn id="2" xr3:uid="{70A2BDCD-9A5E-48A8-A552-1AE0E766D9A1}" name="31/12/2023" dataDxfId="38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0316BE5-3D5C-4218-BE57-36B23492CCD4}" name="TitleRegion1.a6.p13.1" displayName="TitleRegion1.a6.p13.1" ref="A6:P13" totalsRowShown="0" headerRowDxfId="380" dataDxfId="378" headerRowBorderDxfId="379" tableBorderDxfId="377">
  <autoFilter ref="A6:P13" xr:uid="{50316BE5-3D5C-4218-BE57-36B23492CC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6778285-60AB-4B2B-A65E-02C0D28DB2AA}" name="שם המנפיק/שם נייר ערך" dataDxfId="376"/>
    <tableColumn id="2" xr3:uid="{28E14FB4-EAFB-43F4-8B15-5AA853F2B6CB}" name="מספר ני&quot;ע" dataDxfId="375"/>
    <tableColumn id="3" xr3:uid="{34479722-444C-45AD-9C19-C99B38C2E624}" name="נכס הבסיס" dataDxfId="374"/>
    <tableColumn id="4" xr3:uid="{7044F3EE-70C9-4F0F-8DD2-0119324D174C}" name="דירוג" dataDxfId="373"/>
    <tableColumn id="5" xr3:uid="{BA9590F7-AC31-4B5F-B789-AF0D1545B6AF}" name="שם מדרג" dataDxfId="372"/>
    <tableColumn id="6" xr3:uid="{9666DC22-4079-41DF-BC9A-3BFD9072050A}" name="תאריך רכישה" dataDxfId="371"/>
    <tableColumn id="7" xr3:uid="{E2288586-3772-4160-97BE-43EB66D7FEF8}" name="מח&quot;מ" dataDxfId="370"/>
    <tableColumn id="8" xr3:uid="{1FB79F5D-F85F-4581-A6E0-B8187133E571}" name="סוג מטבע" dataDxfId="369"/>
    <tableColumn id="9" xr3:uid="{960B237D-B12A-438D-BFFB-B02BF5F14110}" name="שיעור ריבית" dataDxfId="368"/>
    <tableColumn id="10" xr3:uid="{6B3843E6-4F65-4EA9-89DB-34767C6B5FCE}" name="תשואה לפידיון" dataDxfId="367"/>
    <tableColumn id="11" xr3:uid="{1099CEBB-5DAD-467C-99B6-4C50BEB8D293}" name="ערך נקוב****" dataDxfId="366"/>
    <tableColumn id="12" xr3:uid="{0450FD01-6EE1-4D5B-B740-82B460CF82AD}" name="שער***" dataDxfId="365"/>
    <tableColumn id="13" xr3:uid="{8FD3E18F-E2AE-4BCC-BDE1-7E767F474C4F}" name="שווי שוק" dataDxfId="364"/>
    <tableColumn id="14" xr3:uid="{36549794-4ED8-4DDE-B5CA-C1E80A16D8BD}" name="שעור מערך נקוב מונפק" dataDxfId="363"/>
    <tableColumn id="15" xr3:uid="{502CABE1-7249-4B55-A770-3C3DE894CA76}" name="שעור מנכסי אפיק ההשקעה" dataDxfId="362"/>
    <tableColumn id="16" xr3:uid="{4413420B-2A1F-4F8A-9C47-884A3640A7BD}" name="שעור מסך נכסי השקעה**" dataDxfId="36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9639BAF-6A02-4844-8866-36BD2946D65B}" name="RowTitleRegion1.a1.b4.1" displayName="_RowTitleRegion1.a1.b4.1_9" ref="A1:B4" totalsRowShown="0" headerRowDxfId="360" dataDxfId="359" tableBorderDxfId="358" headerRowCellStyle="Normal_2007-16618" dataCellStyle="Normal_2007-16618">
  <autoFilter ref="A1:B4" xr:uid="{29639BAF-6A02-4844-8866-36BD2946D65B}">
    <filterColumn colId="0" hiddenButton="1"/>
    <filterColumn colId="1" hiddenButton="1"/>
  </autoFilter>
  <tableColumns count="2">
    <tableColumn id="1" xr3:uid="{2B07AD49-EA2E-4662-A2BA-87A494B909DA}" name="תאריך הדיווח" dataDxfId="357" dataCellStyle="Normal_2007-16618"/>
    <tableColumn id="2" xr3:uid="{4810DAE0-C02A-4C0D-A1DC-19C8C361EF73}" name="31/12/2023" dataDxfId="35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80989B8-8090-4E90-8FD5-09322EF680C8}" name="TitleRegion1.a6.o163.1" displayName="TitleRegion1.a6.o163.1" ref="A6:O163" totalsRowShown="0" headerRowDxfId="355" dataDxfId="353" headerRowBorderDxfId="354" tableBorderDxfId="352">
  <autoFilter ref="A6:O163" xr:uid="{B80989B8-8090-4E90-8FD5-09322EF680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4DA807F-A7FE-43A3-A4EC-0BA7018540BA}" name="שם המנפיק/שם נייר ערך" dataDxfId="351"/>
    <tableColumn id="2" xr3:uid="{D9144D3E-B49F-40A6-A9F4-6E69E5CCF567}" name="מספר ני&quot;ע" dataDxfId="350"/>
    <tableColumn id="3" xr3:uid="{9F9FF963-31DC-41D7-AC1A-09B3BCF2010F}" name="דירוג" dataDxfId="349"/>
    <tableColumn id="4" xr3:uid="{5782B03F-74CD-4795-B709-CF865610A0EF}" name="שם מדרג" dataDxfId="348"/>
    <tableColumn id="5" xr3:uid="{78D36D43-062B-4726-9006-6F926018A4F9}" name="תאריך רכישה" dataDxfId="347"/>
    <tableColumn id="6" xr3:uid="{DBACB37D-5664-4765-95EB-D70F2E6ACE16}" name="מח&quot;מ" dataDxfId="346"/>
    <tableColumn id="7" xr3:uid="{DF132980-F50E-4944-B8DA-DDB2B3E45093}" name="סוג מטבע" dataDxfId="345"/>
    <tableColumn id="8" xr3:uid="{1605C49E-1E00-44E4-B3AC-71D811DE9E9C}" name="שיעור ריבית" dataDxfId="344"/>
    <tableColumn id="9" xr3:uid="{B992E19F-1DC0-4939-9878-9965301CB339}" name="תשואה לפידיון" dataDxfId="343"/>
    <tableColumn id="10" xr3:uid="{57565315-95ED-479E-AE0A-74ED1CE314A1}" name="ערך נקוב****" dataDxfId="342"/>
    <tableColumn id="11" xr3:uid="{044E93F6-9EA1-4A66-B25C-22A9952B4CA7}" name="שער***" dataDxfId="341"/>
    <tableColumn id="12" xr3:uid="{CA318A9B-86FA-4DF0-8B56-FC4858D0C2B6}" name="שווי הוגן" dataDxfId="340"/>
    <tableColumn id="13" xr3:uid="{DC8E1079-381D-4939-A742-B2C1AA5F0E05}" name="שעור מערך נקוב מונפק" dataDxfId="339"/>
    <tableColumn id="14" xr3:uid="{A9C3B135-1871-41AD-B85A-214233A56A62}" name="שעור מנכסי אפיק ההשקעה" dataDxfId="338"/>
    <tableColumn id="15" xr3:uid="{402ABAF0-E851-4F84-A00D-ABA43C2F14B9}" name="שעור מסך נכסי השקעה**" dataDxfId="33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5A06B63-5BC6-4C78-945C-9BD297AA926A}" name="RowTitleRegion1.a1.b4.1" displayName="_RowTitleRegion1.a1.b4.1_10" ref="A1:B4" totalsRowShown="0" headerRowDxfId="336" dataDxfId="335" tableBorderDxfId="334" headerRowCellStyle="Normal_2007-16618" dataCellStyle="Normal_2007-16618">
  <autoFilter ref="A1:B4" xr:uid="{E5A06B63-5BC6-4C78-945C-9BD297AA926A}">
    <filterColumn colId="0" hiddenButton="1"/>
    <filterColumn colId="1" hiddenButton="1"/>
  </autoFilter>
  <tableColumns count="2">
    <tableColumn id="1" xr3:uid="{2760F5FF-B2F4-47A3-A3C7-B2F7CA924059}" name="תאריך הדיווח" dataDxfId="333" dataCellStyle="Normal_2007-16618"/>
    <tableColumn id="2" xr3:uid="{2918E2C6-2312-4F25-A410-3C7FF856AEA5}" name="31/12/2023" dataDxfId="33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9D056CE-9A56-42CD-B681-5C3163D39D12}" name="TitleRegion1.a6.r19.1" displayName="TitleRegion1.a6.r19.1" ref="A6:R19" totalsRowShown="0" headerRowDxfId="331" dataDxfId="329" headerRowBorderDxfId="330" tableBorderDxfId="328">
  <autoFilter ref="A6:R19" xr:uid="{F9D056CE-9A56-42CD-B681-5C3163D39D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6E4E2D0-0DBB-49CE-BB4C-AC6EB23004A3}" name="שם המנפיק/שם נייר ערך" dataDxfId="327"/>
    <tableColumn id="2" xr3:uid="{99DF07D0-761C-4E88-8973-CEB5B92FB532}" name="מספר ני&quot;ע" dataDxfId="326"/>
    <tableColumn id="3" xr3:uid="{6FD56460-ECE8-400B-A71C-54ECFBEB4205}" name="ספק המידע" dataDxfId="325"/>
    <tableColumn id="4" xr3:uid="{575D783B-6AED-482F-8322-79A161B7CBDB}" name="מספר מנפיק" dataDxfId="324"/>
    <tableColumn id="5" xr3:uid="{E8EB08C4-E65F-43DA-A459-C0BB257264E3}" name="ענף מסחר" dataDxfId="323"/>
    <tableColumn id="6" xr3:uid="{9EB88E46-AFDA-490D-B099-397BEF4217CB}" name="דירוג" dataDxfId="322"/>
    <tableColumn id="7" xr3:uid="{6F3EC20C-2EB6-4248-8FE2-CE6EBBD43CB5}" name="שם מדרג" dataDxfId="321"/>
    <tableColumn id="8" xr3:uid="{8282B826-E5F9-42B8-8968-A9BAE676E493}" name="תאריך רכישה" dataDxfId="320"/>
    <tableColumn id="9" xr3:uid="{5D9E3F90-1413-4C87-B304-A595B351FAFB}" name="מח&quot;מ" dataDxfId="319"/>
    <tableColumn id="10" xr3:uid="{7EEF9641-B40A-4CE8-ACAC-6F318C360C5D}" name="סוג מטבע" dataDxfId="318"/>
    <tableColumn id="11" xr3:uid="{EA2A5726-7C58-460A-888D-F087223072A0}" name="שיעור ריבית" dataDxfId="317"/>
    <tableColumn id="12" xr3:uid="{E69984DC-430A-4430-8DA3-2C138DCF14D5}" name="תשואה לפידיון" dataDxfId="316"/>
    <tableColumn id="13" xr3:uid="{71C98C0B-9793-4D93-9932-C03DB32D24D9}" name="ערך נקוב****" dataDxfId="315"/>
    <tableColumn id="14" xr3:uid="{733F5216-F133-4867-9CB1-2A31675CFA6C}" name="שער***" dataDxfId="314"/>
    <tableColumn id="15" xr3:uid="{226567F5-4F7E-4873-A382-55E0DBF20AE2}" name="שווי הוגן" dataDxfId="313"/>
    <tableColumn id="16" xr3:uid="{6A99E5A3-D5AA-4035-BC76-B668D150CFB8}" name="שעור מערך נקוב מונפק" dataDxfId="312"/>
    <tableColumn id="17" xr3:uid="{0E4C5C5C-631B-4FED-8918-9C832D5F6502}" name="שעור מנכסי אפיק ההשקעה" dataDxfId="311"/>
    <tableColumn id="18" xr3:uid="{E15716DC-3D5B-4E2C-944B-CCD5E4993E9D}" name="שעור מסך נכסי השקעה**" dataDxfId="31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A10AA12-C2CF-4A83-B7E2-08ACCD834373}" name="RowTitleRegion1.a1.b4.1" displayName="_RowTitleRegion1.a1.b4.1_11" ref="A1:B4" totalsRowShown="0" headerRowDxfId="309" dataDxfId="308" tableBorderDxfId="307" headerRowCellStyle="Normal_2007-16618" dataCellStyle="Normal_2007-16618">
  <autoFilter ref="A1:B4" xr:uid="{CA10AA12-C2CF-4A83-B7E2-08ACCD834373}">
    <filterColumn colId="0" hiddenButton="1"/>
    <filterColumn colId="1" hiddenButton="1"/>
  </autoFilter>
  <tableColumns count="2">
    <tableColumn id="1" xr3:uid="{887E5F44-34A6-485F-9B0B-DEAB373C640B}" name="תאריך הדיווח" dataDxfId="306" dataCellStyle="Normal_2007-16618"/>
    <tableColumn id="2" xr3:uid="{F1406866-49FF-4CA7-8F3F-A83BE39061C8}" name="31/12/2023" dataDxfId="30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766FEF9-F7A0-4A0B-AFEC-FEE477A6E5A8}" name="TitleRegion1.a6.r46.1" displayName="TitleRegion1.a6.r46.1" ref="A6:R46" totalsRowShown="0" headerRowDxfId="304" dataDxfId="302" headerRowBorderDxfId="303" tableBorderDxfId="301">
  <autoFilter ref="A6:R46" xr:uid="{A766FEF9-F7A0-4A0B-AFEC-FEE477A6E5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BC75D89-0712-400A-B52D-AFF6C23E3C84}" name="שם המנפיק/שם נייר ערך" dataDxfId="300"/>
    <tableColumn id="2" xr3:uid="{4D285951-BFAB-48F5-85D2-594C8D837E58}" name="מספר ני&quot;ע" dataDxfId="299"/>
    <tableColumn id="3" xr3:uid="{674146A7-7EE1-4C78-966A-379FB364E4C0}" name="ספק המידע" dataDxfId="298"/>
    <tableColumn id="4" xr3:uid="{389386F7-79EC-4DD8-82AD-DB5716EBB4B6}" name="מספר מנפיק" dataDxfId="297"/>
    <tableColumn id="5" xr3:uid="{A475688E-E761-42E5-8F53-8021DCAE161B}" name="ענף מסחר" dataDxfId="296"/>
    <tableColumn id="6" xr3:uid="{994D5CB0-A411-4A35-89EF-DEFB4BCD7C25}" name="דירוג" dataDxfId="295"/>
    <tableColumn id="7" xr3:uid="{B4221CBF-AA03-40F3-8975-8015249BD6E3}" name="שם מדרג" dataDxfId="294"/>
    <tableColumn id="8" xr3:uid="{59B90397-9CC3-4769-8B3F-341B5914157C}" name="תאריך רכישה" dataDxfId="293"/>
    <tableColumn id="9" xr3:uid="{43604164-32BE-447F-AD80-92CE527CABB8}" name="מח&quot;מ" dataDxfId="292"/>
    <tableColumn id="10" xr3:uid="{346C8736-A26E-4C6A-A8B4-FBE7DB279857}" name="סוג מטבע" dataDxfId="291"/>
    <tableColumn id="11" xr3:uid="{9674AC6F-84DB-4C87-B8EE-C3F14AE3432A}" name="שיעור ריבית" dataDxfId="290"/>
    <tableColumn id="12" xr3:uid="{166F7CDB-36A3-42A5-8DDC-A94ED51EF767}" name="תשואה לפידיון" dataDxfId="289"/>
    <tableColumn id="13" xr3:uid="{C55C9E3E-620D-445F-9C56-166E397A2A15}" name="ערך נקוב****" dataDxfId="288"/>
    <tableColumn id="14" xr3:uid="{9000E5A4-116D-41A7-97F5-4BEBFA8DF333}" name="שער***" dataDxfId="287"/>
    <tableColumn id="15" xr3:uid="{717E7CD1-6180-4AB7-9023-CD1CD2363DEB}" name="שווי הוגן" dataDxfId="286"/>
    <tableColumn id="16" xr3:uid="{542CA8DB-46DE-4B2B-8133-1E10AF50A4C7}" name="שעור מערך נקוב מונפק" dataDxfId="285"/>
    <tableColumn id="17" xr3:uid="{266643A5-B2F4-4AA3-A16C-B243A6E3AE4A}" name="שעור מנכסי אפיק ההשקעה" dataDxfId="284"/>
    <tableColumn id="18" xr3:uid="{0B959E18-1FA2-4951-A81D-70FF547765FF}" name="שעור מסך נכסי השקעה**" dataDxfId="28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E63E82-7722-47D3-93C6-1DF910280BD0}" name="RowTitleRegion1.a1.b4.1" displayName="_RowTitleRegion1.a1.b4.1_12" ref="A1:B4" totalsRowShown="0" headerRowDxfId="282" dataDxfId="281" tableBorderDxfId="280" headerRowCellStyle="Normal_2007-16618" dataCellStyle="Normal_2007-16618">
  <autoFilter ref="A1:B4" xr:uid="{61E63E82-7722-47D3-93C6-1DF910280BD0}">
    <filterColumn colId="0" hiddenButton="1"/>
    <filterColumn colId="1" hiddenButton="1"/>
  </autoFilter>
  <tableColumns count="2">
    <tableColumn id="1" xr3:uid="{246C3473-3072-4968-B8CB-6113979322C5}" name="תאריך הדיווח" dataDxfId="279" dataCellStyle="Normal_2007-16618"/>
    <tableColumn id="2" xr3:uid="{42955634-0426-413C-B748-8862C6867B85}" name="31/12/2023" dataDxfId="27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8133163-AE10-412C-A140-E925DE21541B}" name="TitleRegion1.a6.l67.1" displayName="TitleRegion1.a6.l67.1" ref="A6:L67" totalsRowShown="0" headerRowDxfId="277" dataDxfId="275" headerRowBorderDxfId="276" tableBorderDxfId="274">
  <autoFilter ref="A6:L67" xr:uid="{68133163-AE10-412C-A140-E925DE2154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A85AD9D-685D-4606-B685-87E2FFCFBB4D}" name="שם המנפיק/שם נייר ערך" dataDxfId="273"/>
    <tableColumn id="2" xr3:uid="{B3A6FB14-3CC0-4FA6-B556-8833DE84EA42}" name="מספר ני&quot;ע" dataDxfId="272"/>
    <tableColumn id="3" xr3:uid="{6B6E87BB-916E-447E-81B4-FCE333AC425C}" name="ספק המידע" dataDxfId="271"/>
    <tableColumn id="4" xr3:uid="{63C11D06-553F-4D42-A480-ACB502B5A65E}" name="מספר מנפיק" dataDxfId="270"/>
    <tableColumn id="5" xr3:uid="{FAF55FC3-E666-480E-A7B8-CD4599F5BDA4}" name="ענף מסחר" dataDxfId="269"/>
    <tableColumn id="6" xr3:uid="{6BA7EDAB-9A6E-4C98-8BBE-8F5E25B80CF2}" name="סוג מטבע" dataDxfId="268"/>
    <tableColumn id="7" xr3:uid="{952B8199-F575-476C-9BC6-FBBB2856AE9C}" name="ערך נקוב****" dataDxfId="267"/>
    <tableColumn id="8" xr3:uid="{2976E234-49DF-4438-AB38-3AFDBF77325A}" name="שער***" dataDxfId="266"/>
    <tableColumn id="9" xr3:uid="{69917850-FB09-414B-BA93-32E27267EAFC}" name="שווי הוגן" dataDxfId="265"/>
    <tableColumn id="10" xr3:uid="{335FF1C7-AB0A-4ADB-B152-3BB61EE3F712}" name="שעור מערך נקוב מונפק" dataDxfId="264"/>
    <tableColumn id="11" xr3:uid="{594A85A3-86D5-41BA-8CD4-33CA631CEF22}" name="שעור מנכסי אפיק ההשקעה" dataDxfId="263"/>
    <tableColumn id="12" xr3:uid="{92F968B0-1287-43E3-8224-E159642BB304}" name="שעור מסך נכסי השקעה**" dataDxfId="26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816F38D-5081-498A-BCED-536A031DC3F9}" name="RowTitleRegion1.a1.b4.1" displayName="_RowTitleRegion1.a1.b4.1_13" ref="A1:B4" totalsRowShown="0" headerRowDxfId="261" dataDxfId="260" tableBorderDxfId="259" headerRowCellStyle="Normal_2007-16618" dataCellStyle="Normal_2007-16618">
  <autoFilter ref="A1:B4" xr:uid="{0816F38D-5081-498A-BCED-536A031DC3F9}">
    <filterColumn colId="0" hiddenButton="1"/>
    <filterColumn colId="1" hiddenButton="1"/>
  </autoFilter>
  <tableColumns count="2">
    <tableColumn id="1" xr3:uid="{D265E81D-5FA7-4605-8BBC-8043FD706E08}" name="תאריך הדיווח" dataDxfId="258" dataCellStyle="Normal_2007-16618"/>
    <tableColumn id="2" xr3:uid="{478AA1D9-D3FA-40D8-B0E8-2F20D66622FF}" name="31/12/2023" dataDxfId="25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6647C2B-DDA3-4182-9EC9-FEA60F7E080E}" name="TitleRegion1.a6.k15.1" displayName="TitleRegion1.a6.k15.1" ref="A6:K15" totalsRowShown="0" headerRowDxfId="256" headerRowBorderDxfId="255" tableBorderDxfId="254">
  <autoFilter ref="A6:K15" xr:uid="{96647C2B-DDA3-4182-9EC9-FEA60F7E08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C1C6DAE-F173-4906-B043-12645B322E95}" name="שם המנפיק/שם נייר ערך" dataDxfId="253"/>
    <tableColumn id="2" xr3:uid="{4D6DD7DC-163A-4C22-BFBC-3F5B5642E48D}" name="מספר ני&quot;ע" dataDxfId="252"/>
    <tableColumn id="3" xr3:uid="{86EBB790-F7B0-4AA0-A334-28EB64BF25E9}" name="ענף מסחר" dataDxfId="251"/>
    <tableColumn id="4" xr3:uid="{522FAE1A-D6C6-4624-87A7-0A397AE47C90}" name="סוג מטבע" dataDxfId="250"/>
    <tableColumn id="5" xr3:uid="{B32078D6-C960-4D7E-BFC5-653D19339D3E}" name="תאריך רכישה" dataDxfId="249"/>
    <tableColumn id="6" xr3:uid="{FB9933ED-C244-4A57-85E7-6B97E7500912}" name="ערך נקוב****" dataDxfId="248"/>
    <tableColumn id="7" xr3:uid="{017C244F-2A70-4029-A743-0D95B5526C09}" name="שער***" dataDxfId="247"/>
    <tableColumn id="8" xr3:uid="{5EEFEC5F-4215-4C0B-B058-DCAE05298C88}" name="שווי הוגן" dataDxfId="246"/>
    <tableColumn id="9" xr3:uid="{45BBD80D-7767-4682-AC56-B24988A7C6DB}" name="שעור מערך נקוב מונפק" dataDxfId="245"/>
    <tableColumn id="10" xr3:uid="{E671006A-599C-496E-AACF-D6117CAE641C}" name="שעור מנכסי אפיק ההשקעה" dataDxfId="244" dataCellStyle="Percent"/>
    <tableColumn id="11" xr3:uid="{B7D95BD0-57E4-4C7F-99B1-7305213DB749}" name="שעור מסך נכסי השקעה**" dataDxfId="243" dataCellStyle="Percent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F4CE2E6-CBB2-4703-A2BC-24B87D18B6E4}" name="RowTitleRegion1.a1.b4.1" displayName="_RowTitleRegion1.a1.b4.1_14" ref="A1:B4" totalsRowShown="0" headerRowDxfId="242" dataDxfId="241" tableBorderDxfId="240" headerRowCellStyle="Normal_2007-16618" dataCellStyle="Normal_2007-16618">
  <autoFilter ref="A1:B4" xr:uid="{3F4CE2E6-CBB2-4703-A2BC-24B87D18B6E4}">
    <filterColumn colId="0" hiddenButton="1"/>
    <filterColumn colId="1" hiddenButton="1"/>
  </autoFilter>
  <tableColumns count="2">
    <tableColumn id="1" xr3:uid="{8EF64369-E0B9-416A-A45C-4E7A7303284B}" name="תאריך הדיווח" dataDxfId="239" dataCellStyle="Normal_2007-16618"/>
    <tableColumn id="2" xr3:uid="{08F00A43-2939-461B-9A0F-45D5A2816EC5}" name="31/12/2023" dataDxfId="23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6054B18-26DC-47B1-AA3C-8B32297C39CD}" name="TitleRegion1.a6.k20.1" displayName="TitleRegion1.a6.k20.1" ref="A6:K20" totalsRowShown="0" headerRowDxfId="237" dataDxfId="235" headerRowBorderDxfId="236" tableBorderDxfId="234">
  <autoFilter ref="A6:K20" xr:uid="{06054B18-26DC-47B1-AA3C-8B32297C39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820EC4B-9721-4241-B293-7DBD909F8106}" name="שם המנפיק/שם נייר ערך" dataDxfId="233"/>
    <tableColumn id="2" xr3:uid="{8114DF58-29D1-4DE4-A787-AA5D1D8EF094}" name="מספר ני&quot;ע" dataDxfId="232"/>
    <tableColumn id="3" xr3:uid="{1C50B885-68C3-4A71-A513-4DF5E0D532A2}" name="ענף מסחר" dataDxfId="231"/>
    <tableColumn id="4" xr3:uid="{AD60A3DF-8095-450B-A1B8-377A451928D2}" name="סוג מטבע" dataDxfId="230"/>
    <tableColumn id="5" xr3:uid="{A84C5671-03A4-4B49-812B-5DDCBABB1100}" name="תאריך רכישה" dataDxfId="229"/>
    <tableColumn id="6" xr3:uid="{F4FD3BB7-58A9-43A4-954F-3EBBB594CA5F}" name="ערך נקוב****" dataDxfId="228"/>
    <tableColumn id="7" xr3:uid="{6D46D620-3F80-4F51-8832-90B7D6CA1159}" name="שער***" dataDxfId="227"/>
    <tableColumn id="8" xr3:uid="{C1FB5830-5B64-4E20-B3C0-E35959A3EBA1}" name="שווי הוגן" dataDxfId="226"/>
    <tableColumn id="9" xr3:uid="{BFAEBD8A-E82D-417C-9692-E976EC57866E}" name="שעור מערך נקוב מונפק" dataDxfId="225"/>
    <tableColumn id="10" xr3:uid="{F1C82CB9-DD0C-4D28-9F4B-2B7EA76807CD}" name="שעור מנכסי אפיק ההשקעה" dataDxfId="224"/>
    <tableColumn id="11" xr3:uid="{9083A112-05FB-4E10-BE7F-19F264B236BD}" name="שעור מסך נכסי השקעה**" dataDxfId="22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17F7457-42BB-4CC0-B256-7366EE37B4AB}" name="RowTitleRegion1.a1.b4.1" displayName="_RowTitleRegion1.a1.b4.1_15" ref="A1:B4" totalsRowShown="0" headerRowDxfId="222" dataDxfId="221" tableBorderDxfId="220" headerRowCellStyle="Normal_2007-16618" dataCellStyle="Normal_2007-16618">
  <autoFilter ref="A1:B4" xr:uid="{417F7457-42BB-4CC0-B256-7366EE37B4AB}">
    <filterColumn colId="0" hiddenButton="1"/>
    <filterColumn colId="1" hiddenButton="1"/>
  </autoFilter>
  <tableColumns count="2">
    <tableColumn id="1" xr3:uid="{A911B3B9-63F9-48DA-A10D-F7696D78689A}" name="תאריך הדיווח" dataDxfId="219" dataCellStyle="Normal_2007-16618"/>
    <tableColumn id="2" xr3:uid="{098245B9-4A1F-4275-B419-D9D384E9DCE5}" name="31/12/2023" dataDxfId="21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6D096B9-0858-446F-96E6-B9D929D9A9AE}" name="TitleRegion1.a6.j372.1" displayName="TitleRegion1.a6.j372.1" ref="A6:J372" totalsRowShown="0" headerRowDxfId="217" dataDxfId="215" headerRowBorderDxfId="216" tableBorderDxfId="214">
  <autoFilter ref="A6:J372" xr:uid="{F6D096B9-0858-446F-96E6-B9D929D9A9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5597C81-D288-4DE1-8225-05CD5E59625E}" name="שם המנפיק/שם נייר ערך" dataDxfId="213"/>
    <tableColumn id="2" xr3:uid="{C93E4D8D-B37F-4989-BA33-11FED2E7A822}" name="מספר ני&quot;ע" dataDxfId="212"/>
    <tableColumn id="3" xr3:uid="{E9EF76BC-A329-4C1E-8ADF-BC399969B09E}" name="ענף מסחר" dataDxfId="211"/>
    <tableColumn id="4" xr3:uid="{D1111CA0-CF60-46ED-875F-771CBD295220}" name="סוג מטבע" dataDxfId="210"/>
    <tableColumn id="5" xr3:uid="{1555E72B-1C1C-4728-AF80-A5C79782CF2E}" name="תאריך רכישה" dataDxfId="209"/>
    <tableColumn id="6" xr3:uid="{FEF1E5F9-8AFF-4844-91CE-FC3E250D09EB}" name="ערך נקוב****" dataDxfId="208"/>
    <tableColumn id="7" xr3:uid="{AEA876AB-C283-493B-9595-FDA3E67E11EE}" name="שער***" dataDxfId="207"/>
    <tableColumn id="8" xr3:uid="{E1966A51-CEB7-41A8-BF1B-FB647984443E}" name="שווי הוגן" dataDxfId="206"/>
    <tableColumn id="9" xr3:uid="{0C57E832-4DC3-40FC-87DE-E990B6BBFBBE}" name="שעור מנכסי אפיק ההשקעה" dataDxfId="205"/>
    <tableColumn id="10" xr3:uid="{3FB49590-FEFA-465E-B533-294B5F844637}" name="שעור מסך נכסי השקעה**" dataDxfId="204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6899599-5EEE-47F0-89B0-7FBECDA4FC1A}" name="RowTitleRegion1.a1.b4.1" displayName="_RowTitleRegion1.a1.b4.1_16" ref="A1:B4" totalsRowShown="0" headerRowDxfId="203" dataDxfId="202" tableBorderDxfId="201" headerRowCellStyle="Normal_2007-16618" dataCellStyle="Normal_2007-16618">
  <autoFilter ref="A1:B4" xr:uid="{66899599-5EEE-47F0-89B0-7FBECDA4FC1A}">
    <filterColumn colId="0" hiddenButton="1"/>
    <filterColumn colId="1" hiddenButton="1"/>
  </autoFilter>
  <tableColumns count="2">
    <tableColumn id="1" xr3:uid="{3C9EFFBE-F737-4157-9D30-6D9374066553}" name="תאריך הדיווח" dataDxfId="200" dataCellStyle="Normal_2007-16618"/>
    <tableColumn id="2" xr3:uid="{C5A52D00-72D7-4FDF-ACDB-C69DCFBC8438}" name="31/12/2023" dataDxfId="199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C2C1420-5611-412D-8E3D-57B13C676C02}" name="TitleRegion1.a6.p13.1" displayName="TitleRegion1.a6.p13.1_" ref="A6:P13" totalsRowShown="0" headerRowDxfId="198" dataDxfId="196" headerRowBorderDxfId="197" tableBorderDxfId="195">
  <autoFilter ref="A6:P13" xr:uid="{4C2C1420-5611-412D-8E3D-57B13C676C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EE0032C-3104-4B13-B01B-3DAD5B0FE89F}" name="שם המנפיק/שם נייר ערך" dataDxfId="194"/>
    <tableColumn id="2" xr3:uid="{E3C6CEA3-96B0-452C-B944-9F435490CBCE}" name="מספר ני&quot;ע" dataDxfId="193"/>
    <tableColumn id="3" xr3:uid="{666FBE23-3B5F-437C-9DB5-05746FE4E210}" name="נכס הבסיס" dataDxfId="192"/>
    <tableColumn id="4" xr3:uid="{1457B9DF-D59A-48C1-A9F5-350073800BAA}" name="דירוג" dataDxfId="191"/>
    <tableColumn id="5" xr3:uid="{4A9B86DB-ED4C-48DD-A1D8-9C4A533B4EB8}" name="שם מדרג" dataDxfId="190"/>
    <tableColumn id="6" xr3:uid="{2A961BE7-0DD8-4075-93B4-9EE9C32023F9}" name="תאריך רכישה" dataDxfId="189"/>
    <tableColumn id="7" xr3:uid="{927F8F0B-28CF-47B3-9BF9-B3742BE48613}" name="מח&quot;מ" dataDxfId="188"/>
    <tableColumn id="8" xr3:uid="{E77BD9B9-AA34-4243-9DB4-5FB99A8BEE43}" name="סוג מטבע" dataDxfId="187"/>
    <tableColumn id="9" xr3:uid="{24CC0887-2716-4E6D-91FE-D9B605B0C1A6}" name="שיעור ריבית" dataDxfId="186"/>
    <tableColumn id="10" xr3:uid="{5DD18F44-ED9C-4F69-A19E-7FF067780F3B}" name="תשואה לפידיון" dataDxfId="185"/>
    <tableColumn id="11" xr3:uid="{343D29CF-B959-45BE-8571-5DC5528D0536}" name="ערך נקוב****" dataDxfId="184"/>
    <tableColumn id="12" xr3:uid="{C472F880-5951-4D09-B333-4D7008E77A3C}" name="שער***" dataDxfId="183"/>
    <tableColumn id="13" xr3:uid="{5D7C5463-CB91-4DCD-88C2-AF1225A445E5}" name="שווי הוגן" dataDxfId="182"/>
    <tableColumn id="14" xr3:uid="{AA1DC746-1385-44FD-949E-38F819285077}" name="שעור מערך נקוב מונפק" dataDxfId="181"/>
    <tableColumn id="15" xr3:uid="{F5F8A9DF-B953-40B3-914D-8BE8915D0381}" name="שעור מנכסי אפיק ההשקעה" dataDxfId="180"/>
    <tableColumn id="16" xr3:uid="{59427D2D-F1DD-46A1-A63D-6557E0FFFB6F}" name="שעור מסך נכסי השקעה**" dataDxfId="179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8564326-BFC4-4CED-9151-AE1734A6A6E9}" name="RowTitleRegion1.a1.b4.1" displayName="_RowTitleRegion1.a1.b4.1_17" ref="A1:B4" totalsRowShown="0" headerRowDxfId="178" dataDxfId="177" tableBorderDxfId="176" headerRowCellStyle="Normal_2007-16618" dataCellStyle="Normal_2007-16618">
  <autoFilter ref="A1:B4" xr:uid="{98564326-BFC4-4CED-9151-AE1734A6A6E9}">
    <filterColumn colId="0" hiddenButton="1"/>
    <filterColumn colId="1" hiddenButton="1"/>
  </autoFilter>
  <tableColumns count="2">
    <tableColumn id="1" xr3:uid="{4B583C65-F524-4BD5-B261-26870D0BA81D}" name="תאריך הדיווח" dataDxfId="175" dataCellStyle="Normal_2007-16618"/>
    <tableColumn id="2" xr3:uid="{CA5BAC9E-6E1E-492A-BDAF-20D09A1E2ED7}" name="31/12/2023" dataDxfId="174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6784530-55F6-426D-A42B-F2CE41B18252}" name="TitleRegion1.a5.q385.1" displayName="TitleRegion1.a5.q385.1" ref="A5:Q385" totalsRowShown="0" headerRowDxfId="173" dataDxfId="171" headerRowBorderDxfId="172">
  <autoFilter ref="A5:Q385" xr:uid="{96784530-55F6-426D-A42B-F2CE41B18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4C69C8F-BA55-48D6-B9D0-2F94F8FC729C}" name="שם המנפיק/שם נייר ערך" dataDxfId="170"/>
    <tableColumn id="2" xr3:uid="{F0F61F0B-FB22-4FBD-BE35-C5E92AEFAFDD}" name="קונסורציום כן/לא" dataDxfId="169"/>
    <tableColumn id="3" xr3:uid="{8EAE2D69-4D23-40CB-8B6A-68752ACEFD64}" name="מספר ני&quot;ע" dataDxfId="168"/>
    <tableColumn id="4" xr3:uid="{5F4B70A9-ECBD-45BD-A971-24FBBADFADBD}" name="מספר מנפיק" dataDxfId="167"/>
    <tableColumn id="5" xr3:uid="{43A96E12-502A-43A6-9FDD-E388736FAC12}" name="דירוג" dataDxfId="166"/>
    <tableColumn id="6" xr3:uid="{31D8B279-F10F-4C9F-B0F0-8E5421507786}" name="תאריך רכישה" dataDxfId="165"/>
    <tableColumn id="7" xr3:uid="{26363717-A4E3-4B3B-A5D9-E765BB0B7B89}" name="שם מדרג" dataDxfId="164"/>
    <tableColumn id="8" xr3:uid="{56C28429-15F5-4991-B418-D811CEED2D53}" name="מח&quot;מ" dataDxfId="163"/>
    <tableColumn id="9" xr3:uid="{47D1C78B-465E-4ECD-BE88-8633F4F8A84C}" name="ענף משק" dataDxfId="162"/>
    <tableColumn id="10" xr3:uid="{E1D1A7A7-FBB1-4E1B-9F77-017AC3DD03DB}" name="סוג מטבע" dataDxfId="161"/>
    <tableColumn id="11" xr3:uid="{9D6A7B6A-548B-4C13-B4FF-C356002AAF50}" name="שיעור ריבית ממוצע" dataDxfId="160"/>
    <tableColumn id="12" xr3:uid="{1EE74F3F-443F-4628-ACB9-815C638F1B66}" name="תשואה לפידיון" dataDxfId="159"/>
    <tableColumn id="13" xr3:uid="{D75B4ED1-A51F-42D2-AE19-EF1B2402B3A3}" name="ערך נקוב****" dataDxfId="158"/>
    <tableColumn id="14" xr3:uid="{D38D97CA-A4B7-44BE-8D39-A48CF72BF336}" name="שער***" dataDxfId="157"/>
    <tableColumn id="15" xr3:uid="{6A7B62EA-75FD-475E-A356-49D4051BEB60}" name="שווי הוגן" dataDxfId="156"/>
    <tableColumn id="16" xr3:uid="{8B280B89-0319-4C13-8B91-C41510B53946}" name="שעור מנכסי אפיק ההשקעה" dataDxfId="155"/>
    <tableColumn id="17" xr3:uid="{004D4C56-6E99-4D24-AA77-9CED35A163A1}" name="שעור מסך נכסי השקעה**" dataDxfId="154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D0B1FF5-5B3C-4553-ADA0-8012B9BABD47}" name="RowTitleRegion1.a1.b4.1" displayName="_RowTitleRegion1.a1.b4.1_18" ref="A1:B4" totalsRowShown="0" headerRowDxfId="153" dataDxfId="152" tableBorderDxfId="151" headerRowCellStyle="Normal_2007-16618" dataCellStyle="Normal_2007-16618">
  <autoFilter ref="A1:B4" xr:uid="{9D0B1FF5-5B3C-4553-ADA0-8012B9BABD47}">
    <filterColumn colId="0" hiddenButton="1"/>
    <filterColumn colId="1" hiddenButton="1"/>
  </autoFilter>
  <tableColumns count="2">
    <tableColumn id="1" xr3:uid="{3CCE8E3B-CC8E-46A4-87FD-603DB849E971}" name="תאריך הדיווח" dataDxfId="150" dataCellStyle="Normal_2007-16618"/>
    <tableColumn id="2" xr3:uid="{1D45FA06-8271-4354-BE7D-E0D4748D564E}" name="31/12/2023" dataDxfId="149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33EE437-3BA8-439E-8C5B-6B9CE9C69DCD}" name="TitleRegion1.a5.n12.1" displayName="TitleRegion1.a5.n12.1" ref="A5:N12" totalsRowShown="0" headerRowDxfId="148" dataDxfId="146" headerRowBorderDxfId="147">
  <autoFilter ref="A5:N12" xr:uid="{733EE437-3BA8-439E-8C5B-6B9CE9C69D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BCD38E7-2C8D-4C2C-BF40-6FF072D92208}" name="שם המנפיק/שם נייר ערך" dataDxfId="145"/>
    <tableColumn id="2" xr3:uid="{F1473A94-23BE-4B3C-8033-935B77E11208}" name="מספר ני&quot;ע" dataDxfId="144"/>
    <tableColumn id="3" xr3:uid="{AA0A9FB7-A8DF-4E28-816F-8EEFAF5B34EC}" name="מספר מנפיק" dataDxfId="143"/>
    <tableColumn id="4" xr3:uid="{34A1F27B-8EEB-41BD-9C44-1C09DF3E0E5D}" name="דירוג" dataDxfId="142"/>
    <tableColumn id="5" xr3:uid="{7CF313C7-C0D3-4DDA-AA47-7597847E80A9}" name="שם מדרג" dataDxfId="141"/>
    <tableColumn id="6" xr3:uid="{3AFACD62-DDB5-4AF4-810E-E0E586D18F08}" name="מח&quot;מ" dataDxfId="140"/>
    <tableColumn id="7" xr3:uid="{08EF055A-04FB-4145-82BB-5C636B89094F}" name="סוג מטבע" dataDxfId="139"/>
    <tableColumn id="8" xr3:uid="{DBC55224-D730-4DA8-B5C2-8E2FB03A64FE}" name="תנאי ושיעור ריבית" dataDxfId="138"/>
    <tableColumn id="9" xr3:uid="{1E17B132-628A-43D0-A256-D536A9B663B5}" name="תשואה לפידיון" dataDxfId="137"/>
    <tableColumn id="10" xr3:uid="{541C028B-2825-4C26-B07E-5FDA49DA5AAA}" name="ערך נקוב****" dataDxfId="136"/>
    <tableColumn id="11" xr3:uid="{E2735EBD-11A6-4116-BE7A-3D133E6F8088}" name="שער***" dataDxfId="135"/>
    <tableColumn id="12" xr3:uid="{5F832384-238D-4D45-8A47-7E7F52478DA3}" name="שווי הוגן" dataDxfId="134"/>
    <tableColumn id="13" xr3:uid="{046CECDE-4CEA-41D6-B868-F6EC6C4D09A6}" name="שעור מנכסי אפיק ההשקעה" dataDxfId="133"/>
    <tableColumn id="14" xr3:uid="{D1C41A87-DE3F-434A-8233-2B160D07A466}" name="שעור מסך נכסי השקעה**" dataDxfId="132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E65C77C-2268-4543-84F0-62DD15535C64}" name="RowTitleRegion1.a1.b4.1" displayName="_RowTitleRegion1.a1.b4.1_19" ref="A1:B4" totalsRowShown="0" headerRowDxfId="131" dataDxfId="130" tableBorderDxfId="129" headerRowCellStyle="Normal_2007-16618" dataCellStyle="Normal_2007-16618">
  <autoFilter ref="A1:B4" xr:uid="{7E65C77C-2268-4543-84F0-62DD15535C64}">
    <filterColumn colId="0" hiddenButton="1"/>
    <filterColumn colId="1" hiddenButton="1"/>
  </autoFilter>
  <tableColumns count="2">
    <tableColumn id="1" xr3:uid="{0C39126F-B27C-4AAB-9710-5E568867C751}" name="תאריך הדיווח" dataDxfId="128" dataCellStyle="Normal_2007-16618"/>
    <tableColumn id="2" xr3:uid="{BBA074E3-A7E5-4408-ACC7-4FF3D3C1F12B}" name="31/12/2023" dataDxfId="127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4A48BB0-2EFB-4EBC-92C8-4EF3BFE34DCF}" name="TitleRegion1.a5.i24.1" displayName="TitleRegion1.a5.i24.1" ref="A5:I24" totalsRowShown="0" headerRowDxfId="126" dataDxfId="124" headerRowBorderDxfId="125">
  <autoFilter ref="A5:I24" xr:uid="{94A48BB0-2EFB-4EBC-92C8-4EF3BFE34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85A7B17-16F9-4F4A-BF7B-EF941858F8AC}" name="שם המנפיק/שם נייר ערך" dataDxfId="123"/>
    <tableColumn id="2" xr3:uid="{B7AAED95-CE57-422F-B013-C1496BFFD683}" name="תאריך שערוך אחרון" dataDxfId="122"/>
    <tableColumn id="3" xr3:uid="{AB14A65B-0EED-4910-9A03-E759BC82DD85}" name="אופי הנכס" dataDxfId="121"/>
    <tableColumn id="4" xr3:uid="{B096D47E-B071-42AC-9586-4632B3BEBF9E}" name="שעור תשואה במהלך התקופה" dataDxfId="120" dataCellStyle="Percent"/>
    <tableColumn id="5" xr3:uid="{739DC34C-32F9-4A16-84D7-5AA4E32B38BA}" name="סוג מטבע" dataDxfId="119"/>
    <tableColumn id="6" xr3:uid="{CAF848E9-094A-4A35-92E8-C6EB73753FD2}" name="שווי משוערך" dataDxfId="118"/>
    <tableColumn id="7" xr3:uid="{DE1511E2-0B83-407E-BFFE-CE12013447E1}" name="שעור מנכסי אפיק ההשקעה" dataDxfId="117">
      <calculatedColumnFormula>IFERROR(F6/$F$8,0)</calculatedColumnFormula>
    </tableColumn>
    <tableColumn id="8" xr3:uid="{9661663D-9AA4-4883-A856-C14DA80472DA}" name="שעור מסך נכסי השקעה" dataDxfId="116">
      <calculatedColumnFormula>F6/'סכום נכסי הקרן'!$C$41</calculatedColumnFormula>
    </tableColumn>
    <tableColumn id="9" xr3:uid="{0CFC02D1-B6CC-4933-B795-18040F59378C}" name="כתובת הנכס" dataDxfId="11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5869D9D-1E69-4E53-8B37-C4AB365732BB}" name="RowTitleRegion1.a1.b4.1" displayName="_RowTitleRegion1.a1.b4.1_20" ref="A1:B4" totalsRowShown="0" headerRowDxfId="114" dataDxfId="113" tableBorderDxfId="112" headerRowCellStyle="Normal_2007-16618" dataCellStyle="Normal_2007-16618">
  <autoFilter ref="A1:B4" xr:uid="{75869D9D-1E69-4E53-8B37-C4AB365732BB}">
    <filterColumn colId="0" hiddenButton="1"/>
    <filterColumn colId="1" hiddenButton="1"/>
  </autoFilter>
  <tableColumns count="2">
    <tableColumn id="1" xr3:uid="{22211CDD-9EC5-47EF-B09E-591C70B14585}" name="תאריך הדיווח" dataDxfId="111" dataCellStyle="Normal_2007-16618"/>
    <tableColumn id="2" xr3:uid="{77AC65F0-0C6A-49DE-BB18-DC6809CD422C}" name="31/12/2023" dataDxfId="110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30BBD7B-BA9B-44CC-B0D6-49813F5CD2FA}" name="TitleRegion1.a5.j8.1" displayName="TitleRegion1.a5.j8.1" ref="A5:J8" totalsRowShown="0" headerRowDxfId="109" headerRowBorderDxfId="108">
  <autoFilter ref="A5:J8" xr:uid="{530BBD7B-BA9B-44CC-B0D6-49813F5CD2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EBBD68B-CC7E-4FF4-B02D-913DE8DF0369}" name="שם המנפיק/שם נייר ערך"/>
    <tableColumn id="2" xr3:uid="{14968D95-BBFB-4361-8245-25D15DF8E65D}" name="מספר מנפיק"/>
    <tableColumn id="3" xr3:uid="{AEDBCA90-8F5F-4BDD-8CE0-7CB19BCEEA5B}" name="דירוג"/>
    <tableColumn id="4" xr3:uid="{AB14470C-3388-48E0-B6B5-409BB12BAA28}" name="שם המדרג"/>
    <tableColumn id="5" xr3:uid="{5E0AA467-0598-4A00-AF38-D6B8CA89C7AE}" name="שעור הריבית"/>
    <tableColumn id="6" xr3:uid="{D5492F4E-B51B-4051-8083-CDE0C9D60E9A}" name="סוג מטבע"/>
    <tableColumn id="7" xr3:uid="{5E759A3F-2BFC-407C-A435-FDF1219B484B}" name="תשואה לפדיון"/>
    <tableColumn id="8" xr3:uid="{3933C413-4CED-4753-AAA8-EB7D2A3C6A7D}" name="שווי הוגן"/>
    <tableColumn id="9" xr3:uid="{38E86B26-9A12-4AB9-8728-7E65D6B51DA7}" name="שעור מנכסי אפיק ההשקעה"/>
    <tableColumn id="10" xr3:uid="{D17C1847-DCE8-4B41-B8FC-B3CA94D8DCF1}" name="שעור מסך נכסי השקעה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5096EAF-8CDA-4574-BAA0-51CEBAAF7B78}" name="RowTitleRegion1.a1.b4.1" displayName="_RowTitleRegion1.a1.b4.1_21" ref="A1:B4" totalsRowShown="0" headerRowDxfId="107" dataDxfId="106" tableBorderDxfId="105" headerRowCellStyle="Normal_2007-16618" dataCellStyle="Normal_2007-16618">
  <autoFilter ref="A1:B4" xr:uid="{65096EAF-8CDA-4574-BAA0-51CEBAAF7B78}">
    <filterColumn colId="0" hiddenButton="1"/>
    <filterColumn colId="1" hiddenButton="1"/>
  </autoFilter>
  <tableColumns count="2">
    <tableColumn id="1" xr3:uid="{FB579CB0-493B-406D-B345-90C3B7298742}" name="תאריך הדיווח" dataDxfId="104" dataCellStyle="Normal_2007-16618"/>
    <tableColumn id="2" xr3:uid="{1C76A741-198A-4B70-9B14-EE9ADCF97619}" name="31/12/2023" dataDxfId="103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6001081-C0EA-46B7-B53C-06E17189725E}" name="TitleRegion1.a5.j22.1" displayName="TitleRegion1.a5.j22.1" ref="A5:J22" totalsRowShown="0" headerRowDxfId="102" dataDxfId="100" headerRowBorderDxfId="101">
  <autoFilter ref="A5:J22" xr:uid="{86001081-C0EA-46B7-B53C-06E1718972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77A6D50-B0CB-4AB2-A04A-52CE6C7A6BCA}" name="שם המנפיק/שם נייר ערך" dataDxfId="99"/>
    <tableColumn id="2" xr3:uid="{87D2848C-4A1F-4509-BC14-DE5302C491CB}" name="מספר ני&quot;ע" dataDxfId="98"/>
    <tableColumn id="3" xr3:uid="{6C477919-2CB6-47A3-BE46-F72CD94FAC76}" name="דירוג" dataDxfId="97"/>
    <tableColumn id="4" xr3:uid="{9E6AB2CE-6E5D-48DA-A5E3-0B31FA6A9D40}" name="שם המדרג" dataDxfId="96"/>
    <tableColumn id="5" xr3:uid="{199ED58C-B9A2-491E-8994-EA464C7940A4}" name="שעור הריבית" dataDxfId="95"/>
    <tableColumn id="6" xr3:uid="{58BC6881-A06C-4397-B8F8-31F72E7B441F}" name="סוג מטבע" dataDxfId="94"/>
    <tableColumn id="7" xr3:uid="{27B51C46-7BBB-4446-9DCD-081CDA941758}" name="תשואה לפדיון" dataDxfId="93"/>
    <tableColumn id="8" xr3:uid="{3A64DFBF-9333-4E1A-9382-E8B1ED3553BE}" name="שווי הוגן" dataDxfId="92"/>
    <tableColumn id="9" xr3:uid="{EA1D11D7-F1BC-44A1-B8DE-532F8B5E3D8B}" name="שעור מנכסי אפיק ההשקעה" dataDxfId="91">
      <calculatedColumnFormula>IFERROR(H6/$H$8,0)</calculatedColumnFormula>
    </tableColumn>
    <tableColumn id="10" xr3:uid="{BB241BE4-444C-4E31-A8B3-D68B1D072442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6C39BC5-4EDA-4EA0-B4EA-F97A32F4D03A}" name="RowTitleRegion1.a1.b4.1" displayName="_RowTitleRegion1.a1.b4.1_22" ref="A1:B4" totalsRowShown="0" headerRowDxfId="89" dataDxfId="88" tableBorderDxfId="87" headerRowCellStyle="Normal_2007-16618" dataCellStyle="Normal_2007-16618">
  <autoFilter ref="A1:B4" xr:uid="{F6C39BC5-4EDA-4EA0-B4EA-F97A32F4D03A}">
    <filterColumn colId="0" hiddenButton="1"/>
    <filterColumn colId="1" hiddenButton="1"/>
  </autoFilter>
  <tableColumns count="2">
    <tableColumn id="1" xr3:uid="{1494AAD7-2B1C-46D8-95EC-D84BCC5AE64E}" name="תאריך הדיווח" dataDxfId="86" dataCellStyle="Normal_2007-16618"/>
    <tableColumn id="2" xr3:uid="{70376865-898D-4EE3-943C-AC8B180D2282}" name="31/12/2023" dataDxfId="85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56C3FC7-3CF6-4CD6-8280-9FEA9AC1EB7D}" name="TitleRegion1.a5.c198.1" displayName="TitleRegion1.a5.c198.1" ref="A5:C198" totalsRowShown="0" headerRowBorderDxfId="84">
  <autoFilter ref="A5:C198" xr:uid="{D56C3FC7-3CF6-4CD6-8280-9FEA9AC1EB7D}">
    <filterColumn colId="0" hiddenButton="1"/>
    <filterColumn colId="1" hiddenButton="1"/>
    <filterColumn colId="2" hiddenButton="1"/>
  </autoFilter>
  <tableColumns count="3">
    <tableColumn id="1" xr3:uid="{4D54548C-BFC4-4CEB-A4E5-92346592A9C2}" name="שם המנפיק/שם נייר ערך" dataDxfId="83"/>
    <tableColumn id="2" xr3:uid="{1A8AD4ED-93AC-42BF-B2F6-8A626CCFB36F}" name="סכום ההתחייבות" dataDxfId="82"/>
    <tableColumn id="3" xr3:uid="{0E9414CF-C9F6-4DAA-B9A2-E3DA11D7B77E}" name="תאריך סיום ההתחייבות" dataDxfId="81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272A213-E6BC-4A7A-81AE-189036027756}" name="RowTitleRegion1.a1.b4.1" displayName="_RowTitleRegion1.a1.b4.1_23" ref="A1:B4" totalsRowShown="0" headerRowDxfId="80" dataDxfId="79" tableBorderDxfId="78" headerRowCellStyle="Normal_2007-16618" dataCellStyle="Normal_2007-16618">
  <autoFilter ref="A1:B4" xr:uid="{6272A213-E6BC-4A7A-81AE-189036027756}">
    <filterColumn colId="0" hiddenButton="1"/>
    <filterColumn colId="1" hiddenButton="1"/>
  </autoFilter>
  <tableColumns count="2">
    <tableColumn id="1" xr3:uid="{B860280E-D321-486D-8F14-112EF0F13F77}" name="תאריך הדיווח" dataDxfId="77" dataCellStyle="Normal_2007-16618"/>
    <tableColumn id="2" xr3:uid="{D44791DB-3B42-40C1-AB50-D385F320BA55}" name="31/12/2023" dataDxfId="76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1ED5B89-46D8-499E-B76D-1B4D83032404}" name="TitleRegion1.a5.o11.1" displayName="TitleRegion1.a5.o11.1" ref="A5:O11" totalsRowShown="0" headerRowDxfId="75" dataDxfId="73" headerRowBorderDxfId="74" tableBorderDxfId="72">
  <autoFilter ref="A5:O11" xr:uid="{01ED5B89-46D8-499E-B76D-1B4D830324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F672A8C-EFE0-4CCE-AC19-149E07779443}" name="שם המנפיק/שם נייר ערך" dataDxfId="71"/>
    <tableColumn id="2" xr3:uid="{82D18EFB-ED29-481D-8920-F6C41B0901C0}" name="מספר ני&quot;ע" dataDxfId="70"/>
    <tableColumn id="3" xr3:uid="{CF3AE764-F3A4-4852-BEB2-434054D9280D}" name="ענף מסחר" dataDxfId="69"/>
    <tableColumn id="4" xr3:uid="{3EE0592C-806C-454F-9F1C-C60BE9D196BA}" name="דירוג" dataDxfId="68"/>
    <tableColumn id="5" xr3:uid="{FF666475-8B1F-4032-B6AD-527F29F9A199}" name="שם מדרג" dataDxfId="67"/>
    <tableColumn id="6" xr3:uid="{AE681D54-9741-44BE-B4CC-69336B216F23}" name="תאריך רכישה" dataDxfId="66"/>
    <tableColumn id="7" xr3:uid="{02DFCA87-C17B-4D2A-B5BD-9F2F125416AA}" name="מח&quot;מ" dataDxfId="65"/>
    <tableColumn id="8" xr3:uid="{BB102FDB-CDEA-4A2A-9572-07191A454EBB}" name="סוג מטבע" dataDxfId="64"/>
    <tableColumn id="9" xr3:uid="{3DE320F9-B438-43BB-AA42-35E4CA6AF981}" name="שיעור ריבית" dataDxfId="63"/>
    <tableColumn id="10" xr3:uid="{BCC3E7FC-34BC-4904-8C36-08A739243C58}" name="ריבית אפקטיבית" dataDxfId="62"/>
    <tableColumn id="11" xr3:uid="{A3BF78FA-9208-4572-A9C1-783E63D0D845}" name="ערך נקוב ****" dataDxfId="61"/>
    <tableColumn id="12" xr3:uid="{CA76FCD0-1219-4B44-9E22-EC043386F22B}" name="עלות מתואמת" dataDxfId="60"/>
    <tableColumn id="13" xr3:uid="{5462E20D-AE93-4A08-95FC-308A6081C1B2}" name="שעור מערך נקוב מונפק" dataDxfId="59"/>
    <tableColumn id="14" xr3:uid="{3594E4F8-E180-4502-B2F8-B07C3856DF01}" name="שעור מנכסי אפיק ההשקעה" dataDxfId="58"/>
    <tableColumn id="15" xr3:uid="{018BF304-05D1-4042-A012-1CB09B8AC898}" name="שעור מסך נכסי השקעה**" dataDxfId="57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2198D2F-A59F-4273-A476-EBC5D9083428}" name="RowTitleRegion1.a1.b4.1" displayName="_RowTitleRegion1.a1.b4.1_24" ref="A1:B4" totalsRowShown="0" headerRowDxfId="56" dataDxfId="55" tableBorderDxfId="54" headerRowCellStyle="Normal_2007-16618" dataCellStyle="Normal_2007-16618">
  <autoFilter ref="A1:B4" xr:uid="{32198D2F-A59F-4273-A476-EBC5D9083428}">
    <filterColumn colId="0" hiddenButton="1"/>
    <filterColumn colId="1" hiddenButton="1"/>
  </autoFilter>
  <tableColumns count="2">
    <tableColumn id="1" xr3:uid="{73411B4C-B963-417F-9926-0EE2D5935A7F}" name="תאריך הדיווח" dataDxfId="53" dataCellStyle="Normal_2007-16618"/>
    <tableColumn id="2" xr3:uid="{D9EBA7DE-0086-4F6D-89AA-6792BAB5CFA0}" name="31/12/2023" dataDxfId="52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740617C-C96E-41B1-B0D5-4C89F301B755}" name="TitleRegion1.a5.o11.1" displayName="TitleRegion1.a5.o11.1_" ref="A5:O11" totalsRowShown="0" headerRowDxfId="51" dataDxfId="49" headerRowBorderDxfId="50" tableBorderDxfId="48">
  <autoFilter ref="A5:O11" xr:uid="{A740617C-C96E-41B1-B0D5-4C89F301B7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A14F3EA-5358-403A-A019-931354680AD4}" name="שם המנפיק/שם נייר ערך" dataDxfId="47"/>
    <tableColumn id="2" xr3:uid="{6B8FB8D9-4AE1-472E-A221-6551ED1103A8}" name="מספר ני&quot;ע" dataDxfId="46"/>
    <tableColumn id="3" xr3:uid="{03DE03A9-993C-429A-96B6-F2353756A836}" name="ענף מסחר" dataDxfId="45"/>
    <tableColumn id="4" xr3:uid="{1B1B6E74-1CF6-4078-A150-B5696A923EDD}" name="דירוג" dataDxfId="44"/>
    <tableColumn id="5" xr3:uid="{2EAA90E1-1479-4089-967B-9C47EF7A0275}" name="שם מדרג" dataDxfId="43"/>
    <tableColumn id="6" xr3:uid="{784FD1B6-A20C-4D3C-B5ED-B2892E574695}" name="תאריך רכישה" dataDxfId="42"/>
    <tableColumn id="7" xr3:uid="{8DBE74BD-FD86-4777-B11A-BF730B61FC9B}" name="מח&quot;מ" dataDxfId="41"/>
    <tableColumn id="8" xr3:uid="{29CFF393-130E-43C6-9D72-E80777645D9D}" name="סוג מטבע" dataDxfId="40"/>
    <tableColumn id="9" xr3:uid="{4B6CD526-4F56-4794-AE0E-C57F80D1817F}" name="שיעור ריבית" dataDxfId="39"/>
    <tableColumn id="10" xr3:uid="{1BC3438B-0C4D-464B-96FF-6233E86EBACF}" name="ריבית אפקטיבית" dataDxfId="38"/>
    <tableColumn id="11" xr3:uid="{5CCDD40E-900E-48F5-93B2-41882DF1BDD3}" name="ערך נקוב****" dataDxfId="37"/>
    <tableColumn id="12" xr3:uid="{204EE4F3-E931-433D-8132-6DF0423E7DC1}" name="עלות מתואמת" dataDxfId="36"/>
    <tableColumn id="13" xr3:uid="{DBE2DA35-6D0E-40D2-9A7E-8D47A02DD8EF}" name="שעור מערך נקוב מונפק" dataDxfId="35"/>
    <tableColumn id="14" xr3:uid="{2168CB09-86D1-4D90-9A0D-4F2DA7520193}" name="שעור מנכסי אפיק ההשקעה" dataDxfId="34"/>
    <tableColumn id="15" xr3:uid="{3ADD48C9-E141-41CA-B907-573652C5E70D}" name="שעור מסך נכסי השקעה**" dataDxfId="3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0010B67-7ABE-424F-B65F-EF8B5AE18F16}" name="RowTitleRegion1.a1.b4.1" displayName="_RowTitleRegion1.a1.b4.1_25" ref="A1:B4" totalsRowShown="0" headerRowDxfId="32" dataDxfId="31" tableBorderDxfId="30" headerRowCellStyle="Normal_2007-16618" dataCellStyle="Normal_2007-16618">
  <autoFilter ref="A1:B4" xr:uid="{50010B67-7ABE-424F-B65F-EF8B5AE18F16}">
    <filterColumn colId="0" hiddenButton="1"/>
    <filterColumn colId="1" hiddenButton="1"/>
  </autoFilter>
  <tableColumns count="2">
    <tableColumn id="1" xr3:uid="{EBC538E4-4303-4275-86C2-0570ED8CE4FB}" name="תאריך הדיווח" dataDxfId="29" dataCellStyle="Normal_2007-16618"/>
    <tableColumn id="2" xr3:uid="{FA048684-E2B9-4E31-9D32-505FE2D110D3}" name="31/12/2023" dataDxfId="28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9E7B299-8A9F-4B24-BDFE-398AE6F8B437}" name="TitleRegion1.a5.o11.1" displayName="_TitleRegion1.a5.o11.1" ref="A5:O11" totalsRowShown="0" headerRowDxfId="27" dataDxfId="25" headerRowBorderDxfId="26" tableBorderDxfId="24">
  <autoFilter ref="A5:O11" xr:uid="{D9E7B299-8A9F-4B24-BDFE-398AE6F8B4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D0081AC-E32E-4104-8830-AB3E31CD1DAD}" name="שם המנפיק/שם נייר ערך" dataDxfId="23"/>
    <tableColumn id="2" xr3:uid="{DF0F6A6C-6CD0-4CB3-81B7-6A1BE946B664}" name="מספר ני&quot;ע" dataDxfId="22"/>
    <tableColumn id="3" xr3:uid="{70359B21-6ED8-467B-8D61-602843503E35}" name="ענף מסחר" dataDxfId="21"/>
    <tableColumn id="4" xr3:uid="{8A504A39-E52D-4590-9CE7-2B2DD907AAC8}" name="דירוג" dataDxfId="20"/>
    <tableColumn id="5" xr3:uid="{4C3DF615-F3BB-4E75-924B-59177AF2702C}" name="שם מדרג" dataDxfId="19"/>
    <tableColumn id="6" xr3:uid="{A21E046B-E1C2-412D-9B0E-5771156ACAA9}" name="תאריך רכישה" dataDxfId="18"/>
    <tableColumn id="7" xr3:uid="{3E3FA78E-F502-46F3-8769-938425ECBA3D}" name="מח&quot;מ" dataDxfId="17"/>
    <tableColumn id="8" xr3:uid="{7C40854F-D556-4180-BD10-F6BD1CAC7892}" name="סוג מטבע" dataDxfId="16"/>
    <tableColumn id="9" xr3:uid="{F8DF1F3A-1CC1-46A8-9736-D4F5C4F93BFE}" name="שיעור ריבית" dataDxfId="15"/>
    <tableColumn id="10" xr3:uid="{06E068C9-F704-4A91-9DA3-839CB6458840}" name="ריבית אפקטיבית" dataDxfId="14"/>
    <tableColumn id="11" xr3:uid="{09F81E1A-3FD4-4E4E-B133-2C4980101C13}" name="ערך נקוב****" dataDxfId="13"/>
    <tableColumn id="12" xr3:uid="{3471DEEF-89F4-4720-8589-B80102C224CB}" name="עלות מתואמת" dataDxfId="12"/>
    <tableColumn id="13" xr3:uid="{65F58D41-1FBA-4D58-AFEF-01F77BF831D0}" name="שעור מערך נקוב מונפק" dataDxfId="11"/>
    <tableColumn id="14" xr3:uid="{8983D67D-C507-41C0-AB4A-8760AD408740}" name="שעור מנכסי אפיק ההשקעה" dataDxfId="10"/>
    <tableColumn id="15" xr3:uid="{DDF60392-06C3-4A4A-BE57-80076F11B535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0" sqref="C10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2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147</v>
      </c>
      <c r="C1" s="37" t="s" vm="1">
        <v>220</v>
      </c>
    </row>
    <row r="2" spans="1:4">
      <c r="B2" s="37" t="s">
        <v>146</v>
      </c>
      <c r="C2" s="37" t="s">
        <v>221</v>
      </c>
    </row>
    <row r="3" spans="1:4">
      <c r="B3" s="37" t="s">
        <v>148</v>
      </c>
      <c r="C3" s="37" t="s">
        <v>222</v>
      </c>
    </row>
    <row r="4" spans="1:4">
      <c r="B4" s="37" t="s">
        <v>149</v>
      </c>
      <c r="C4" s="37">
        <v>12145</v>
      </c>
    </row>
    <row r="5" spans="1:4" ht="18.75">
      <c r="A5" s="115" t="s">
        <v>3561</v>
      </c>
      <c r="B5" s="114" t="s">
        <v>161</v>
      </c>
      <c r="C5" s="116" t="s">
        <v>3562</v>
      </c>
      <c r="D5" s="117" t="s">
        <v>3563</v>
      </c>
    </row>
    <row r="6" spans="1:4" s="9" customFormat="1">
      <c r="A6" s="118" t="s">
        <v>3561</v>
      </c>
      <c r="B6" s="119" t="s">
        <v>3561</v>
      </c>
      <c r="C6" s="18" t="s">
        <v>113</v>
      </c>
      <c r="D6" s="19" t="s">
        <v>111</v>
      </c>
    </row>
    <row r="7" spans="1:4" s="9" customFormat="1">
      <c r="A7" s="118" t="s">
        <v>3561</v>
      </c>
      <c r="B7" s="119" t="s">
        <v>3561</v>
      </c>
      <c r="C7" s="20" t="s">
        <v>200</v>
      </c>
      <c r="D7" s="21" t="s">
        <v>19</v>
      </c>
    </row>
    <row r="8" spans="1:4" s="10" customFormat="1" ht="20.25">
      <c r="A8" s="120" t="s">
        <v>3561</v>
      </c>
      <c r="B8" s="121" t="s">
        <v>3561</v>
      </c>
      <c r="C8" s="14" t="s">
        <v>0</v>
      </c>
      <c r="D8" s="22" t="s">
        <v>1</v>
      </c>
    </row>
    <row r="9" spans="1:4" s="10" customFormat="1" ht="20.25">
      <c r="A9" s="120" t="s">
        <v>3561</v>
      </c>
      <c r="B9" s="45" t="s">
        <v>160</v>
      </c>
      <c r="C9" s="94">
        <f>C10+C11+C22+C32+C33+C34+C35+C36</f>
        <v>8134506.7239465937</v>
      </c>
      <c r="D9" s="95">
        <f>C9/$C$41</f>
        <v>1</v>
      </c>
    </row>
    <row r="10" spans="1:4">
      <c r="A10" s="33" t="s">
        <v>127</v>
      </c>
      <c r="B10" s="23" t="s">
        <v>162</v>
      </c>
      <c r="C10" s="94">
        <f>מזומנים!I8</f>
        <v>540394.80644553911</v>
      </c>
      <c r="D10" s="95">
        <f t="shared" ref="D10:D41" si="0">C10/$C$41</f>
        <v>6.6432400240657427E-2</v>
      </c>
    </row>
    <row r="11" spans="1:4">
      <c r="A11" s="115" t="s">
        <v>3561</v>
      </c>
      <c r="B11" s="23" t="s">
        <v>163</v>
      </c>
      <c r="C11" s="94">
        <f>SUM(C12:C21)</f>
        <v>1859542.3762937002</v>
      </c>
      <c r="D11" s="95">
        <f t="shared" si="0"/>
        <v>0.22859927951371975</v>
      </c>
    </row>
    <row r="12" spans="1:4">
      <c r="A12" s="35" t="s">
        <v>127</v>
      </c>
      <c r="B12" s="24" t="s">
        <v>72</v>
      </c>
      <c r="C12" s="94" vm="2">
        <v>279435.56754536607</v>
      </c>
      <c r="D12" s="95">
        <f t="shared" si="0"/>
        <v>3.4351876152828746E-2</v>
      </c>
    </row>
    <row r="13" spans="1:4">
      <c r="A13" s="35" t="s">
        <v>127</v>
      </c>
      <c r="B13" s="24" t="s">
        <v>73</v>
      </c>
      <c r="C13" s="94">
        <v>0</v>
      </c>
      <c r="D13" s="95">
        <f t="shared" si="0"/>
        <v>0</v>
      </c>
    </row>
    <row r="14" spans="1:4">
      <c r="A14" s="35" t="s">
        <v>127</v>
      </c>
      <c r="B14" s="24" t="s">
        <v>74</v>
      </c>
      <c r="C14" s="94" vm="3">
        <v>663136.01614512387</v>
      </c>
      <c r="D14" s="95">
        <f t="shared" si="0"/>
        <v>8.1521355707158627E-2</v>
      </c>
    </row>
    <row r="15" spans="1:4">
      <c r="A15" s="35" t="s">
        <v>127</v>
      </c>
      <c r="B15" s="24" t="s">
        <v>75</v>
      </c>
      <c r="C15" s="94" vm="4">
        <v>456302.45868015307</v>
      </c>
      <c r="D15" s="95">
        <f t="shared" si="0"/>
        <v>5.6094668572450351E-2</v>
      </c>
    </row>
    <row r="16" spans="1:4">
      <c r="A16" s="35" t="s">
        <v>127</v>
      </c>
      <c r="B16" s="24" t="s">
        <v>213</v>
      </c>
      <c r="C16" s="94" vm="5">
        <v>399126.79761884303</v>
      </c>
      <c r="D16" s="95">
        <f t="shared" si="0"/>
        <v>4.9065888217152999E-2</v>
      </c>
    </row>
    <row r="17" spans="1:4">
      <c r="A17" s="35" t="s">
        <v>127</v>
      </c>
      <c r="B17" s="24" t="s">
        <v>76</v>
      </c>
      <c r="C17" s="94" vm="6">
        <v>49232.423404715992</v>
      </c>
      <c r="D17" s="95">
        <f t="shared" si="0"/>
        <v>6.0522936516585789E-3</v>
      </c>
    </row>
    <row r="18" spans="1:4">
      <c r="A18" s="35" t="s">
        <v>127</v>
      </c>
      <c r="B18" s="24" t="s">
        <v>77</v>
      </c>
      <c r="C18" s="94" vm="7">
        <v>49.129814728999996</v>
      </c>
      <c r="D18" s="95">
        <f t="shared" si="0"/>
        <v>6.0396796506873906E-6</v>
      </c>
    </row>
    <row r="19" spans="1:4">
      <c r="A19" s="35" t="s">
        <v>127</v>
      </c>
      <c r="B19" s="24" t="s">
        <v>78</v>
      </c>
      <c r="C19" s="94" vm="8">
        <v>1202.3590397410001</v>
      </c>
      <c r="D19" s="95">
        <f t="shared" si="0"/>
        <v>1.4780970506809727E-4</v>
      </c>
    </row>
    <row r="20" spans="1:4">
      <c r="A20" s="35" t="s">
        <v>127</v>
      </c>
      <c r="B20" s="24" t="s">
        <v>79</v>
      </c>
      <c r="C20" s="94" vm="9">
        <v>11057.624045027998</v>
      </c>
      <c r="D20" s="95">
        <f t="shared" si="0"/>
        <v>1.3593478277516508E-3</v>
      </c>
    </row>
    <row r="21" spans="1:4">
      <c r="A21" s="35" t="s">
        <v>127</v>
      </c>
      <c r="B21" s="24" t="s">
        <v>80</v>
      </c>
      <c r="C21" s="94">
        <v>0</v>
      </c>
      <c r="D21" s="95">
        <f t="shared" si="0"/>
        <v>0</v>
      </c>
    </row>
    <row r="22" spans="1:4">
      <c r="A22" s="115" t="s">
        <v>3561</v>
      </c>
      <c r="B22" s="23" t="s">
        <v>164</v>
      </c>
      <c r="C22" s="94">
        <f>SUM(C23:C31)</f>
        <v>5362172.5183009841</v>
      </c>
      <c r="D22" s="95">
        <f t="shared" si="0"/>
        <v>0.65918840567377823</v>
      </c>
    </row>
    <row r="23" spans="1:4">
      <c r="A23" s="35" t="s">
        <v>127</v>
      </c>
      <c r="B23" s="24" t="s">
        <v>81</v>
      </c>
      <c r="C23" s="94" vm="10">
        <v>4822550.8814719347</v>
      </c>
      <c r="D23" s="95">
        <f t="shared" si="0"/>
        <v>0.59285105355868373</v>
      </c>
    </row>
    <row r="24" spans="1:4">
      <c r="A24" s="35" t="s">
        <v>127</v>
      </c>
      <c r="B24" s="24" t="s">
        <v>82</v>
      </c>
      <c r="C24" s="94" vm="11">
        <v>4142.0956573969997</v>
      </c>
      <c r="D24" s="95">
        <f t="shared" si="0"/>
        <v>5.0920059420485569E-4</v>
      </c>
    </row>
    <row r="25" spans="1:4">
      <c r="A25" s="35" t="s">
        <v>127</v>
      </c>
      <c r="B25" s="24" t="s">
        <v>74</v>
      </c>
      <c r="C25" s="94" vm="12">
        <v>35611.422334425006</v>
      </c>
      <c r="D25" s="95">
        <f t="shared" si="0"/>
        <v>4.377821980230354E-3</v>
      </c>
    </row>
    <row r="26" spans="1:4">
      <c r="A26" s="35" t="s">
        <v>127</v>
      </c>
      <c r="B26" s="24" t="s">
        <v>83</v>
      </c>
      <c r="C26" s="94">
        <f>'לא סחיר - מניות'!I9</f>
        <v>64548.240687732978</v>
      </c>
      <c r="D26" s="95">
        <f t="shared" si="0"/>
        <v>7.9351143072651249E-3</v>
      </c>
    </row>
    <row r="27" spans="1:4">
      <c r="A27" s="35" t="s">
        <v>127</v>
      </c>
      <c r="B27" s="24" t="s">
        <v>84</v>
      </c>
      <c r="C27" s="94" vm="13">
        <v>409096.27398099599</v>
      </c>
      <c r="D27" s="95">
        <f t="shared" si="0"/>
        <v>5.0291466694186465E-2</v>
      </c>
    </row>
    <row r="28" spans="1:4">
      <c r="A28" s="35" t="s">
        <v>127</v>
      </c>
      <c r="B28" s="24" t="s">
        <v>85</v>
      </c>
      <c r="C28" s="94" vm="14">
        <v>160.49851999999998</v>
      </c>
      <c r="D28" s="95">
        <f t="shared" si="0"/>
        <v>1.9730578072733022E-5</v>
      </c>
    </row>
    <row r="29" spans="1:4">
      <c r="A29" s="35" t="s">
        <v>127</v>
      </c>
      <c r="B29" s="24" t="s">
        <v>176</v>
      </c>
      <c r="C29" s="94" vm="15">
        <v>12.446288467999999</v>
      </c>
      <c r="D29" s="95">
        <f t="shared" si="0"/>
        <v>1.5300606281829306E-6</v>
      </c>
    </row>
    <row r="30" spans="1:4">
      <c r="A30" s="35" t="s">
        <v>127</v>
      </c>
      <c r="B30" s="24" t="s">
        <v>108</v>
      </c>
      <c r="C30" s="94" vm="16">
        <v>26050.659360031004</v>
      </c>
      <c r="D30" s="95">
        <f t="shared" si="0"/>
        <v>3.2024879005069021E-3</v>
      </c>
    </row>
    <row r="31" spans="1:4">
      <c r="A31" s="35" t="s">
        <v>127</v>
      </c>
      <c r="B31" s="24" t="s">
        <v>86</v>
      </c>
      <c r="C31" s="94">
        <v>0</v>
      </c>
      <c r="D31" s="95">
        <f t="shared" si="0"/>
        <v>0</v>
      </c>
    </row>
    <row r="32" spans="1:4">
      <c r="A32" s="35" t="s">
        <v>127</v>
      </c>
      <c r="B32" s="23" t="s">
        <v>165</v>
      </c>
      <c r="C32" s="94" vm="17">
        <v>325329.00678714504</v>
      </c>
      <c r="D32" s="95">
        <f t="shared" si="0"/>
        <v>3.9993698183250895E-2</v>
      </c>
    </row>
    <row r="33" spans="1:4">
      <c r="A33" s="35" t="s">
        <v>127</v>
      </c>
      <c r="B33" s="23" t="s">
        <v>166</v>
      </c>
      <c r="C33" s="94">
        <v>0</v>
      </c>
      <c r="D33" s="95">
        <f t="shared" si="0"/>
        <v>0</v>
      </c>
    </row>
    <row r="34" spans="1:4">
      <c r="A34" s="35" t="s">
        <v>127</v>
      </c>
      <c r="B34" s="23" t="s">
        <v>167</v>
      </c>
      <c r="C34" s="94" vm="18">
        <v>48149.92239</v>
      </c>
      <c r="D34" s="95">
        <f t="shared" si="0"/>
        <v>5.9192184632726264E-3</v>
      </c>
    </row>
    <row r="35" spans="1:4">
      <c r="A35" s="35" t="s">
        <v>127</v>
      </c>
      <c r="B35" s="36" t="s">
        <v>168</v>
      </c>
      <c r="C35" s="94">
        <v>0</v>
      </c>
      <c r="D35" s="95">
        <f t="shared" si="0"/>
        <v>0</v>
      </c>
    </row>
    <row r="36" spans="1:4">
      <c r="A36" s="35" t="s">
        <v>127</v>
      </c>
      <c r="B36" s="23" t="s">
        <v>169</v>
      </c>
      <c r="C36" s="94">
        <f>'השקעות אחרות '!H8</f>
        <v>-1081.9062707750004</v>
      </c>
      <c r="D36" s="95">
        <f t="shared" si="0"/>
        <v>-1.3300207467897883E-4</v>
      </c>
    </row>
    <row r="37" spans="1:4">
      <c r="A37" s="122" t="s">
        <v>3561</v>
      </c>
      <c r="B37" s="46" t="s">
        <v>171</v>
      </c>
      <c r="C37" s="94">
        <v>0</v>
      </c>
      <c r="D37" s="95">
        <f t="shared" si="0"/>
        <v>0</v>
      </c>
    </row>
    <row r="38" spans="1:4">
      <c r="A38" s="35" t="s">
        <v>127</v>
      </c>
      <c r="B38" s="47" t="s">
        <v>172</v>
      </c>
      <c r="C38" s="94">
        <v>0</v>
      </c>
      <c r="D38" s="95">
        <f t="shared" si="0"/>
        <v>0</v>
      </c>
    </row>
    <row r="39" spans="1:4">
      <c r="A39" s="35" t="s">
        <v>127</v>
      </c>
      <c r="B39" s="47" t="s">
        <v>198</v>
      </c>
      <c r="C39" s="94">
        <v>0</v>
      </c>
      <c r="D39" s="95">
        <f t="shared" si="0"/>
        <v>0</v>
      </c>
    </row>
    <row r="40" spans="1:4">
      <c r="A40" s="35" t="s">
        <v>127</v>
      </c>
      <c r="B40" s="47" t="s">
        <v>173</v>
      </c>
      <c r="C40" s="94">
        <v>0</v>
      </c>
      <c r="D40" s="95">
        <f t="shared" si="0"/>
        <v>0</v>
      </c>
    </row>
    <row r="41" spans="1:4">
      <c r="A41" s="115" t="s">
        <v>3561</v>
      </c>
      <c r="B41" s="47" t="s">
        <v>87</v>
      </c>
      <c r="C41" s="94">
        <f>C37+C9</f>
        <v>8134506.7239465937</v>
      </c>
      <c r="D41" s="95">
        <f t="shared" si="0"/>
        <v>1</v>
      </c>
    </row>
    <row r="42" spans="1:4">
      <c r="A42" s="35" t="s">
        <v>127</v>
      </c>
      <c r="B42" s="47" t="s">
        <v>170</v>
      </c>
      <c r="C42" s="94">
        <f>'יתרת התחייבות להשקעה'!B8</f>
        <v>299539.72454551584</v>
      </c>
      <c r="D42" s="123" t="s">
        <v>3561</v>
      </c>
    </row>
    <row r="43" spans="1:4">
      <c r="A43" s="115" t="s">
        <v>3561</v>
      </c>
      <c r="B43" s="5" t="s">
        <v>112</v>
      </c>
      <c r="C43" s="115" t="s">
        <v>3561</v>
      </c>
      <c r="D43" s="115" t="s">
        <v>3561</v>
      </c>
    </row>
    <row r="44" spans="1:4">
      <c r="A44" s="115" t="s">
        <v>3561</v>
      </c>
      <c r="B44" s="124" t="s">
        <v>3561</v>
      </c>
      <c r="C44" s="50" t="s">
        <v>154</v>
      </c>
      <c r="D44" s="30" t="s">
        <v>107</v>
      </c>
    </row>
    <row r="45" spans="1:4">
      <c r="A45" s="115" t="s">
        <v>3561</v>
      </c>
      <c r="B45" s="124" t="s">
        <v>3561</v>
      </c>
      <c r="C45" s="51" t="s">
        <v>0</v>
      </c>
      <c r="D45" s="19" t="s">
        <v>1</v>
      </c>
    </row>
    <row r="46" spans="1:4">
      <c r="A46" s="115" t="s">
        <v>3561</v>
      </c>
      <c r="B46" s="124" t="s">
        <v>3561</v>
      </c>
      <c r="C46" s="96" t="s">
        <v>137</v>
      </c>
      <c r="D46" s="97" vm="19">
        <v>2.4752999999999998</v>
      </c>
    </row>
    <row r="47" spans="1:4">
      <c r="A47" s="115" t="s">
        <v>3561</v>
      </c>
      <c r="B47" s="124" t="s">
        <v>3561</v>
      </c>
      <c r="C47" s="96" t="s">
        <v>144</v>
      </c>
      <c r="D47" s="97">
        <v>0.74744976816074182</v>
      </c>
    </row>
    <row r="48" spans="1:4">
      <c r="A48" s="115" t="s">
        <v>3561</v>
      </c>
      <c r="B48" s="124" t="s">
        <v>3561</v>
      </c>
      <c r="C48" s="96" t="s">
        <v>141</v>
      </c>
      <c r="D48" s="97" vm="20">
        <v>2.7391000000000001</v>
      </c>
    </row>
    <row r="49" spans="1:4">
      <c r="A49" s="115" t="s">
        <v>3561</v>
      </c>
      <c r="B49" s="125" t="s">
        <v>3561</v>
      </c>
      <c r="C49" s="96" t="s">
        <v>3066</v>
      </c>
      <c r="D49" s="97" vm="21">
        <v>4.3135000000000003</v>
      </c>
    </row>
    <row r="50" spans="1:4">
      <c r="A50" s="115" t="s">
        <v>3561</v>
      </c>
      <c r="B50" s="124" t="s">
        <v>3561</v>
      </c>
      <c r="C50" s="96" t="s">
        <v>135</v>
      </c>
      <c r="D50" s="97" vm="22">
        <v>4.0115999999999996</v>
      </c>
    </row>
    <row r="51" spans="1:4">
      <c r="A51" s="115" t="s">
        <v>3561</v>
      </c>
      <c r="B51" s="124" t="s">
        <v>3561</v>
      </c>
      <c r="C51" s="96" t="s">
        <v>136</v>
      </c>
      <c r="D51" s="97" vm="23">
        <v>4.6208999999999998</v>
      </c>
    </row>
    <row r="52" spans="1:4">
      <c r="A52" s="115" t="s">
        <v>3561</v>
      </c>
      <c r="B52" s="124" t="s">
        <v>3561</v>
      </c>
      <c r="C52" s="96" t="s">
        <v>138</v>
      </c>
      <c r="D52" s="97">
        <v>0.46448192400783739</v>
      </c>
    </row>
    <row r="53" spans="1:4">
      <c r="A53" s="115" t="s">
        <v>3561</v>
      </c>
      <c r="B53" s="124" t="s">
        <v>3561</v>
      </c>
      <c r="C53" s="96" t="s">
        <v>142</v>
      </c>
      <c r="D53" s="97">
        <v>2.5637E-2</v>
      </c>
    </row>
    <row r="54" spans="1:4">
      <c r="A54" s="115" t="s">
        <v>3561</v>
      </c>
      <c r="B54" s="124" t="s">
        <v>3561</v>
      </c>
      <c r="C54" s="96" t="s">
        <v>143</v>
      </c>
      <c r="D54" s="97">
        <v>0.2137704222363675</v>
      </c>
    </row>
    <row r="55" spans="1:4">
      <c r="A55" s="115" t="s">
        <v>3561</v>
      </c>
      <c r="B55" s="124" t="s">
        <v>3561</v>
      </c>
      <c r="C55" s="96" t="s">
        <v>140</v>
      </c>
      <c r="D55" s="97" vm="24">
        <v>0.53820000000000001</v>
      </c>
    </row>
    <row r="56" spans="1:4">
      <c r="A56" s="115" t="s">
        <v>3561</v>
      </c>
      <c r="B56" s="124" t="s">
        <v>3561</v>
      </c>
      <c r="C56" s="96" t="s">
        <v>3067</v>
      </c>
      <c r="D56" s="97">
        <v>2.2929893999999997</v>
      </c>
    </row>
    <row r="57" spans="1:4">
      <c r="A57" s="115" t="s">
        <v>3561</v>
      </c>
      <c r="B57" s="124" t="s">
        <v>3561</v>
      </c>
      <c r="C57" s="96" t="s">
        <v>139</v>
      </c>
      <c r="D57" s="97" vm="25">
        <v>0.36270000000000002</v>
      </c>
    </row>
    <row r="58" spans="1:4">
      <c r="A58" s="115" t="s">
        <v>3561</v>
      </c>
      <c r="B58" s="124" t="s">
        <v>3561</v>
      </c>
      <c r="C58" s="96" t="s">
        <v>133</v>
      </c>
      <c r="D58" s="97" vm="26">
        <v>3.6269999999999998</v>
      </c>
    </row>
    <row r="59" spans="1:4">
      <c r="A59" s="115" t="s">
        <v>3561</v>
      </c>
      <c r="B59" s="124" t="s">
        <v>3561</v>
      </c>
      <c r="C59" s="96" t="s">
        <v>145</v>
      </c>
      <c r="D59" s="97" vm="27">
        <v>0.19539999999999999</v>
      </c>
    </row>
    <row r="60" spans="1:4">
      <c r="A60" s="115" t="s">
        <v>3561</v>
      </c>
      <c r="B60" s="124" t="s">
        <v>3561</v>
      </c>
      <c r="C60" s="96" t="s">
        <v>3068</v>
      </c>
      <c r="D60" s="97" vm="28">
        <v>0.35589999999999999</v>
      </c>
    </row>
    <row r="61" spans="1:4">
      <c r="A61" s="115" t="s">
        <v>3561</v>
      </c>
      <c r="B61" s="124" t="s">
        <v>3561</v>
      </c>
      <c r="C61" s="96" t="s">
        <v>3069</v>
      </c>
      <c r="D61" s="97">
        <v>4.0537957812358541E-2</v>
      </c>
    </row>
    <row r="62" spans="1:4">
      <c r="A62" s="115" t="s">
        <v>3561</v>
      </c>
      <c r="B62" s="124" t="s">
        <v>3561</v>
      </c>
      <c r="C62" s="96" t="s">
        <v>3070</v>
      </c>
      <c r="D62" s="97">
        <v>0.51084507042253524</v>
      </c>
    </row>
    <row r="63" spans="1:4">
      <c r="A63" s="115" t="s">
        <v>3561</v>
      </c>
      <c r="B63" s="124" t="s">
        <v>3561</v>
      </c>
      <c r="C63" s="96" t="s">
        <v>134</v>
      </c>
      <c r="D63" s="97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36.42578125" style="2" bestFit="1" customWidth="1"/>
    <col min="2" max="2" width="62" style="2" bestFit="1" customWidth="1"/>
    <col min="3" max="3" width="13.4257812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7109375" style="1" customWidth="1"/>
    <col min="8" max="8" width="15.5703125" style="1" customWidth="1"/>
    <col min="9" max="9" width="12.42578125" style="1" bestFit="1" customWidth="1"/>
    <col min="10" max="10" width="25.85546875" style="1" customWidth="1"/>
    <col min="11" max="11" width="22.855468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147</v>
      </c>
      <c r="B1" s="37" t="s" vm="1">
        <v>220</v>
      </c>
    </row>
    <row r="2" spans="1:11">
      <c r="A2" s="37" t="s">
        <v>146</v>
      </c>
      <c r="B2" s="37" t="s">
        <v>221</v>
      </c>
    </row>
    <row r="3" spans="1:11">
      <c r="A3" s="37" t="s">
        <v>148</v>
      </c>
      <c r="B3" s="37" t="s">
        <v>222</v>
      </c>
    </row>
    <row r="4" spans="1:11">
      <c r="A4" s="37" t="s">
        <v>149</v>
      </c>
      <c r="B4" s="37">
        <v>12145</v>
      </c>
    </row>
    <row r="5" spans="1:11" s="3" customFormat="1">
      <c r="A5" s="54" t="s">
        <v>117</v>
      </c>
      <c r="B5" s="40" t="s">
        <v>46</v>
      </c>
      <c r="C5" s="40" t="s">
        <v>119</v>
      </c>
      <c r="D5" s="40" t="s">
        <v>14</v>
      </c>
      <c r="E5" s="40" t="s">
        <v>69</v>
      </c>
      <c r="F5" s="40" t="s">
        <v>105</v>
      </c>
      <c r="G5" s="40" t="s">
        <v>16</v>
      </c>
      <c r="H5" s="40" t="s">
        <v>18</v>
      </c>
      <c r="I5" s="40" t="s">
        <v>64</v>
      </c>
      <c r="J5" s="40" t="s">
        <v>150</v>
      </c>
      <c r="K5" s="42" t="s">
        <v>151</v>
      </c>
    </row>
    <row r="6" spans="1:11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7" t="s">
        <v>3561</v>
      </c>
      <c r="F6" s="127" t="s">
        <v>3561</v>
      </c>
      <c r="G6" s="12" t="s">
        <v>19</v>
      </c>
      <c r="H6" s="12" t="s">
        <v>19</v>
      </c>
      <c r="I6" s="12" t="s">
        <v>200</v>
      </c>
      <c r="J6" s="12" t="s">
        <v>19</v>
      </c>
      <c r="K6" s="13" t="s">
        <v>19</v>
      </c>
    </row>
    <row r="7" spans="1:11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45</v>
      </c>
      <c r="B8" s="129" t="s">
        <v>3561</v>
      </c>
      <c r="C8" s="129" t="s">
        <v>3561</v>
      </c>
      <c r="D8" s="129" t="s">
        <v>3561</v>
      </c>
      <c r="E8" s="129" t="s">
        <v>3561</v>
      </c>
      <c r="F8" s="129" t="s">
        <v>3561</v>
      </c>
      <c r="G8" s="129" t="s">
        <v>3561</v>
      </c>
      <c r="H8" s="129" t="s">
        <v>3561</v>
      </c>
      <c r="I8" s="63">
        <f>I9+I50</f>
        <v>540394.80644553911</v>
      </c>
      <c r="J8" s="64">
        <f>IFERROR(I8/$I$8,0)</f>
        <v>1</v>
      </c>
      <c r="K8" s="64">
        <f>I8/'סכום נכסי הקרן'!$C$41</f>
        <v>6.6432400240657427E-2</v>
      </c>
    </row>
    <row r="9" spans="1:11">
      <c r="A9" s="56" t="s">
        <v>189</v>
      </c>
      <c r="B9" s="130" t="s">
        <v>3561</v>
      </c>
      <c r="C9" s="130" t="s">
        <v>3561</v>
      </c>
      <c r="D9" s="130" t="s">
        <v>3561</v>
      </c>
      <c r="E9" s="130" t="s">
        <v>3561</v>
      </c>
      <c r="F9" s="130" t="s">
        <v>3561</v>
      </c>
      <c r="G9" s="130" t="s">
        <v>3561</v>
      </c>
      <c r="H9" s="130" t="s">
        <v>3561</v>
      </c>
      <c r="I9" s="66">
        <f>I10+I18</f>
        <v>522836.45142169407</v>
      </c>
      <c r="J9" s="67">
        <f t="shared" ref="J9:J50" si="0">IFERROR(I9/$I$8,0)</f>
        <v>0.96750828317663606</v>
      </c>
      <c r="K9" s="67">
        <f>I9/'סכום נכסי הקרן'!$C$41</f>
        <v>6.42738975041416E-2</v>
      </c>
    </row>
    <row r="10" spans="1:11">
      <c r="A10" s="76" t="s">
        <v>43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66">
        <f>SUM(I11:I16)</f>
        <v>379009.22198681103</v>
      </c>
      <c r="J10" s="67">
        <f t="shared" si="0"/>
        <v>0.70135615195814716</v>
      </c>
      <c r="K10" s="67">
        <f>I10/'סכום נכסי הקרן'!$C$41</f>
        <v>4.6592772598130973E-2</v>
      </c>
    </row>
    <row r="11" spans="1:11">
      <c r="A11" s="62" t="s">
        <v>3071</v>
      </c>
      <c r="B11" s="59">
        <v>30011000</v>
      </c>
      <c r="C11" s="59">
        <v>11</v>
      </c>
      <c r="D11" s="59" t="s">
        <v>288</v>
      </c>
      <c r="E11" s="59" t="s">
        <v>289</v>
      </c>
      <c r="F11" s="72" t="s">
        <v>134</v>
      </c>
      <c r="G11" s="131" t="s">
        <v>3561</v>
      </c>
      <c r="H11" s="131" t="s">
        <v>3561</v>
      </c>
      <c r="I11" s="69">
        <v>20254.261627175005</v>
      </c>
      <c r="J11" s="70">
        <f t="shared" si="0"/>
        <v>3.748048905280555E-2</v>
      </c>
      <c r="K11" s="70">
        <f>I11/'סכום נכסי הקרן'!$C$41</f>
        <v>2.4899188499715574E-3</v>
      </c>
    </row>
    <row r="12" spans="1:11">
      <c r="A12" s="62" t="s">
        <v>3072</v>
      </c>
      <c r="B12" s="59">
        <v>30012000</v>
      </c>
      <c r="C12" s="59">
        <v>12</v>
      </c>
      <c r="D12" s="59" t="s">
        <v>288</v>
      </c>
      <c r="E12" s="59" t="s">
        <v>289</v>
      </c>
      <c r="F12" s="72" t="s">
        <v>134</v>
      </c>
      <c r="G12" s="131" t="s">
        <v>3561</v>
      </c>
      <c r="H12" s="131" t="s">
        <v>3561</v>
      </c>
      <c r="I12" s="69">
        <v>27969.666340349002</v>
      </c>
      <c r="J12" s="70">
        <f t="shared" si="0"/>
        <v>5.1757837060500654E-2</v>
      </c>
      <c r="K12" s="70">
        <f>I12/'סכום נכסי הקרן'!$C$41</f>
        <v>3.4383973471939114E-3</v>
      </c>
    </row>
    <row r="13" spans="1:11">
      <c r="A13" s="62" t="s">
        <v>3072</v>
      </c>
      <c r="B13" s="59">
        <v>30112000</v>
      </c>
      <c r="C13" s="59">
        <v>12</v>
      </c>
      <c r="D13" s="59" t="s">
        <v>288</v>
      </c>
      <c r="E13" s="59" t="s">
        <v>289</v>
      </c>
      <c r="F13" s="72" t="s">
        <v>134</v>
      </c>
      <c r="G13" s="131" t="s">
        <v>3561</v>
      </c>
      <c r="H13" s="131" t="s">
        <v>3561</v>
      </c>
      <c r="I13" s="69">
        <v>3191.53703</v>
      </c>
      <c r="J13" s="70">
        <f t="shared" si="0"/>
        <v>5.9059357934847997E-3</v>
      </c>
      <c r="K13" s="70">
        <f>I13/'סכום נכסי הקרן'!$C$41</f>
        <v>3.9234549042840692E-4</v>
      </c>
    </row>
    <row r="14" spans="1:11">
      <c r="A14" s="62" t="s">
        <v>3073</v>
      </c>
      <c r="B14" s="59">
        <v>34810000</v>
      </c>
      <c r="C14" s="59">
        <v>10</v>
      </c>
      <c r="D14" s="59" t="s">
        <v>288</v>
      </c>
      <c r="E14" s="59" t="s">
        <v>289</v>
      </c>
      <c r="F14" s="72" t="s">
        <v>134</v>
      </c>
      <c r="G14" s="131" t="s">
        <v>3561</v>
      </c>
      <c r="H14" s="131" t="s">
        <v>3561</v>
      </c>
      <c r="I14" s="69">
        <v>7629.7607881040003</v>
      </c>
      <c r="J14" s="70">
        <f t="shared" si="0"/>
        <v>1.4118864017752039E-2</v>
      </c>
      <c r="K14" s="70">
        <f>I14/'סכום נכסי הקרן'!$C$41</f>
        <v>9.3795002537072007E-4</v>
      </c>
    </row>
    <row r="15" spans="1:11">
      <c r="A15" s="62" t="s">
        <v>3073</v>
      </c>
      <c r="B15" s="59">
        <v>34110000</v>
      </c>
      <c r="C15" s="59">
        <v>10</v>
      </c>
      <c r="D15" s="59" t="s">
        <v>288</v>
      </c>
      <c r="E15" s="59" t="s">
        <v>289</v>
      </c>
      <c r="F15" s="72" t="s">
        <v>134</v>
      </c>
      <c r="G15" s="131" t="s">
        <v>3561</v>
      </c>
      <c r="H15" s="131" t="s">
        <v>3561</v>
      </c>
      <c r="I15" s="69">
        <v>315357.80809950503</v>
      </c>
      <c r="J15" s="70">
        <f t="shared" si="0"/>
        <v>0.58356927997472663</v>
      </c>
      <c r="K15" s="70">
        <f>I15/'סכום נכסי הקרן'!$C$41</f>
        <v>3.8767907975433308E-2</v>
      </c>
    </row>
    <row r="16" spans="1:11">
      <c r="A16" s="62" t="s">
        <v>3074</v>
      </c>
      <c r="B16" s="59">
        <v>30120000</v>
      </c>
      <c r="C16" s="59">
        <v>20</v>
      </c>
      <c r="D16" s="59" t="s">
        <v>288</v>
      </c>
      <c r="E16" s="59" t="s">
        <v>289</v>
      </c>
      <c r="F16" s="72" t="s">
        <v>134</v>
      </c>
      <c r="G16" s="131" t="s">
        <v>3561</v>
      </c>
      <c r="H16" s="131" t="s">
        <v>3561</v>
      </c>
      <c r="I16" s="69">
        <v>4606.1881016779998</v>
      </c>
      <c r="J16" s="70">
        <f t="shared" si="0"/>
        <v>8.5237460588774381E-3</v>
      </c>
      <c r="K16" s="70">
        <f>I16/'סכום נכסי הקרן'!$C$41</f>
        <v>5.6625290973307224E-4</v>
      </c>
    </row>
    <row r="17" spans="1:11">
      <c r="A17" s="132" t="s">
        <v>3561</v>
      </c>
      <c r="B17" s="133" t="s">
        <v>3561</v>
      </c>
      <c r="C17" s="133" t="s">
        <v>3561</v>
      </c>
      <c r="D17" s="133" t="s">
        <v>3561</v>
      </c>
      <c r="E17" s="133" t="s">
        <v>3561</v>
      </c>
      <c r="F17" s="133" t="s">
        <v>3561</v>
      </c>
      <c r="G17" s="133" t="s">
        <v>3561</v>
      </c>
      <c r="H17" s="133" t="s">
        <v>3561</v>
      </c>
      <c r="I17" s="133" t="s">
        <v>3561</v>
      </c>
      <c r="J17" s="133" t="s">
        <v>3561</v>
      </c>
      <c r="K17" s="133" t="s">
        <v>3561</v>
      </c>
    </row>
    <row r="18" spans="1:11">
      <c r="A18" s="76" t="s">
        <v>44</v>
      </c>
      <c r="B18" s="130" t="s">
        <v>3561</v>
      </c>
      <c r="C18" s="130" t="s">
        <v>3561</v>
      </c>
      <c r="D18" s="130" t="s">
        <v>3561</v>
      </c>
      <c r="E18" s="130" t="s">
        <v>3561</v>
      </c>
      <c r="F18" s="130" t="s">
        <v>3561</v>
      </c>
      <c r="G18" s="130" t="s">
        <v>3561</v>
      </c>
      <c r="H18" s="130" t="s">
        <v>3561</v>
      </c>
      <c r="I18" s="66">
        <f>SUM(I19:I48)</f>
        <v>143827.22943488305</v>
      </c>
      <c r="J18" s="67">
        <f t="shared" si="0"/>
        <v>0.26615213121848891</v>
      </c>
      <c r="K18" s="67">
        <f>I18/'סכום נכסי הקרן'!$C$41</f>
        <v>1.7681124906010631E-2</v>
      </c>
    </row>
    <row r="19" spans="1:11">
      <c r="A19" s="62" t="s">
        <v>3071</v>
      </c>
      <c r="B19" s="59">
        <v>32011000</v>
      </c>
      <c r="C19" s="59">
        <v>11</v>
      </c>
      <c r="D19" s="59" t="s">
        <v>288</v>
      </c>
      <c r="E19" s="59" t="s">
        <v>289</v>
      </c>
      <c r="F19" s="72" t="s">
        <v>135</v>
      </c>
      <c r="G19" s="131" t="s">
        <v>3561</v>
      </c>
      <c r="H19" s="131" t="s">
        <v>3561</v>
      </c>
      <c r="I19" s="69">
        <v>909.57772554499991</v>
      </c>
      <c r="J19" s="70">
        <f t="shared" si="0"/>
        <v>1.6831725891811786E-3</v>
      </c>
      <c r="K19" s="70">
        <f>I19/'סכום נכסי הקרן'!$C$41</f>
        <v>1.118171951185877E-4</v>
      </c>
    </row>
    <row r="20" spans="1:11">
      <c r="A20" s="62" t="s">
        <v>3071</v>
      </c>
      <c r="B20" s="59">
        <v>31211000</v>
      </c>
      <c r="C20" s="59">
        <v>11</v>
      </c>
      <c r="D20" s="59" t="s">
        <v>288</v>
      </c>
      <c r="E20" s="59" t="s">
        <v>289</v>
      </c>
      <c r="F20" s="72" t="s">
        <v>137</v>
      </c>
      <c r="G20" s="131" t="s">
        <v>3561</v>
      </c>
      <c r="H20" s="131" t="s">
        <v>3561</v>
      </c>
      <c r="I20" s="69">
        <v>17.685111973999998</v>
      </c>
      <c r="J20" s="70">
        <f t="shared" si="0"/>
        <v>3.2726280421390947E-5</v>
      </c>
      <c r="K20" s="70">
        <f>I20/'סכום נכסי הקרן'!$C$41</f>
        <v>2.1740853593418346E-6</v>
      </c>
    </row>
    <row r="21" spans="1:11">
      <c r="A21" s="62" t="s">
        <v>3071</v>
      </c>
      <c r="B21" s="59">
        <v>30211000</v>
      </c>
      <c r="C21" s="59">
        <v>11</v>
      </c>
      <c r="D21" s="59" t="s">
        <v>288</v>
      </c>
      <c r="E21" s="59" t="s">
        <v>289</v>
      </c>
      <c r="F21" s="72" t="s">
        <v>136</v>
      </c>
      <c r="G21" s="131" t="s">
        <v>3561</v>
      </c>
      <c r="H21" s="131" t="s">
        <v>3561</v>
      </c>
      <c r="I21" s="69">
        <v>4.7895758369999992</v>
      </c>
      <c r="J21" s="70">
        <f t="shared" si="0"/>
        <v>8.8631048630973328E-6</v>
      </c>
      <c r="K21" s="70">
        <f>I21/'סכום נכסי הקרן'!$C$41</f>
        <v>5.8879732964019918E-7</v>
      </c>
    </row>
    <row r="22" spans="1:11">
      <c r="A22" s="62" t="s">
        <v>3071</v>
      </c>
      <c r="B22" s="59">
        <v>30311000</v>
      </c>
      <c r="C22" s="59">
        <v>11</v>
      </c>
      <c r="D22" s="59" t="s">
        <v>288</v>
      </c>
      <c r="E22" s="59" t="s">
        <v>289</v>
      </c>
      <c r="F22" s="72" t="s">
        <v>133</v>
      </c>
      <c r="G22" s="131" t="s">
        <v>3561</v>
      </c>
      <c r="H22" s="131" t="s">
        <v>3561</v>
      </c>
      <c r="I22" s="69">
        <v>17611.346517339</v>
      </c>
      <c r="J22" s="70">
        <f t="shared" si="0"/>
        <v>3.2589777524284679E-2</v>
      </c>
      <c r="K22" s="70">
        <f>I22/'סכום נכסי הקרן'!$C$41</f>
        <v>2.1650171442472613E-3</v>
      </c>
    </row>
    <row r="23" spans="1:11">
      <c r="A23" s="62" t="s">
        <v>3072</v>
      </c>
      <c r="B23" s="59">
        <v>32012000</v>
      </c>
      <c r="C23" s="59">
        <v>12</v>
      </c>
      <c r="D23" s="59" t="s">
        <v>288</v>
      </c>
      <c r="E23" s="59" t="s">
        <v>289</v>
      </c>
      <c r="F23" s="72" t="s">
        <v>135</v>
      </c>
      <c r="G23" s="131" t="s">
        <v>3561</v>
      </c>
      <c r="H23" s="131" t="s">
        <v>3561</v>
      </c>
      <c r="I23" s="69">
        <v>3755.189307143</v>
      </c>
      <c r="J23" s="70">
        <f t="shared" si="0"/>
        <v>6.9489737176470206E-3</v>
      </c>
      <c r="K23" s="70">
        <f>I23/'סכום נכסי הקרן'!$C$41</f>
        <v>4.6163700327253604E-4</v>
      </c>
    </row>
    <row r="24" spans="1:11">
      <c r="A24" s="62" t="s">
        <v>3072</v>
      </c>
      <c r="B24" s="59">
        <v>31212000</v>
      </c>
      <c r="C24" s="59">
        <v>12</v>
      </c>
      <c r="D24" s="59" t="s">
        <v>288</v>
      </c>
      <c r="E24" s="59" t="s">
        <v>289</v>
      </c>
      <c r="F24" s="72" t="s">
        <v>137</v>
      </c>
      <c r="G24" s="131" t="s">
        <v>3561</v>
      </c>
      <c r="H24" s="131" t="s">
        <v>3561</v>
      </c>
      <c r="I24" s="69">
        <v>50.427129999999998</v>
      </c>
      <c r="J24" s="70">
        <f t="shared" si="0"/>
        <v>9.3315349071701405E-5</v>
      </c>
      <c r="K24" s="70">
        <f>I24/'סכום נכסי הקרן'!$C$41</f>
        <v>6.1991626181279278E-6</v>
      </c>
    </row>
    <row r="25" spans="1:11">
      <c r="A25" s="62" t="s">
        <v>3072</v>
      </c>
      <c r="B25" s="59">
        <v>30312000</v>
      </c>
      <c r="C25" s="59">
        <v>12</v>
      </c>
      <c r="D25" s="59" t="s">
        <v>288</v>
      </c>
      <c r="E25" s="59" t="s">
        <v>289</v>
      </c>
      <c r="F25" s="72" t="s">
        <v>133</v>
      </c>
      <c r="G25" s="131" t="s">
        <v>3561</v>
      </c>
      <c r="H25" s="131" t="s">
        <v>3561</v>
      </c>
      <c r="I25" s="69">
        <v>29744.291756598006</v>
      </c>
      <c r="J25" s="70">
        <f t="shared" si="0"/>
        <v>5.5041779457951974E-2</v>
      </c>
      <c r="K25" s="70">
        <f>I25/'סכום נכסי הקרן'!$C$41</f>
        <v>3.6565575229086612E-3</v>
      </c>
    </row>
    <row r="26" spans="1:11">
      <c r="A26" s="62" t="s">
        <v>3072</v>
      </c>
      <c r="B26" s="59">
        <v>30212000</v>
      </c>
      <c r="C26" s="59">
        <v>12</v>
      </c>
      <c r="D26" s="59" t="s">
        <v>288</v>
      </c>
      <c r="E26" s="59" t="s">
        <v>289</v>
      </c>
      <c r="F26" s="72" t="s">
        <v>136</v>
      </c>
      <c r="G26" s="131" t="s">
        <v>3561</v>
      </c>
      <c r="H26" s="131" t="s">
        <v>3561</v>
      </c>
      <c r="I26" s="69">
        <v>1808.2383832379999</v>
      </c>
      <c r="J26" s="70">
        <f t="shared" si="0"/>
        <v>3.3461431562078377E-3</v>
      </c>
      <c r="K26" s="70">
        <f>I26/'סכום נכסי הקרן'!$C$41</f>
        <v>2.2229232141573576E-4</v>
      </c>
    </row>
    <row r="27" spans="1:11">
      <c r="A27" s="62" t="s">
        <v>3072</v>
      </c>
      <c r="B27" s="59">
        <v>31712000</v>
      </c>
      <c r="C27" s="59">
        <v>12</v>
      </c>
      <c r="D27" s="59" t="s">
        <v>288</v>
      </c>
      <c r="E27" s="59" t="s">
        <v>289</v>
      </c>
      <c r="F27" s="72" t="s">
        <v>142</v>
      </c>
      <c r="G27" s="131" t="s">
        <v>3561</v>
      </c>
      <c r="H27" s="131" t="s">
        <v>3561</v>
      </c>
      <c r="I27" s="69">
        <v>2.6927580739999999</v>
      </c>
      <c r="J27" s="70">
        <f t="shared" si="0"/>
        <v>4.9829458793501112E-6</v>
      </c>
      <c r="K27" s="70">
        <f>I27/'סכום נכסי הקרן'!$C$41</f>
        <v>3.3102905503452123E-7</v>
      </c>
    </row>
    <row r="28" spans="1:11">
      <c r="A28" s="62" t="s">
        <v>3072</v>
      </c>
      <c r="B28" s="59">
        <v>31112000</v>
      </c>
      <c r="C28" s="59">
        <v>12</v>
      </c>
      <c r="D28" s="59" t="s">
        <v>288</v>
      </c>
      <c r="E28" s="59" t="s">
        <v>289</v>
      </c>
      <c r="F28" s="72" t="s">
        <v>141</v>
      </c>
      <c r="G28" s="131" t="s">
        <v>3561</v>
      </c>
      <c r="H28" s="131" t="s">
        <v>3561</v>
      </c>
      <c r="I28" s="69">
        <v>0.60670800899999999</v>
      </c>
      <c r="J28" s="70">
        <f t="shared" si="0"/>
        <v>1.1227125090091774E-6</v>
      </c>
      <c r="K28" s="70">
        <f>I28/'סכום נכסי הקרן'!$C$41</f>
        <v>7.4584486753690371E-8</v>
      </c>
    </row>
    <row r="29" spans="1:11">
      <c r="A29" s="62" t="s">
        <v>3073</v>
      </c>
      <c r="B29" s="59">
        <v>32610000</v>
      </c>
      <c r="C29" s="59">
        <v>10</v>
      </c>
      <c r="D29" s="59" t="s">
        <v>288</v>
      </c>
      <c r="E29" s="59" t="s">
        <v>289</v>
      </c>
      <c r="F29" s="72" t="s">
        <v>138</v>
      </c>
      <c r="G29" s="131" t="s">
        <v>3561</v>
      </c>
      <c r="H29" s="131" t="s">
        <v>3561</v>
      </c>
      <c r="I29" s="69">
        <v>7.7421620999999996E-2</v>
      </c>
      <c r="J29" s="70">
        <f t="shared" si="0"/>
        <v>1.4326862522836355E-7</v>
      </c>
      <c r="K29" s="70">
        <f>I29/'סכום נכסי הקרן'!$C$41</f>
        <v>9.5176786530993967E-9</v>
      </c>
    </row>
    <row r="30" spans="1:11">
      <c r="A30" s="62" t="s">
        <v>3073</v>
      </c>
      <c r="B30" s="59">
        <v>34510000</v>
      </c>
      <c r="C30" s="59">
        <v>10</v>
      </c>
      <c r="D30" s="59" t="s">
        <v>288</v>
      </c>
      <c r="E30" s="59" t="s">
        <v>289</v>
      </c>
      <c r="F30" s="72" t="s">
        <v>135</v>
      </c>
      <c r="G30" s="131" t="s">
        <v>3561</v>
      </c>
      <c r="H30" s="131" t="s">
        <v>3561</v>
      </c>
      <c r="I30" s="69">
        <v>4179.423144462</v>
      </c>
      <c r="J30" s="70">
        <f t="shared" si="0"/>
        <v>7.7340179709576859E-3</v>
      </c>
      <c r="K30" s="70">
        <f>I30/'סכום נכסי הקרן'!$C$41</f>
        <v>5.1378937731509818E-4</v>
      </c>
    </row>
    <row r="31" spans="1:11">
      <c r="A31" s="62" t="s">
        <v>3073</v>
      </c>
      <c r="B31" s="59">
        <v>33810000</v>
      </c>
      <c r="C31" s="59">
        <v>10</v>
      </c>
      <c r="D31" s="59" t="s">
        <v>288</v>
      </c>
      <c r="E31" s="59" t="s">
        <v>289</v>
      </c>
      <c r="F31" s="72" t="s">
        <v>136</v>
      </c>
      <c r="G31" s="131" t="s">
        <v>3561</v>
      </c>
      <c r="H31" s="131" t="s">
        <v>3561</v>
      </c>
      <c r="I31" s="69">
        <v>474.901590145</v>
      </c>
      <c r="J31" s="70">
        <f t="shared" si="0"/>
        <v>8.7880487465946894E-4</v>
      </c>
      <c r="K31" s="70">
        <f>I31/'סכום נכסי הקרן'!$C$41</f>
        <v>5.8381117166818622E-5</v>
      </c>
    </row>
    <row r="32" spans="1:11">
      <c r="A32" s="62" t="s">
        <v>3073</v>
      </c>
      <c r="B32" s="59">
        <v>31110000</v>
      </c>
      <c r="C32" s="59">
        <v>10</v>
      </c>
      <c r="D32" s="59" t="s">
        <v>288</v>
      </c>
      <c r="E32" s="59" t="s">
        <v>289</v>
      </c>
      <c r="F32" s="72" t="s">
        <v>141</v>
      </c>
      <c r="G32" s="131" t="s">
        <v>3561</v>
      </c>
      <c r="H32" s="131" t="s">
        <v>3561</v>
      </c>
      <c r="I32" s="69">
        <v>2.6553899999999997</v>
      </c>
      <c r="J32" s="70">
        <f t="shared" si="0"/>
        <v>4.9137962991648577E-6</v>
      </c>
      <c r="K32" s="70">
        <f>I32/'סכום נכסי הקרן'!$C$41</f>
        <v>3.2643528244718103E-7</v>
      </c>
    </row>
    <row r="33" spans="1:11">
      <c r="A33" s="62" t="s">
        <v>3073</v>
      </c>
      <c r="B33" s="59">
        <v>34610000</v>
      </c>
      <c r="C33" s="59">
        <v>10</v>
      </c>
      <c r="D33" s="59" t="s">
        <v>288</v>
      </c>
      <c r="E33" s="59" t="s">
        <v>289</v>
      </c>
      <c r="F33" s="72" t="s">
        <v>137</v>
      </c>
      <c r="G33" s="131" t="s">
        <v>3561</v>
      </c>
      <c r="H33" s="131" t="s">
        <v>3561</v>
      </c>
      <c r="I33" s="69">
        <v>112.42873870199999</v>
      </c>
      <c r="J33" s="70">
        <f t="shared" si="0"/>
        <v>2.0804925835890789E-4</v>
      </c>
      <c r="K33" s="70">
        <f>I33/'סכום נכסי הקרן'!$C$41</f>
        <v>1.3821211601070911E-5</v>
      </c>
    </row>
    <row r="34" spans="1:11">
      <c r="A34" s="62" t="s">
        <v>3073</v>
      </c>
      <c r="B34" s="59">
        <v>31710000</v>
      </c>
      <c r="C34" s="59">
        <v>10</v>
      </c>
      <c r="D34" s="59" t="s">
        <v>288</v>
      </c>
      <c r="E34" s="59" t="s">
        <v>289</v>
      </c>
      <c r="F34" s="72" t="s">
        <v>142</v>
      </c>
      <c r="G34" s="131" t="s">
        <v>3561</v>
      </c>
      <c r="H34" s="131" t="s">
        <v>3561</v>
      </c>
      <c r="I34" s="69">
        <v>1490.9149338039999</v>
      </c>
      <c r="J34" s="70">
        <f t="shared" si="0"/>
        <v>2.7589364590872583E-3</v>
      </c>
      <c r="K34" s="70">
        <f>I34/'סכום נכסי הקרן'!$C$41</f>
        <v>1.8328277108862692E-4</v>
      </c>
    </row>
    <row r="35" spans="1:11">
      <c r="A35" s="62" t="s">
        <v>3073</v>
      </c>
      <c r="B35" s="59">
        <v>30710000</v>
      </c>
      <c r="C35" s="59">
        <v>10</v>
      </c>
      <c r="D35" s="59" t="s">
        <v>288</v>
      </c>
      <c r="E35" s="59" t="s">
        <v>289</v>
      </c>
      <c r="F35" s="72" t="s">
        <v>3066</v>
      </c>
      <c r="G35" s="131" t="s">
        <v>3561</v>
      </c>
      <c r="H35" s="131" t="s">
        <v>3561</v>
      </c>
      <c r="I35" s="69">
        <v>0.28316993300000004</v>
      </c>
      <c r="J35" s="70">
        <f t="shared" si="0"/>
        <v>5.2400565220557473E-7</v>
      </c>
      <c r="K35" s="70">
        <f>I35/'סכום נכסי הקרן'!$C$41</f>
        <v>3.4810953215687472E-8</v>
      </c>
    </row>
    <row r="36" spans="1:11">
      <c r="A36" s="62" t="s">
        <v>3073</v>
      </c>
      <c r="B36" s="59">
        <v>34710000</v>
      </c>
      <c r="C36" s="59">
        <v>10</v>
      </c>
      <c r="D36" s="59" t="s">
        <v>288</v>
      </c>
      <c r="E36" s="59" t="s">
        <v>289</v>
      </c>
      <c r="F36" s="72" t="s">
        <v>141</v>
      </c>
      <c r="G36" s="131" t="s">
        <v>3561</v>
      </c>
      <c r="H36" s="131" t="s">
        <v>3561</v>
      </c>
      <c r="I36" s="69">
        <v>117.39164954399999</v>
      </c>
      <c r="J36" s="70">
        <f t="shared" si="0"/>
        <v>2.1723311945972727E-4</v>
      </c>
      <c r="K36" s="70">
        <f>I36/'סכום נכסי הקרן'!$C$41</f>
        <v>1.4431317537475148E-5</v>
      </c>
    </row>
    <row r="37" spans="1:11">
      <c r="A37" s="62" t="s">
        <v>3073</v>
      </c>
      <c r="B37" s="59">
        <v>31410000</v>
      </c>
      <c r="C37" s="59">
        <v>10</v>
      </c>
      <c r="D37" s="59" t="s">
        <v>288</v>
      </c>
      <c r="E37" s="59" t="s">
        <v>289</v>
      </c>
      <c r="F37" s="72" t="s">
        <v>133</v>
      </c>
      <c r="G37" s="131" t="s">
        <v>3561</v>
      </c>
      <c r="H37" s="131" t="s">
        <v>3561</v>
      </c>
      <c r="I37" s="69">
        <v>605.59646468800008</v>
      </c>
      <c r="J37" s="70">
        <f t="shared" si="0"/>
        <v>1.120655597472016E-3</v>
      </c>
      <c r="K37" s="70">
        <f>I37/'סכום נכסי הקרן'!$C$41</f>
        <v>7.4447841183194037E-5</v>
      </c>
    </row>
    <row r="38" spans="1:11">
      <c r="A38" s="62" t="s">
        <v>3073</v>
      </c>
      <c r="B38" s="59">
        <v>30910000</v>
      </c>
      <c r="C38" s="59">
        <v>10</v>
      </c>
      <c r="D38" s="59" t="s">
        <v>288</v>
      </c>
      <c r="E38" s="59" t="s">
        <v>289</v>
      </c>
      <c r="F38" s="72" t="s">
        <v>3068</v>
      </c>
      <c r="G38" s="131" t="s">
        <v>3561</v>
      </c>
      <c r="H38" s="131" t="s">
        <v>3561</v>
      </c>
      <c r="I38" s="69">
        <v>78.142713040999993</v>
      </c>
      <c r="J38" s="70">
        <f t="shared" si="0"/>
        <v>1.4460300526384723E-4</v>
      </c>
      <c r="K38" s="70">
        <f>I38/'סכום נכסי הקרן'!$C$41</f>
        <v>9.6063247216897915E-6</v>
      </c>
    </row>
    <row r="39" spans="1:11">
      <c r="A39" s="62" t="s">
        <v>3073</v>
      </c>
      <c r="B39" s="59">
        <v>34010000</v>
      </c>
      <c r="C39" s="59">
        <v>10</v>
      </c>
      <c r="D39" s="59" t="s">
        <v>288</v>
      </c>
      <c r="E39" s="59" t="s">
        <v>289</v>
      </c>
      <c r="F39" s="72" t="s">
        <v>133</v>
      </c>
      <c r="G39" s="131" t="s">
        <v>3561</v>
      </c>
      <c r="H39" s="131" t="s">
        <v>3561</v>
      </c>
      <c r="I39" s="69">
        <v>47356.752428666005</v>
      </c>
      <c r="J39" s="70">
        <f t="shared" si="0"/>
        <v>8.763361872434762E-2</v>
      </c>
      <c r="K39" s="70">
        <f>I39/'סכום נכסי הקרן'!$C$41</f>
        <v>5.8217116336330317E-3</v>
      </c>
    </row>
    <row r="40" spans="1:11">
      <c r="A40" s="62" t="s">
        <v>3073</v>
      </c>
      <c r="B40" s="59">
        <v>30810000</v>
      </c>
      <c r="C40" s="59">
        <v>10</v>
      </c>
      <c r="D40" s="59" t="s">
        <v>288</v>
      </c>
      <c r="E40" s="59" t="s">
        <v>289</v>
      </c>
      <c r="F40" s="72" t="s">
        <v>139</v>
      </c>
      <c r="G40" s="131" t="s">
        <v>3561</v>
      </c>
      <c r="H40" s="131" t="s">
        <v>3561</v>
      </c>
      <c r="I40" s="69">
        <v>0.73043366200000004</v>
      </c>
      <c r="J40" s="70">
        <f t="shared" si="0"/>
        <v>1.3516666949566862E-6</v>
      </c>
      <c r="K40" s="70">
        <f>I40/'סכום נכסי הקרן'!$C$41</f>
        <v>8.9794462871329186E-8</v>
      </c>
    </row>
    <row r="41" spans="1:11">
      <c r="A41" s="62" t="s">
        <v>3074</v>
      </c>
      <c r="B41" s="59">
        <v>33820000</v>
      </c>
      <c r="C41" s="59">
        <v>20</v>
      </c>
      <c r="D41" s="59" t="s">
        <v>288</v>
      </c>
      <c r="E41" s="59" t="s">
        <v>289</v>
      </c>
      <c r="F41" s="72" t="s">
        <v>136</v>
      </c>
      <c r="G41" s="131" t="s">
        <v>3561</v>
      </c>
      <c r="H41" s="131" t="s">
        <v>3561</v>
      </c>
      <c r="I41" s="69">
        <v>2.4000061999999999E-2</v>
      </c>
      <c r="J41" s="70">
        <f t="shared" si="0"/>
        <v>4.4412088557736205E-8</v>
      </c>
      <c r="K41" s="70">
        <f>I41/'סכום נכסי הקרן'!$C$41</f>
        <v>2.9504016425910534E-9</v>
      </c>
    </row>
    <row r="42" spans="1:11">
      <c r="A42" s="62" t="s">
        <v>3074</v>
      </c>
      <c r="B42" s="59">
        <v>31720000</v>
      </c>
      <c r="C42" s="59">
        <v>20</v>
      </c>
      <c r="D42" s="59" t="s">
        <v>288</v>
      </c>
      <c r="E42" s="59" t="s">
        <v>289</v>
      </c>
      <c r="F42" s="72" t="s">
        <v>142</v>
      </c>
      <c r="G42" s="131" t="s">
        <v>3561</v>
      </c>
      <c r="H42" s="131" t="s">
        <v>3561</v>
      </c>
      <c r="I42" s="69">
        <v>54.11218530899999</v>
      </c>
      <c r="J42" s="70">
        <f t="shared" si="0"/>
        <v>1.001345399022694E-4</v>
      </c>
      <c r="K42" s="70">
        <f>I42/'סכום נכסי הקרן'!$C$41</f>
        <v>6.6521778327016428E-6</v>
      </c>
    </row>
    <row r="43" spans="1:11">
      <c r="A43" s="62" t="s">
        <v>3074</v>
      </c>
      <c r="B43" s="59">
        <v>32020000</v>
      </c>
      <c r="C43" s="59">
        <v>20</v>
      </c>
      <c r="D43" s="59" t="s">
        <v>288</v>
      </c>
      <c r="E43" s="59" t="s">
        <v>289</v>
      </c>
      <c r="F43" s="72" t="s">
        <v>135</v>
      </c>
      <c r="G43" s="131" t="s">
        <v>3561</v>
      </c>
      <c r="H43" s="131" t="s">
        <v>3561</v>
      </c>
      <c r="I43" s="69">
        <v>2.2861872999999998E-2</v>
      </c>
      <c r="J43" s="70">
        <f t="shared" si="0"/>
        <v>4.2305871054488038E-8</v>
      </c>
      <c r="K43" s="70">
        <f>I43/'סכום נכסי הקרן'!$C$41</f>
        <v>2.8104805584213928E-9</v>
      </c>
    </row>
    <row r="44" spans="1:11">
      <c r="A44" s="62" t="s">
        <v>3074</v>
      </c>
      <c r="B44" s="59">
        <v>34020000</v>
      </c>
      <c r="C44" s="59">
        <v>20</v>
      </c>
      <c r="D44" s="59" t="s">
        <v>288</v>
      </c>
      <c r="E44" s="59" t="s">
        <v>289</v>
      </c>
      <c r="F44" s="72" t="s">
        <v>133</v>
      </c>
      <c r="G44" s="131" t="s">
        <v>3561</v>
      </c>
      <c r="H44" s="131" t="s">
        <v>3561</v>
      </c>
      <c r="I44" s="69">
        <v>35428.655483994</v>
      </c>
      <c r="J44" s="70">
        <f t="shared" si="0"/>
        <v>6.5560688336416303E-2</v>
      </c>
      <c r="K44" s="70">
        <f>I44/'סכום נכסי הקרן'!$C$41</f>
        <v>4.3553538876178084E-3</v>
      </c>
    </row>
    <row r="45" spans="1:11">
      <c r="A45" s="62" t="s">
        <v>3074</v>
      </c>
      <c r="B45" s="59">
        <v>30820000</v>
      </c>
      <c r="C45" s="59">
        <v>20</v>
      </c>
      <c r="D45" s="59" t="s">
        <v>288</v>
      </c>
      <c r="E45" s="59" t="s">
        <v>289</v>
      </c>
      <c r="F45" s="72" t="s">
        <v>139</v>
      </c>
      <c r="G45" s="131" t="s">
        <v>3561</v>
      </c>
      <c r="H45" s="131" t="s">
        <v>3561</v>
      </c>
      <c r="I45" s="69">
        <v>1.0426E-5</v>
      </c>
      <c r="J45" s="70">
        <f t="shared" si="0"/>
        <v>1.9293301629927361E-11</v>
      </c>
      <c r="K45" s="70">
        <f>I45/'סכום נכסי הקרן'!$C$41</f>
        <v>1.2817003358430626E-12</v>
      </c>
    </row>
    <row r="46" spans="1:11">
      <c r="A46" s="62" t="s">
        <v>3074</v>
      </c>
      <c r="B46" s="59">
        <v>34520000</v>
      </c>
      <c r="C46" s="59">
        <v>20</v>
      </c>
      <c r="D46" s="59" t="s">
        <v>288</v>
      </c>
      <c r="E46" s="59" t="s">
        <v>289</v>
      </c>
      <c r="F46" s="72" t="s">
        <v>135</v>
      </c>
      <c r="G46" s="131" t="s">
        <v>3561</v>
      </c>
      <c r="H46" s="131" t="s">
        <v>3561</v>
      </c>
      <c r="I46" s="69">
        <v>11.281025833999998</v>
      </c>
      <c r="J46" s="70">
        <f t="shared" si="0"/>
        <v>2.0875526003296068E-5</v>
      </c>
      <c r="K46" s="70">
        <f>I46/'סכום נכסי הקרן'!$C$41</f>
        <v>1.3868112986852161E-6</v>
      </c>
    </row>
    <row r="47" spans="1:11">
      <c r="A47" s="62" t="s">
        <v>3074</v>
      </c>
      <c r="B47" s="59">
        <v>31120000</v>
      </c>
      <c r="C47" s="59">
        <v>20</v>
      </c>
      <c r="D47" s="59" t="s">
        <v>288</v>
      </c>
      <c r="E47" s="59" t="s">
        <v>289</v>
      </c>
      <c r="F47" s="72" t="s">
        <v>141</v>
      </c>
      <c r="G47" s="131" t="s">
        <v>3561</v>
      </c>
      <c r="H47" s="131" t="s">
        <v>3561</v>
      </c>
      <c r="I47" s="69">
        <v>8.8578892190000005</v>
      </c>
      <c r="J47" s="70">
        <f t="shared" si="0"/>
        <v>1.6391514339789824E-5</v>
      </c>
      <c r="K47" s="70">
        <f>I47/'סכום נכסי הקרן'!$C$41</f>
        <v>1.0889276411713932E-6</v>
      </c>
    </row>
    <row r="48" spans="1:11">
      <c r="A48" s="62" t="s">
        <v>3074</v>
      </c>
      <c r="B48" s="59">
        <v>31220000</v>
      </c>
      <c r="C48" s="59">
        <v>20</v>
      </c>
      <c r="D48" s="59" t="s">
        <v>288</v>
      </c>
      <c r="E48" s="59" t="s">
        <v>289</v>
      </c>
      <c r="F48" s="72" t="s">
        <v>137</v>
      </c>
      <c r="G48" s="131" t="s">
        <v>3561</v>
      </c>
      <c r="H48" s="131" t="s">
        <v>3561</v>
      </c>
      <c r="I48" s="69">
        <v>0.132926141</v>
      </c>
      <c r="J48" s="70">
        <f t="shared" si="0"/>
        <v>2.4597967895791812E-7</v>
      </c>
      <c r="K48" s="70">
        <f>I48/'סכום נכסי הקרן'!$C$41</f>
        <v>1.6341020483600832E-8</v>
      </c>
    </row>
    <row r="49" spans="1:11">
      <c r="A49" s="132" t="s">
        <v>3561</v>
      </c>
      <c r="B49" s="133" t="s">
        <v>3561</v>
      </c>
      <c r="C49" s="133" t="s">
        <v>3561</v>
      </c>
      <c r="D49" s="133" t="s">
        <v>3561</v>
      </c>
      <c r="E49" s="133" t="s">
        <v>3561</v>
      </c>
      <c r="F49" s="133" t="s">
        <v>3561</v>
      </c>
      <c r="G49" s="133" t="s">
        <v>3561</v>
      </c>
      <c r="H49" s="133" t="s">
        <v>3561</v>
      </c>
      <c r="I49" s="133" t="s">
        <v>3561</v>
      </c>
      <c r="J49" s="133" t="s">
        <v>3561</v>
      </c>
      <c r="K49" s="133" t="s">
        <v>3561</v>
      </c>
    </row>
    <row r="50" spans="1:11">
      <c r="A50" s="56" t="s">
        <v>188</v>
      </c>
      <c r="B50" s="130" t="s">
        <v>3561</v>
      </c>
      <c r="C50" s="130" t="s">
        <v>3561</v>
      </c>
      <c r="D50" s="130" t="s">
        <v>3561</v>
      </c>
      <c r="E50" s="130" t="s">
        <v>3561</v>
      </c>
      <c r="F50" s="130" t="s">
        <v>3561</v>
      </c>
      <c r="G50" s="130" t="s">
        <v>3561</v>
      </c>
      <c r="H50" s="130" t="s">
        <v>3561</v>
      </c>
      <c r="I50" s="66">
        <f>I51</f>
        <v>17558.355023845001</v>
      </c>
      <c r="J50" s="67">
        <f t="shared" si="0"/>
        <v>3.2491716823363895E-2</v>
      </c>
      <c r="K50" s="67">
        <f>I50/'סכום נכסי הקרן'!$C$41</f>
        <v>2.1585027365158128E-3</v>
      </c>
    </row>
    <row r="51" spans="1:11">
      <c r="A51" s="76" t="s">
        <v>44</v>
      </c>
      <c r="B51" s="133" t="s">
        <v>3561</v>
      </c>
      <c r="C51" s="133" t="s">
        <v>3561</v>
      </c>
      <c r="D51" s="133" t="s">
        <v>3561</v>
      </c>
      <c r="E51" s="133" t="s">
        <v>3561</v>
      </c>
      <c r="F51" s="133" t="s">
        <v>3561</v>
      </c>
      <c r="G51" s="133" t="s">
        <v>3561</v>
      </c>
      <c r="H51" s="133" t="s">
        <v>3561</v>
      </c>
      <c r="I51" s="66">
        <f>SUM(I52:I54)</f>
        <v>17558.355023845001</v>
      </c>
      <c r="J51" s="67">
        <f t="shared" ref="J51" si="1">IFERROR(I51/$I$8,0)</f>
        <v>3.2491716823363895E-2</v>
      </c>
      <c r="K51" s="67">
        <f>I51/'סכום נכסי הקרן'!$C$41</f>
        <v>2.1585027365158128E-3</v>
      </c>
    </row>
    <row r="52" spans="1:11">
      <c r="A52" s="62" t="s">
        <v>3075</v>
      </c>
      <c r="B52" s="59">
        <v>31785000</v>
      </c>
      <c r="C52" s="59">
        <v>85</v>
      </c>
      <c r="D52" s="59" t="s">
        <v>823</v>
      </c>
      <c r="E52" s="59" t="s">
        <v>782</v>
      </c>
      <c r="F52" s="72" t="s">
        <v>142</v>
      </c>
      <c r="G52" s="131" t="s">
        <v>3561</v>
      </c>
      <c r="H52" s="131" t="s">
        <v>3561</v>
      </c>
      <c r="I52" s="69">
        <v>396.13389941000003</v>
      </c>
      <c r="J52" s="70">
        <f>IFERROR(I52/$I$8,0)</f>
        <v>7.3304534885444412E-4</v>
      </c>
      <c r="K52" s="70">
        <f>I52/'סכום נכסי הקרן'!$C$41</f>
        <v>4.8697962009650778E-5</v>
      </c>
    </row>
    <row r="53" spans="1:11">
      <c r="A53" s="62" t="s">
        <v>3075</v>
      </c>
      <c r="B53" s="59">
        <v>32085000</v>
      </c>
      <c r="C53" s="59">
        <v>85</v>
      </c>
      <c r="D53" s="59" t="s">
        <v>823</v>
      </c>
      <c r="E53" s="59" t="s">
        <v>782</v>
      </c>
      <c r="F53" s="72" t="s">
        <v>135</v>
      </c>
      <c r="G53" s="131" t="s">
        <v>3561</v>
      </c>
      <c r="H53" s="131" t="s">
        <v>3561</v>
      </c>
      <c r="I53" s="69">
        <v>927.88619888099993</v>
      </c>
      <c r="J53" s="70">
        <f>IFERROR(I53/$I$8,0)</f>
        <v>1.717052399123144E-3</v>
      </c>
      <c r="K53" s="70">
        <f>I53/'סכום נכסי הקרן'!$C$41</f>
        <v>1.1406791221272976E-4</v>
      </c>
    </row>
    <row r="54" spans="1:11">
      <c r="A54" s="62" t="s">
        <v>3075</v>
      </c>
      <c r="B54" s="59">
        <v>30385000</v>
      </c>
      <c r="C54" s="59">
        <v>85</v>
      </c>
      <c r="D54" s="59" t="s">
        <v>823</v>
      </c>
      <c r="E54" s="59" t="s">
        <v>782</v>
      </c>
      <c r="F54" s="72" t="s">
        <v>133</v>
      </c>
      <c r="G54" s="131" t="s">
        <v>3561</v>
      </c>
      <c r="H54" s="131" t="s">
        <v>3561</v>
      </c>
      <c r="I54" s="69">
        <v>16234.334925554</v>
      </c>
      <c r="J54" s="70">
        <f>IFERROR(I54/$I$8,0)</f>
        <v>3.0041619075386307E-2</v>
      </c>
      <c r="K54" s="70">
        <f>I54/'סכום נכסי הקרן'!$C$41</f>
        <v>1.9957368622934321E-3</v>
      </c>
    </row>
    <row r="55" spans="1:11">
      <c r="A55" s="134" t="s">
        <v>3561</v>
      </c>
      <c r="B55" s="134" t="s">
        <v>3561</v>
      </c>
      <c r="C55" s="135" t="s">
        <v>3561</v>
      </c>
      <c r="D55" s="135" t="s">
        <v>3561</v>
      </c>
      <c r="E55" s="135" t="s">
        <v>3561</v>
      </c>
      <c r="F55" s="135" t="s">
        <v>3561</v>
      </c>
      <c r="G55" s="135" t="s">
        <v>3561</v>
      </c>
      <c r="H55" s="135" t="s">
        <v>3561</v>
      </c>
      <c r="I55" s="135" t="s">
        <v>3561</v>
      </c>
      <c r="J55" s="135" t="s">
        <v>3561</v>
      </c>
      <c r="K55" s="135" t="s">
        <v>3561</v>
      </c>
    </row>
    <row r="56" spans="1:11">
      <c r="A56" s="134" t="s">
        <v>3561</v>
      </c>
      <c r="B56" s="134" t="s">
        <v>3561</v>
      </c>
      <c r="C56" s="135" t="s">
        <v>3561</v>
      </c>
      <c r="D56" s="135" t="s">
        <v>3561</v>
      </c>
      <c r="E56" s="135" t="s">
        <v>3561</v>
      </c>
      <c r="F56" s="135" t="s">
        <v>3561</v>
      </c>
      <c r="G56" s="135" t="s">
        <v>3561</v>
      </c>
      <c r="H56" s="135" t="s">
        <v>3561</v>
      </c>
      <c r="I56" s="135" t="s">
        <v>3561</v>
      </c>
      <c r="J56" s="135" t="s">
        <v>3561</v>
      </c>
      <c r="K56" s="135" t="s">
        <v>3561</v>
      </c>
    </row>
    <row r="57" spans="1:11">
      <c r="A57" s="98" t="s">
        <v>212</v>
      </c>
      <c r="B57" s="134" t="s">
        <v>3561</v>
      </c>
      <c r="C57" s="135" t="s">
        <v>3561</v>
      </c>
      <c r="D57" s="135" t="s">
        <v>3561</v>
      </c>
      <c r="E57" s="135" t="s">
        <v>3561</v>
      </c>
      <c r="F57" s="135" t="s">
        <v>3561</v>
      </c>
      <c r="G57" s="135" t="s">
        <v>3561</v>
      </c>
      <c r="H57" s="135" t="s">
        <v>3561</v>
      </c>
      <c r="I57" s="135" t="s">
        <v>3561</v>
      </c>
      <c r="J57" s="135" t="s">
        <v>3561</v>
      </c>
      <c r="K57" s="135" t="s">
        <v>3561</v>
      </c>
    </row>
    <row r="58" spans="1:11" hidden="1">
      <c r="A58" s="99"/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D50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7.85546875" style="2" bestFit="1" customWidth="1"/>
    <col min="2" max="2" width="30.85546875" style="2" customWidth="1"/>
    <col min="3" max="3" width="13.28515625" style="2" customWidth="1"/>
    <col min="4" max="4" width="7.85546875" style="1" customWidth="1"/>
    <col min="5" max="5" width="11.42578125" style="1" customWidth="1"/>
    <col min="6" max="6" width="15.85546875" style="1" customWidth="1"/>
    <col min="7" max="7" width="8.42578125" style="1" customWidth="1"/>
    <col min="8" max="8" width="12" style="1" bestFit="1" customWidth="1"/>
    <col min="9" max="9" width="14.5703125" style="1" customWidth="1"/>
    <col min="10" max="10" width="16.42578125" style="1" customWidth="1"/>
    <col min="11" max="11" width="14.5703125" style="1" customWidth="1"/>
    <col min="12" max="12" width="9.7109375" style="1" customWidth="1"/>
    <col min="13" max="13" width="33.28515625" style="1" customWidth="1"/>
    <col min="14" max="14" width="11.28515625" style="1" bestFit="1" customWidth="1"/>
    <col min="15" max="15" width="27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147</v>
      </c>
      <c r="B1" s="37" t="s" vm="1">
        <v>220</v>
      </c>
    </row>
    <row r="2" spans="1:17">
      <c r="A2" s="37" t="s">
        <v>146</v>
      </c>
      <c r="B2" s="37" t="s">
        <v>221</v>
      </c>
    </row>
    <row r="3" spans="1:17">
      <c r="A3" s="37" t="s">
        <v>148</v>
      </c>
      <c r="B3" s="37" t="s">
        <v>222</v>
      </c>
    </row>
    <row r="4" spans="1:17">
      <c r="A4" s="37" t="s">
        <v>149</v>
      </c>
      <c r="B4" s="37">
        <v>12145</v>
      </c>
    </row>
    <row r="5" spans="1:17">
      <c r="A5" s="156" t="s">
        <v>91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8"/>
    </row>
    <row r="6" spans="1:17" s="3" customFormat="1">
      <c r="A6" s="38" t="s">
        <v>117</v>
      </c>
      <c r="B6" s="39" t="s">
        <v>46</v>
      </c>
      <c r="C6" s="39" t="s">
        <v>121</v>
      </c>
      <c r="D6" s="39" t="s">
        <v>14</v>
      </c>
      <c r="E6" s="39" t="s">
        <v>69</v>
      </c>
      <c r="F6" s="39" t="s">
        <v>106</v>
      </c>
      <c r="G6" s="39" t="s">
        <v>17</v>
      </c>
      <c r="H6" s="39" t="s">
        <v>105</v>
      </c>
      <c r="I6" s="39" t="s">
        <v>16</v>
      </c>
      <c r="J6" s="39" t="s">
        <v>18</v>
      </c>
      <c r="K6" s="39" t="s">
        <v>197</v>
      </c>
      <c r="L6" s="39" t="s">
        <v>196</v>
      </c>
      <c r="M6" s="39" t="s">
        <v>211</v>
      </c>
      <c r="N6" s="39" t="s">
        <v>64</v>
      </c>
      <c r="O6" s="39" t="s">
        <v>199</v>
      </c>
      <c r="P6" s="39" t="s">
        <v>150</v>
      </c>
      <c r="Q6" s="136" t="s">
        <v>152</v>
      </c>
    </row>
    <row r="7" spans="1:17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27" t="s">
        <v>21</v>
      </c>
      <c r="G7" s="27" t="s">
        <v>20</v>
      </c>
      <c r="H7" s="127" t="s">
        <v>3561</v>
      </c>
      <c r="I7" s="27" t="s">
        <v>19</v>
      </c>
      <c r="J7" s="27" t="s">
        <v>19</v>
      </c>
      <c r="K7" s="27" t="s">
        <v>204</v>
      </c>
      <c r="L7" s="127" t="s">
        <v>3561</v>
      </c>
      <c r="M7" s="12" t="s">
        <v>200</v>
      </c>
      <c r="N7" s="27" t="s">
        <v>205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28" t="s">
        <v>3561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115</v>
      </c>
      <c r="Q8" s="15" t="s">
        <v>116</v>
      </c>
    </row>
    <row r="9" spans="1:17" s="4" customFormat="1" ht="20.25">
      <c r="A9" s="55" t="s">
        <v>26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63">
        <v>8.7704414729176658</v>
      </c>
      <c r="H9" s="129" t="s">
        <v>3561</v>
      </c>
      <c r="I9" s="129" t="s">
        <v>3561</v>
      </c>
      <c r="J9" s="64">
        <v>4.1643315808620851E-2</v>
      </c>
      <c r="K9" s="129" t="s">
        <v>3561</v>
      </c>
      <c r="L9" s="129" t="s">
        <v>3561</v>
      </c>
      <c r="M9" s="129" t="s">
        <v>3561</v>
      </c>
      <c r="N9" s="63">
        <v>279435.56754536607</v>
      </c>
      <c r="O9" s="129" t="s">
        <v>3561</v>
      </c>
      <c r="P9" s="64">
        <f>IFERROR(N9/$N$9,0)</f>
        <v>1</v>
      </c>
      <c r="Q9" s="64">
        <f>N9/'סכום נכסי הקרן'!$C$41</f>
        <v>3.4351876152828746E-2</v>
      </c>
    </row>
    <row r="10" spans="1:17">
      <c r="A10" s="5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66">
        <v>8.7694353350768726</v>
      </c>
      <c r="H10" s="130" t="s">
        <v>3561</v>
      </c>
      <c r="I10" s="130" t="s">
        <v>3561</v>
      </c>
      <c r="J10" s="67">
        <v>4.1502634515863328E-2</v>
      </c>
      <c r="K10" s="130" t="s">
        <v>3561</v>
      </c>
      <c r="L10" s="130" t="s">
        <v>3561</v>
      </c>
      <c r="M10" s="130" t="s">
        <v>3561</v>
      </c>
      <c r="N10" s="66">
        <v>276255.31815463601</v>
      </c>
      <c r="O10" s="130" t="s">
        <v>3561</v>
      </c>
      <c r="P10" s="67">
        <f t="shared" ref="P10:P45" si="0">IFERROR(N10/$N$9,0)</f>
        <v>0.98861902434730775</v>
      </c>
      <c r="Q10" s="67">
        <f>N10/'סכום נכסי הקרן'!$C$41</f>
        <v>3.3960918286709101E-2</v>
      </c>
    </row>
    <row r="11" spans="1:17">
      <c r="A11" s="58" t="s">
        <v>48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69">
        <v>8.7694353350768726</v>
      </c>
      <c r="H11" s="133" t="s">
        <v>3561</v>
      </c>
      <c r="I11" s="133" t="s">
        <v>3561</v>
      </c>
      <c r="J11" s="70">
        <v>4.1502634515863328E-2</v>
      </c>
      <c r="K11" s="133" t="s">
        <v>3561</v>
      </c>
      <c r="L11" s="133" t="s">
        <v>3561</v>
      </c>
      <c r="M11" s="133" t="s">
        <v>3561</v>
      </c>
      <c r="N11" s="69">
        <v>276255.31815463601</v>
      </c>
      <c r="O11" s="133" t="s">
        <v>3561</v>
      </c>
      <c r="P11" s="70">
        <f t="shared" si="0"/>
        <v>0.98861902434730775</v>
      </c>
      <c r="Q11" s="70">
        <f>N11/'סכום נכסי הקרן'!$C$41</f>
        <v>3.3960918286709101E-2</v>
      </c>
    </row>
    <row r="12" spans="1:17">
      <c r="A12" s="60" t="s">
        <v>22</v>
      </c>
      <c r="B12" s="130" t="s">
        <v>3561</v>
      </c>
      <c r="C12" s="130" t="s">
        <v>3561</v>
      </c>
      <c r="D12" s="130" t="s">
        <v>3561</v>
      </c>
      <c r="E12" s="130" t="s">
        <v>3561</v>
      </c>
      <c r="F12" s="130" t="s">
        <v>3561</v>
      </c>
      <c r="G12" s="66">
        <v>0.39068489435417664</v>
      </c>
      <c r="H12" s="130" t="s">
        <v>3561</v>
      </c>
      <c r="I12" s="130" t="s">
        <v>3561</v>
      </c>
      <c r="J12" s="67">
        <v>4.4098996383225453E-2</v>
      </c>
      <c r="K12" s="130" t="s">
        <v>3561</v>
      </c>
      <c r="L12" s="130" t="s">
        <v>3561</v>
      </c>
      <c r="M12" s="130" t="s">
        <v>3561</v>
      </c>
      <c r="N12" s="66">
        <v>28698.623296608999</v>
      </c>
      <c r="O12" s="130" t="s">
        <v>3561</v>
      </c>
      <c r="P12" s="67">
        <f t="shared" si="0"/>
        <v>0.1027021132231129</v>
      </c>
      <c r="Q12" s="67">
        <f>N12/'סכום נכסי הקרן'!$C$41</f>
        <v>3.5280102740741699E-3</v>
      </c>
    </row>
    <row r="13" spans="1:17">
      <c r="A13" s="61" t="s">
        <v>223</v>
      </c>
      <c r="B13" s="59" t="s">
        <v>224</v>
      </c>
      <c r="C13" s="72" t="s">
        <v>122</v>
      </c>
      <c r="D13" s="59" t="s">
        <v>225</v>
      </c>
      <c r="E13" s="133" t="s">
        <v>3561</v>
      </c>
      <c r="F13" s="133" t="s">
        <v>3561</v>
      </c>
      <c r="G13" s="69">
        <v>0.92999999999988436</v>
      </c>
      <c r="H13" s="72" t="s">
        <v>134</v>
      </c>
      <c r="I13" s="73">
        <v>0</v>
      </c>
      <c r="J13" s="70">
        <v>4.1099999999998936E-2</v>
      </c>
      <c r="K13" s="69">
        <v>4134018.33</v>
      </c>
      <c r="L13" s="71">
        <v>96.34</v>
      </c>
      <c r="M13" s="133" t="s">
        <v>3561</v>
      </c>
      <c r="N13" s="69">
        <v>3982.7132591220006</v>
      </c>
      <c r="O13" s="70">
        <v>2.9528702357142859E-4</v>
      </c>
      <c r="P13" s="70">
        <f t="shared" si="0"/>
        <v>1.4252706962492924E-2</v>
      </c>
      <c r="Q13" s="70">
        <f>N13/'סכום נכסי הקרן'!$C$41</f>
        <v>4.8960722441811688E-4</v>
      </c>
    </row>
    <row r="14" spans="1:17">
      <c r="A14" s="61" t="s">
        <v>226</v>
      </c>
      <c r="B14" s="59" t="s">
        <v>227</v>
      </c>
      <c r="C14" s="72" t="s">
        <v>122</v>
      </c>
      <c r="D14" s="59" t="s">
        <v>225</v>
      </c>
      <c r="E14" s="133" t="s">
        <v>3561</v>
      </c>
      <c r="F14" s="133" t="s">
        <v>3561</v>
      </c>
      <c r="G14" s="69">
        <v>0.10000000000004677</v>
      </c>
      <c r="H14" s="72" t="s">
        <v>134</v>
      </c>
      <c r="I14" s="73">
        <v>0</v>
      </c>
      <c r="J14" s="70">
        <v>4.549999999998855E-2</v>
      </c>
      <c r="K14" s="69">
        <v>2148069.844418</v>
      </c>
      <c r="L14" s="71">
        <v>99.55</v>
      </c>
      <c r="M14" s="133" t="s">
        <v>3561</v>
      </c>
      <c r="N14" s="69">
        <v>2138.4035301190002</v>
      </c>
      <c r="O14" s="70">
        <v>4.2961396888359997E-5</v>
      </c>
      <c r="P14" s="70">
        <f t="shared" si="0"/>
        <v>7.6525817701135436E-3</v>
      </c>
      <c r="Q14" s="70">
        <f>N14/'סכום נכסי הקרן'!$C$41</f>
        <v>2.6288054121633542E-4</v>
      </c>
    </row>
    <row r="15" spans="1:17">
      <c r="A15" s="61" t="s">
        <v>228</v>
      </c>
      <c r="B15" s="59" t="s">
        <v>229</v>
      </c>
      <c r="C15" s="72" t="s">
        <v>122</v>
      </c>
      <c r="D15" s="59" t="s">
        <v>225</v>
      </c>
      <c r="E15" s="133" t="s">
        <v>3561</v>
      </c>
      <c r="F15" s="133" t="s">
        <v>3561</v>
      </c>
      <c r="G15" s="69">
        <v>0.18</v>
      </c>
      <c r="H15" s="72" t="s">
        <v>134</v>
      </c>
      <c r="I15" s="73">
        <v>0</v>
      </c>
      <c r="J15" s="70">
        <v>4.4999999999999998E-2</v>
      </c>
      <c r="K15" s="69">
        <v>5300023.5</v>
      </c>
      <c r="L15" s="71">
        <v>99.22</v>
      </c>
      <c r="M15" s="133" t="s">
        <v>3561</v>
      </c>
      <c r="N15" s="69">
        <v>5258.6833167000004</v>
      </c>
      <c r="O15" s="70">
        <v>1.039220294117647E-4</v>
      </c>
      <c r="P15" s="70">
        <f t="shared" si="0"/>
        <v>1.8818947648266925E-2</v>
      </c>
      <c r="Q15" s="70">
        <f>N15/'סכום נכסי הקרן'!$C$41</f>
        <v>6.4646615893983314E-4</v>
      </c>
    </row>
    <row r="16" spans="1:17">
      <c r="A16" s="61" t="s">
        <v>230</v>
      </c>
      <c r="B16" s="59" t="s">
        <v>231</v>
      </c>
      <c r="C16" s="72" t="s">
        <v>122</v>
      </c>
      <c r="D16" s="59" t="s">
        <v>225</v>
      </c>
      <c r="E16" s="133" t="s">
        <v>3561</v>
      </c>
      <c r="F16" s="133" t="s">
        <v>3561</v>
      </c>
      <c r="G16" s="69">
        <v>0.25000000000010603</v>
      </c>
      <c r="H16" s="72" t="s">
        <v>134</v>
      </c>
      <c r="I16" s="73">
        <v>0</v>
      </c>
      <c r="J16" s="70">
        <v>4.4400000000000002E-2</v>
      </c>
      <c r="K16" s="69">
        <v>4770021.1500000004</v>
      </c>
      <c r="L16" s="71">
        <v>98.9</v>
      </c>
      <c r="M16" s="133" t="s">
        <v>3561</v>
      </c>
      <c r="N16" s="69">
        <v>4717.5509173499995</v>
      </c>
      <c r="O16" s="70">
        <v>2.3850105750000003E-4</v>
      </c>
      <c r="P16" s="70">
        <f t="shared" si="0"/>
        <v>1.6882428242010066E-2</v>
      </c>
      <c r="Q16" s="70">
        <f>N16/'סכום נכסי הקרן'!$C$41</f>
        <v>5.7994308412854807E-4</v>
      </c>
    </row>
    <row r="17" spans="1:17">
      <c r="A17" s="61" t="s">
        <v>232</v>
      </c>
      <c r="B17" s="59" t="s">
        <v>233</v>
      </c>
      <c r="C17" s="72" t="s">
        <v>122</v>
      </c>
      <c r="D17" s="59" t="s">
        <v>225</v>
      </c>
      <c r="E17" s="133" t="s">
        <v>3561</v>
      </c>
      <c r="F17" s="133" t="s">
        <v>3561</v>
      </c>
      <c r="G17" s="69">
        <v>0.34999999999997139</v>
      </c>
      <c r="H17" s="72" t="s">
        <v>134</v>
      </c>
      <c r="I17" s="73">
        <v>0</v>
      </c>
      <c r="J17" s="70">
        <v>4.4600000000000112E-2</v>
      </c>
      <c r="K17" s="69">
        <v>7102031.4900000002</v>
      </c>
      <c r="L17" s="71">
        <v>98.48</v>
      </c>
      <c r="M17" s="133" t="s">
        <v>3561</v>
      </c>
      <c r="N17" s="69">
        <v>6994.0806113520002</v>
      </c>
      <c r="O17" s="70">
        <v>3.94557305E-4</v>
      </c>
      <c r="P17" s="70">
        <f t="shared" si="0"/>
        <v>2.5029314173531322E-2</v>
      </c>
      <c r="Q17" s="70">
        <f>N17/'סכום נכסי הקרן'!$C$41</f>
        <v>8.5980390067938917E-4</v>
      </c>
    </row>
    <row r="18" spans="1:17">
      <c r="A18" s="61" t="s">
        <v>234</v>
      </c>
      <c r="B18" s="59" t="s">
        <v>235</v>
      </c>
      <c r="C18" s="72" t="s">
        <v>122</v>
      </c>
      <c r="D18" s="59" t="s">
        <v>225</v>
      </c>
      <c r="E18" s="133" t="s">
        <v>3561</v>
      </c>
      <c r="F18" s="133" t="s">
        <v>3561</v>
      </c>
      <c r="G18" s="69">
        <v>0.42999999999993138</v>
      </c>
      <c r="H18" s="72" t="s">
        <v>134</v>
      </c>
      <c r="I18" s="73">
        <v>0</v>
      </c>
      <c r="J18" s="70">
        <v>4.4700000000000691E-2</v>
      </c>
      <c r="K18" s="69">
        <v>4452019.74</v>
      </c>
      <c r="L18" s="71">
        <v>98.15</v>
      </c>
      <c r="M18" s="133" t="s">
        <v>3561</v>
      </c>
      <c r="N18" s="69">
        <v>4369.65737481</v>
      </c>
      <c r="O18" s="70">
        <v>2.4733443E-4</v>
      </c>
      <c r="P18" s="70">
        <f t="shared" si="0"/>
        <v>1.5637441622747578E-2</v>
      </c>
      <c r="Q18" s="70">
        <f>N18/'סכום נכסי הקרן'!$C$41</f>
        <v>5.3717545797171424E-4</v>
      </c>
    </row>
    <row r="19" spans="1:17">
      <c r="A19" s="61" t="s">
        <v>236</v>
      </c>
      <c r="B19" s="59" t="s">
        <v>237</v>
      </c>
      <c r="C19" s="72" t="s">
        <v>122</v>
      </c>
      <c r="D19" s="59" t="s">
        <v>225</v>
      </c>
      <c r="E19" s="133" t="s">
        <v>3561</v>
      </c>
      <c r="F19" s="133" t="s">
        <v>3561</v>
      </c>
      <c r="G19" s="69">
        <v>0.67999999999993532</v>
      </c>
      <c r="H19" s="72" t="s">
        <v>134</v>
      </c>
      <c r="I19" s="73">
        <v>0</v>
      </c>
      <c r="J19" s="70">
        <v>4.1400000000001297E-2</v>
      </c>
      <c r="K19" s="69">
        <v>1272005.6399999999</v>
      </c>
      <c r="L19" s="71">
        <v>97.29</v>
      </c>
      <c r="M19" s="133" t="s">
        <v>3561</v>
      </c>
      <c r="N19" s="69">
        <v>1237.5342871560001</v>
      </c>
      <c r="O19" s="70">
        <v>7.0666979999999991E-5</v>
      </c>
      <c r="P19" s="70">
        <f t="shared" si="0"/>
        <v>4.4286928039505482E-3</v>
      </c>
      <c r="Q19" s="70">
        <f>N19/'סכום נכסי הקרן'!$C$41</f>
        <v>1.5213390672023312E-4</v>
      </c>
    </row>
    <row r="20" spans="1:17">
      <c r="A20" s="137" t="s">
        <v>3561</v>
      </c>
      <c r="B20" s="133" t="s">
        <v>3561</v>
      </c>
      <c r="C20" s="133" t="s">
        <v>3561</v>
      </c>
      <c r="D20" s="133" t="s">
        <v>3561</v>
      </c>
      <c r="E20" s="133" t="s">
        <v>3561</v>
      </c>
      <c r="F20" s="133" t="s">
        <v>3561</v>
      </c>
      <c r="G20" s="133" t="s">
        <v>3561</v>
      </c>
      <c r="H20" s="133" t="s">
        <v>3561</v>
      </c>
      <c r="I20" s="133" t="s">
        <v>3561</v>
      </c>
      <c r="J20" s="133" t="s">
        <v>3561</v>
      </c>
      <c r="K20" s="133" t="s">
        <v>3561</v>
      </c>
      <c r="L20" s="133" t="s">
        <v>3561</v>
      </c>
      <c r="M20" s="133" t="s">
        <v>3561</v>
      </c>
      <c r="N20" s="133" t="s">
        <v>3561</v>
      </c>
      <c r="O20" s="133" t="s">
        <v>3561</v>
      </c>
      <c r="P20" s="133" t="s">
        <v>3561</v>
      </c>
      <c r="Q20" s="133" t="s">
        <v>3561</v>
      </c>
    </row>
    <row r="21" spans="1:17">
      <c r="A21" s="60" t="s">
        <v>23</v>
      </c>
      <c r="B21" s="130" t="s">
        <v>3561</v>
      </c>
      <c r="C21" s="130" t="s">
        <v>3561</v>
      </c>
      <c r="D21" s="130" t="s">
        <v>3561</v>
      </c>
      <c r="E21" s="130" t="s">
        <v>3561</v>
      </c>
      <c r="F21" s="130" t="s">
        <v>3561</v>
      </c>
      <c r="G21" s="66">
        <v>9.7937779461518488</v>
      </c>
      <c r="H21" s="130" t="s">
        <v>3561</v>
      </c>
      <c r="I21" s="130" t="s">
        <v>3561</v>
      </c>
      <c r="J21" s="67">
        <v>4.115127137399216E-2</v>
      </c>
      <c r="K21" s="130" t="s">
        <v>3561</v>
      </c>
      <c r="L21" s="130" t="s">
        <v>3561</v>
      </c>
      <c r="M21" s="130" t="s">
        <v>3561</v>
      </c>
      <c r="N21" s="66">
        <v>245603.10854235303</v>
      </c>
      <c r="O21" s="130" t="s">
        <v>3561</v>
      </c>
      <c r="P21" s="67">
        <f t="shared" si="0"/>
        <v>0.87892572409372915</v>
      </c>
      <c r="Q21" s="67">
        <f>N21/'סכום נכסי הקרן'!$C$41</f>
        <v>3.0192747621603112E-2</v>
      </c>
    </row>
    <row r="22" spans="1:17">
      <c r="A22" s="61" t="s">
        <v>238</v>
      </c>
      <c r="B22" s="59" t="s">
        <v>239</v>
      </c>
      <c r="C22" s="72" t="s">
        <v>122</v>
      </c>
      <c r="D22" s="59" t="s">
        <v>225</v>
      </c>
      <c r="E22" s="133" t="s">
        <v>3561</v>
      </c>
      <c r="F22" s="133" t="s">
        <v>3561</v>
      </c>
      <c r="G22" s="69">
        <v>11.789999999999983</v>
      </c>
      <c r="H22" s="72" t="s">
        <v>134</v>
      </c>
      <c r="I22" s="73">
        <v>5.5E-2</v>
      </c>
      <c r="J22" s="70">
        <v>4.4099999999998592E-2</v>
      </c>
      <c r="K22" s="69">
        <v>3155578.6032409994</v>
      </c>
      <c r="L22" s="71">
        <v>118.5</v>
      </c>
      <c r="M22" s="133" t="s">
        <v>3561</v>
      </c>
      <c r="N22" s="69">
        <v>3739.360493533</v>
      </c>
      <c r="O22" s="70">
        <v>1.6343337265706638E-4</v>
      </c>
      <c r="P22" s="70">
        <f t="shared" si="0"/>
        <v>1.3381834411347505E-2</v>
      </c>
      <c r="Q22" s="70">
        <f>N22/'סכום נכסי הקרן'!$C$41</f>
        <v>4.5969111839627149E-4</v>
      </c>
    </row>
    <row r="23" spans="1:17">
      <c r="A23" s="61" t="s">
        <v>240</v>
      </c>
      <c r="B23" s="59" t="s">
        <v>241</v>
      </c>
      <c r="C23" s="72" t="s">
        <v>122</v>
      </c>
      <c r="D23" s="59" t="s">
        <v>225</v>
      </c>
      <c r="E23" s="133" t="s">
        <v>3561</v>
      </c>
      <c r="F23" s="133" t="s">
        <v>3561</v>
      </c>
      <c r="G23" s="69">
        <v>2.1400000000002395</v>
      </c>
      <c r="H23" s="72" t="s">
        <v>134</v>
      </c>
      <c r="I23" s="73">
        <v>5.0000000000000001E-3</v>
      </c>
      <c r="J23" s="70">
        <v>3.7600000000002978E-2</v>
      </c>
      <c r="K23" s="69">
        <v>7748254.9479149999</v>
      </c>
      <c r="L23" s="71">
        <v>93.78</v>
      </c>
      <c r="M23" s="133" t="s">
        <v>3561</v>
      </c>
      <c r="N23" s="69">
        <v>7266.3133310590001</v>
      </c>
      <c r="O23" s="70">
        <v>2.8996066491597012E-4</v>
      </c>
      <c r="P23" s="70">
        <f t="shared" si="0"/>
        <v>2.6003537756085118E-2</v>
      </c>
      <c r="Q23" s="70">
        <f>N23/'סכום נכסי הקרן'!$C$41</f>
        <v>8.9327030853244226E-4</v>
      </c>
    </row>
    <row r="24" spans="1:17">
      <c r="A24" s="61" t="s">
        <v>242</v>
      </c>
      <c r="B24" s="59" t="s">
        <v>243</v>
      </c>
      <c r="C24" s="72" t="s">
        <v>122</v>
      </c>
      <c r="D24" s="59" t="s">
        <v>225</v>
      </c>
      <c r="E24" s="133" t="s">
        <v>3561</v>
      </c>
      <c r="F24" s="133" t="s">
        <v>3561</v>
      </c>
      <c r="G24" s="69">
        <v>4.6699999999999662</v>
      </c>
      <c r="H24" s="72" t="s">
        <v>134</v>
      </c>
      <c r="I24" s="73">
        <v>3.7499999999999999E-2</v>
      </c>
      <c r="J24" s="70">
        <v>3.719999999999974E-2</v>
      </c>
      <c r="K24" s="69">
        <v>13273480.232249999</v>
      </c>
      <c r="L24" s="71">
        <v>102.8</v>
      </c>
      <c r="M24" s="133" t="s">
        <v>3561</v>
      </c>
      <c r="N24" s="69">
        <v>13645.137806037999</v>
      </c>
      <c r="O24" s="70">
        <v>1.0364738637540251E-3</v>
      </c>
      <c r="P24" s="70">
        <f t="shared" si="0"/>
        <v>4.8831070167267544E-2</v>
      </c>
      <c r="Q24" s="70">
        <f>N24/'סכום נכסי הקרן'!$C$41</f>
        <v>1.6774388747960651E-3</v>
      </c>
    </row>
    <row r="25" spans="1:17">
      <c r="A25" s="61" t="s">
        <v>244</v>
      </c>
      <c r="B25" s="59" t="s">
        <v>245</v>
      </c>
      <c r="C25" s="72" t="s">
        <v>122</v>
      </c>
      <c r="D25" s="59" t="s">
        <v>225</v>
      </c>
      <c r="E25" s="133" t="s">
        <v>3561</v>
      </c>
      <c r="F25" s="133" t="s">
        <v>3561</v>
      </c>
      <c r="G25" s="69">
        <v>0.25000000014711843</v>
      </c>
      <c r="H25" s="72" t="s">
        <v>134</v>
      </c>
      <c r="I25" s="73">
        <v>3.7499999999999999E-2</v>
      </c>
      <c r="J25" s="70">
        <v>3.2299999994762581E-2</v>
      </c>
      <c r="K25" s="69">
        <v>1650.618119</v>
      </c>
      <c r="L25" s="71">
        <v>102.95</v>
      </c>
      <c r="M25" s="133" t="s">
        <v>3561</v>
      </c>
      <c r="N25" s="69">
        <v>1.699311343</v>
      </c>
      <c r="O25" s="70">
        <v>1.2617584107144406E-7</v>
      </c>
      <c r="P25" s="70">
        <f t="shared" si="0"/>
        <v>6.0812278047751334E-6</v>
      </c>
      <c r="Q25" s="70">
        <f>N25/'סכום נכסי הקרן'!$C$41</f>
        <v>2.0890158440677399E-7</v>
      </c>
    </row>
    <row r="26" spans="1:17">
      <c r="A26" s="61" t="s">
        <v>246</v>
      </c>
      <c r="B26" s="59" t="s">
        <v>247</v>
      </c>
      <c r="C26" s="72" t="s">
        <v>122</v>
      </c>
      <c r="D26" s="59" t="s">
        <v>225</v>
      </c>
      <c r="E26" s="133" t="s">
        <v>3561</v>
      </c>
      <c r="F26" s="133" t="s">
        <v>3561</v>
      </c>
      <c r="G26" s="69">
        <v>3.1300000000001575</v>
      </c>
      <c r="H26" s="72" t="s">
        <v>134</v>
      </c>
      <c r="I26" s="73">
        <v>0.02</v>
      </c>
      <c r="J26" s="70">
        <v>3.6500000000001573E-2</v>
      </c>
      <c r="K26" s="69">
        <v>8197561.4419169994</v>
      </c>
      <c r="L26" s="71">
        <v>96.55</v>
      </c>
      <c r="M26" s="133" t="s">
        <v>3561</v>
      </c>
      <c r="N26" s="69">
        <v>7914.7455160750014</v>
      </c>
      <c r="O26" s="70">
        <v>3.2726005744166797E-4</v>
      </c>
      <c r="P26" s="70">
        <f t="shared" si="0"/>
        <v>2.832404473632388E-2</v>
      </c>
      <c r="Q26" s="70">
        <f>N26/'סכום נכסי הקרן'!$C$41</f>
        <v>9.7298407692937875E-4</v>
      </c>
    </row>
    <row r="27" spans="1:17">
      <c r="A27" s="61" t="s">
        <v>248</v>
      </c>
      <c r="B27" s="59" t="s">
        <v>249</v>
      </c>
      <c r="C27" s="72" t="s">
        <v>122</v>
      </c>
      <c r="D27" s="59" t="s">
        <v>225</v>
      </c>
      <c r="E27" s="133" t="s">
        <v>3561</v>
      </c>
      <c r="F27" s="133" t="s">
        <v>3561</v>
      </c>
      <c r="G27" s="69">
        <v>6.0199999999999019</v>
      </c>
      <c r="H27" s="72" t="s">
        <v>134</v>
      </c>
      <c r="I27" s="73">
        <v>0.01</v>
      </c>
      <c r="J27" s="70">
        <v>3.8099999999999509E-2</v>
      </c>
      <c r="K27" s="69">
        <v>36695001.585412003</v>
      </c>
      <c r="L27" s="71">
        <v>85.38</v>
      </c>
      <c r="M27" s="133" t="s">
        <v>3561</v>
      </c>
      <c r="N27" s="69">
        <v>31330.194156454996</v>
      </c>
      <c r="O27" s="70">
        <v>9.7191268077107939E-4</v>
      </c>
      <c r="P27" s="70">
        <f t="shared" si="0"/>
        <v>0.11211956456247672</v>
      </c>
      <c r="Q27" s="70">
        <f>N27/'סכום נכסי הקרן'!$C$41</f>
        <v>3.8515173961592868E-3</v>
      </c>
    </row>
    <row r="28" spans="1:17">
      <c r="A28" s="61" t="s">
        <v>250</v>
      </c>
      <c r="B28" s="59" t="s">
        <v>251</v>
      </c>
      <c r="C28" s="72" t="s">
        <v>122</v>
      </c>
      <c r="D28" s="59" t="s">
        <v>225</v>
      </c>
      <c r="E28" s="133" t="s">
        <v>3561</v>
      </c>
      <c r="F28" s="133" t="s">
        <v>3561</v>
      </c>
      <c r="G28" s="69">
        <v>14.970000000000127</v>
      </c>
      <c r="H28" s="72" t="s">
        <v>134</v>
      </c>
      <c r="I28" s="73">
        <v>3.7499999999999999E-2</v>
      </c>
      <c r="J28" s="70">
        <v>4.5100000000000494E-2</v>
      </c>
      <c r="K28" s="69">
        <v>27736499.372400001</v>
      </c>
      <c r="L28" s="71">
        <v>92</v>
      </c>
      <c r="M28" s="133" t="s">
        <v>3561</v>
      </c>
      <c r="N28" s="69">
        <v>25517.580106674002</v>
      </c>
      <c r="O28" s="70">
        <v>1.0997516135559885E-3</v>
      </c>
      <c r="P28" s="70">
        <f t="shared" si="0"/>
        <v>9.1318296846843769E-2</v>
      </c>
      <c r="Q28" s="70">
        <f>N28/'סכום נכסי הקרן'!$C$41</f>
        <v>3.1369548237700291E-3</v>
      </c>
    </row>
    <row r="29" spans="1:17">
      <c r="A29" s="61" t="s">
        <v>252</v>
      </c>
      <c r="B29" s="59" t="s">
        <v>253</v>
      </c>
      <c r="C29" s="72" t="s">
        <v>122</v>
      </c>
      <c r="D29" s="59" t="s">
        <v>225</v>
      </c>
      <c r="E29" s="133" t="s">
        <v>3561</v>
      </c>
      <c r="F29" s="133" t="s">
        <v>3561</v>
      </c>
      <c r="G29" s="69">
        <v>1.3199999999911523</v>
      </c>
      <c r="H29" s="72" t="s">
        <v>134</v>
      </c>
      <c r="I29" s="73">
        <v>5.0000000000000001E-3</v>
      </c>
      <c r="J29" s="70">
        <v>3.8299999999314306E-2</v>
      </c>
      <c r="K29" s="69">
        <v>23522.225095999998</v>
      </c>
      <c r="L29" s="71">
        <v>96.1</v>
      </c>
      <c r="M29" s="133" t="s">
        <v>3561</v>
      </c>
      <c r="N29" s="69">
        <v>22.604857384999999</v>
      </c>
      <c r="O29" s="70">
        <v>1.0022349214129561E-6</v>
      </c>
      <c r="P29" s="70">
        <f t="shared" si="0"/>
        <v>8.0894703503805491E-5</v>
      </c>
      <c r="Q29" s="70">
        <f>N29/'סכום נכסי הקרן'!$C$41</f>
        <v>2.7788848361825274E-6</v>
      </c>
    </row>
    <row r="30" spans="1:17">
      <c r="A30" s="61" t="s">
        <v>254</v>
      </c>
      <c r="B30" s="59" t="s">
        <v>255</v>
      </c>
      <c r="C30" s="72" t="s">
        <v>122</v>
      </c>
      <c r="D30" s="59" t="s">
        <v>225</v>
      </c>
      <c r="E30" s="133" t="s">
        <v>3561</v>
      </c>
      <c r="F30" s="133" t="s">
        <v>3561</v>
      </c>
      <c r="G30" s="69">
        <v>7.8199999999999781</v>
      </c>
      <c r="H30" s="72" t="s">
        <v>134</v>
      </c>
      <c r="I30" s="73">
        <v>1.3000000000000001E-2</v>
      </c>
      <c r="J30" s="70">
        <v>3.9699999999999999E-2</v>
      </c>
      <c r="K30" s="69">
        <v>67652576.704253003</v>
      </c>
      <c r="L30" s="71">
        <v>82.23</v>
      </c>
      <c r="M30" s="133" t="s">
        <v>3561</v>
      </c>
      <c r="N30" s="69">
        <v>55630.716789764992</v>
      </c>
      <c r="O30" s="70">
        <v>3.1417503635748144E-3</v>
      </c>
      <c r="P30" s="70">
        <f t="shared" si="0"/>
        <v>0.19908244780161496</v>
      </c>
      <c r="Q30" s="70">
        <f>N30/'סכום נכסי הקרן'!$C$41</f>
        <v>6.8388555910830701E-3</v>
      </c>
    </row>
    <row r="31" spans="1:17">
      <c r="A31" s="61" t="s">
        <v>256</v>
      </c>
      <c r="B31" s="59" t="s">
        <v>257</v>
      </c>
      <c r="C31" s="72" t="s">
        <v>122</v>
      </c>
      <c r="D31" s="59" t="s">
        <v>225</v>
      </c>
      <c r="E31" s="133" t="s">
        <v>3561</v>
      </c>
      <c r="F31" s="133" t="s">
        <v>3561</v>
      </c>
      <c r="G31" s="69">
        <v>11.839999999999892</v>
      </c>
      <c r="H31" s="72" t="s">
        <v>134</v>
      </c>
      <c r="I31" s="73">
        <v>1.4999999999999999E-2</v>
      </c>
      <c r="J31" s="70">
        <v>4.329999999999954E-2</v>
      </c>
      <c r="K31" s="69">
        <v>58950092.150176004</v>
      </c>
      <c r="L31" s="71">
        <v>72.52</v>
      </c>
      <c r="M31" s="133" t="s">
        <v>3561</v>
      </c>
      <c r="N31" s="69">
        <v>42750.607796515003</v>
      </c>
      <c r="O31" s="70">
        <v>2.3307658896672113E-3</v>
      </c>
      <c r="P31" s="70">
        <f t="shared" si="0"/>
        <v>0.15298914226290999</v>
      </c>
      <c r="Q31" s="70">
        <f>N31/'סכום נכסי הקרן'!$C$41</f>
        <v>5.2554640677429819E-3</v>
      </c>
    </row>
    <row r="32" spans="1:17">
      <c r="A32" s="61" t="s">
        <v>258</v>
      </c>
      <c r="B32" s="59" t="s">
        <v>259</v>
      </c>
      <c r="C32" s="72" t="s">
        <v>122</v>
      </c>
      <c r="D32" s="59" t="s">
        <v>225</v>
      </c>
      <c r="E32" s="133" t="s">
        <v>3561</v>
      </c>
      <c r="F32" s="133" t="s">
        <v>3561</v>
      </c>
      <c r="G32" s="69">
        <v>1.6499999999997847</v>
      </c>
      <c r="H32" s="72" t="s">
        <v>134</v>
      </c>
      <c r="I32" s="73">
        <v>1.7500000000000002E-2</v>
      </c>
      <c r="J32" s="70">
        <v>3.8099999999996984E-2</v>
      </c>
      <c r="K32" s="69">
        <v>3823430.0204690006</v>
      </c>
      <c r="L32" s="71">
        <v>97.32</v>
      </c>
      <c r="M32" s="133" t="s">
        <v>3561</v>
      </c>
      <c r="N32" s="69">
        <v>3720.961944052</v>
      </c>
      <c r="O32" s="70">
        <v>1.6081074038691467E-4</v>
      </c>
      <c r="P32" s="70">
        <f t="shared" si="0"/>
        <v>1.3315992580106703E-2</v>
      </c>
      <c r="Q32" s="70">
        <f>N32/'סכום נכסי הקרן'!$C$41</f>
        <v>4.5742932796381195E-4</v>
      </c>
    </row>
    <row r="33" spans="1:17">
      <c r="A33" s="61" t="s">
        <v>260</v>
      </c>
      <c r="B33" s="59" t="s">
        <v>261</v>
      </c>
      <c r="C33" s="72" t="s">
        <v>122</v>
      </c>
      <c r="D33" s="59" t="s">
        <v>225</v>
      </c>
      <c r="E33" s="133" t="s">
        <v>3561</v>
      </c>
      <c r="F33" s="133" t="s">
        <v>3561</v>
      </c>
      <c r="G33" s="69">
        <v>4.520000000000099</v>
      </c>
      <c r="H33" s="72" t="s">
        <v>134</v>
      </c>
      <c r="I33" s="73">
        <v>2.2499999999999999E-2</v>
      </c>
      <c r="J33" s="70">
        <v>3.6700000000000711E-2</v>
      </c>
      <c r="K33" s="69">
        <v>19137289.552815001</v>
      </c>
      <c r="L33" s="71">
        <v>94.49</v>
      </c>
      <c r="M33" s="133" t="s">
        <v>3561</v>
      </c>
      <c r="N33" s="69">
        <v>18082.824453010002</v>
      </c>
      <c r="O33" s="70">
        <v>7.0749090860266323E-4</v>
      </c>
      <c r="P33" s="70">
        <f t="shared" si="0"/>
        <v>6.4711964235097869E-2</v>
      </c>
      <c r="Q33" s="70">
        <f>N33/'סכום נכסי הקרן'!$C$41</f>
        <v>2.2229773810103649E-3</v>
      </c>
    </row>
    <row r="34" spans="1:17">
      <c r="A34" s="61" t="s">
        <v>262</v>
      </c>
      <c r="B34" s="59" t="s">
        <v>263</v>
      </c>
      <c r="C34" s="72" t="s">
        <v>122</v>
      </c>
      <c r="D34" s="59" t="s">
        <v>225</v>
      </c>
      <c r="E34" s="133" t="s">
        <v>3561</v>
      </c>
      <c r="F34" s="133" t="s">
        <v>3561</v>
      </c>
      <c r="G34" s="69">
        <v>0.82999999999669039</v>
      </c>
      <c r="H34" s="72" t="s">
        <v>134</v>
      </c>
      <c r="I34" s="73">
        <v>4.0000000000000001E-3</v>
      </c>
      <c r="J34" s="70">
        <v>3.9799999999966904E-2</v>
      </c>
      <c r="K34" s="69">
        <v>62176.462486999997</v>
      </c>
      <c r="L34" s="71">
        <v>97.19</v>
      </c>
      <c r="M34" s="133" t="s">
        <v>3561</v>
      </c>
      <c r="N34" s="69">
        <v>60.429304440000003</v>
      </c>
      <c r="O34" s="70">
        <v>3.6503872805122337E-6</v>
      </c>
      <c r="P34" s="70">
        <f t="shared" si="0"/>
        <v>2.1625487754055995E-4</v>
      </c>
      <c r="Q34" s="70">
        <f>N34/'סכום נכסי הקרן'!$C$41</f>
        <v>7.4287607707184615E-6</v>
      </c>
    </row>
    <row r="35" spans="1:17">
      <c r="A35" s="61" t="s">
        <v>264</v>
      </c>
      <c r="B35" s="59" t="s">
        <v>265</v>
      </c>
      <c r="C35" s="72" t="s">
        <v>122</v>
      </c>
      <c r="D35" s="59" t="s">
        <v>225</v>
      </c>
      <c r="E35" s="133" t="s">
        <v>3561</v>
      </c>
      <c r="F35" s="133" t="s">
        <v>3561</v>
      </c>
      <c r="G35" s="69">
        <v>2.6599999999004136</v>
      </c>
      <c r="H35" s="72" t="s">
        <v>134</v>
      </c>
      <c r="I35" s="73">
        <v>6.25E-2</v>
      </c>
      <c r="J35" s="70">
        <v>3.6599999998238084E-2</v>
      </c>
      <c r="K35" s="69">
        <v>12098.235500000001</v>
      </c>
      <c r="L35" s="71">
        <v>107.9</v>
      </c>
      <c r="M35" s="133" t="s">
        <v>3561</v>
      </c>
      <c r="N35" s="69">
        <v>13.053996105</v>
      </c>
      <c r="O35" s="70">
        <v>8.1216982876249552E-7</v>
      </c>
      <c r="P35" s="70">
        <f t="shared" si="0"/>
        <v>4.6715585348242034E-5</v>
      </c>
      <c r="Q35" s="70">
        <f>N35/'סכום נכסי הקרן'!$C$41</f>
        <v>1.6047680022897114E-6</v>
      </c>
    </row>
    <row r="36" spans="1:17">
      <c r="A36" s="61" t="s">
        <v>266</v>
      </c>
      <c r="B36" s="59" t="s">
        <v>267</v>
      </c>
      <c r="C36" s="72" t="s">
        <v>122</v>
      </c>
      <c r="D36" s="59" t="s">
        <v>225</v>
      </c>
      <c r="E36" s="133" t="s">
        <v>3561</v>
      </c>
      <c r="F36" s="133" t="s">
        <v>3561</v>
      </c>
      <c r="G36" s="69">
        <v>18.30999999999991</v>
      </c>
      <c r="H36" s="72" t="s">
        <v>134</v>
      </c>
      <c r="I36" s="73">
        <v>2.7999999999999997E-2</v>
      </c>
      <c r="J36" s="70">
        <v>4.6199999999999866E-2</v>
      </c>
      <c r="K36" s="69">
        <v>50205367.666015998</v>
      </c>
      <c r="L36" s="71">
        <v>71.52</v>
      </c>
      <c r="M36" s="133" t="s">
        <v>3561</v>
      </c>
      <c r="N36" s="69">
        <v>35906.878679903995</v>
      </c>
      <c r="O36" s="70">
        <v>4.404859046070601E-3</v>
      </c>
      <c r="P36" s="70">
        <f t="shared" si="0"/>
        <v>0.12849788233945755</v>
      </c>
      <c r="Q36" s="70">
        <f>N36/'סכום נכסי הקרן'!$C$41</f>
        <v>4.4141433400258058E-3</v>
      </c>
    </row>
    <row r="37" spans="1:17">
      <c r="A37" s="137" t="s">
        <v>3561</v>
      </c>
      <c r="B37" s="133" t="s">
        <v>3561</v>
      </c>
      <c r="C37" s="133" t="s">
        <v>3561</v>
      </c>
      <c r="D37" s="133" t="s">
        <v>3561</v>
      </c>
      <c r="E37" s="133" t="s">
        <v>3561</v>
      </c>
      <c r="F37" s="133" t="s">
        <v>3561</v>
      </c>
      <c r="G37" s="133" t="s">
        <v>3561</v>
      </c>
      <c r="H37" s="133" t="s">
        <v>3561</v>
      </c>
      <c r="I37" s="133" t="s">
        <v>3561</v>
      </c>
      <c r="J37" s="133" t="s">
        <v>3561</v>
      </c>
      <c r="K37" s="133" t="s">
        <v>3561</v>
      </c>
      <c r="L37" s="133" t="s">
        <v>3561</v>
      </c>
      <c r="M37" s="133" t="s">
        <v>3561</v>
      </c>
      <c r="N37" s="133" t="s">
        <v>3561</v>
      </c>
      <c r="O37" s="133" t="s">
        <v>3561</v>
      </c>
      <c r="P37" s="133" t="s">
        <v>3561</v>
      </c>
      <c r="Q37" s="133" t="s">
        <v>3561</v>
      </c>
    </row>
    <row r="38" spans="1:17">
      <c r="A38" s="60" t="s">
        <v>24</v>
      </c>
      <c r="B38" s="130" t="s">
        <v>3561</v>
      </c>
      <c r="C38" s="130" t="s">
        <v>3561</v>
      </c>
      <c r="D38" s="130" t="s">
        <v>3561</v>
      </c>
      <c r="E38" s="130" t="s">
        <v>3561</v>
      </c>
      <c r="F38" s="130" t="s">
        <v>3561</v>
      </c>
      <c r="G38" s="66">
        <v>3.0757391781350347</v>
      </c>
      <c r="H38" s="130" t="s">
        <v>3561</v>
      </c>
      <c r="I38" s="130" t="s">
        <v>3561</v>
      </c>
      <c r="J38" s="67">
        <v>4.7534550588941703E-2</v>
      </c>
      <c r="K38" s="130" t="s">
        <v>3561</v>
      </c>
      <c r="L38" s="130" t="s">
        <v>3561</v>
      </c>
      <c r="M38" s="130" t="s">
        <v>3561</v>
      </c>
      <c r="N38" s="66">
        <v>1953.5863156740002</v>
      </c>
      <c r="O38" s="130" t="s">
        <v>3561</v>
      </c>
      <c r="P38" s="67">
        <f t="shared" si="0"/>
        <v>6.9911870304657535E-3</v>
      </c>
      <c r="Q38" s="67">
        <f>N38/'סכום נכסי הקרן'!$C$41</f>
        <v>2.4016039103182211E-4</v>
      </c>
    </row>
    <row r="39" spans="1:17">
      <c r="A39" s="61" t="s">
        <v>268</v>
      </c>
      <c r="B39" s="59" t="s">
        <v>269</v>
      </c>
      <c r="C39" s="72" t="s">
        <v>122</v>
      </c>
      <c r="D39" s="59" t="s">
        <v>225</v>
      </c>
      <c r="E39" s="133" t="s">
        <v>3561</v>
      </c>
      <c r="F39" s="133" t="s">
        <v>3561</v>
      </c>
      <c r="G39" s="69">
        <v>2.2999999999992236</v>
      </c>
      <c r="H39" s="72" t="s">
        <v>134</v>
      </c>
      <c r="I39" s="73">
        <v>4.0999999999999995E-2</v>
      </c>
      <c r="J39" s="70">
        <v>4.7199999999985247E-2</v>
      </c>
      <c r="K39" s="69">
        <v>1558348.8860299999</v>
      </c>
      <c r="L39" s="71">
        <v>99.15</v>
      </c>
      <c r="M39" s="133" t="s">
        <v>3561</v>
      </c>
      <c r="N39" s="69">
        <v>1545.102907874</v>
      </c>
      <c r="O39" s="70">
        <v>7.3453128425346397E-5</v>
      </c>
      <c r="P39" s="70">
        <f t="shared" si="0"/>
        <v>5.5293709438872856E-3</v>
      </c>
      <c r="Q39" s="70">
        <f>N39/'סכום נכסי הקרן'!$C$41</f>
        <v>1.8994426586746579E-4</v>
      </c>
    </row>
    <row r="40" spans="1:17">
      <c r="A40" s="61" t="s">
        <v>270</v>
      </c>
      <c r="B40" s="59" t="s">
        <v>271</v>
      </c>
      <c r="C40" s="72" t="s">
        <v>122</v>
      </c>
      <c r="D40" s="59" t="s">
        <v>225</v>
      </c>
      <c r="E40" s="133" t="s">
        <v>3561</v>
      </c>
      <c r="F40" s="133" t="s">
        <v>3561</v>
      </c>
      <c r="G40" s="69">
        <v>6.01</v>
      </c>
      <c r="H40" s="72" t="s">
        <v>134</v>
      </c>
      <c r="I40" s="73">
        <v>4.0999999999999995E-2</v>
      </c>
      <c r="J40" s="70">
        <v>4.880000000000001E-2</v>
      </c>
      <c r="K40" s="69">
        <v>424001.88</v>
      </c>
      <c r="L40" s="71">
        <v>96.34</v>
      </c>
      <c r="M40" s="133" t="s">
        <v>3561</v>
      </c>
      <c r="N40" s="69">
        <v>408.48340780000001</v>
      </c>
      <c r="O40" s="70">
        <v>1.5358359282446148E-5</v>
      </c>
      <c r="P40" s="70">
        <f t="shared" si="0"/>
        <v>1.4618160865784674E-3</v>
      </c>
      <c r="Q40" s="70">
        <f>N40/'סכום נכסי הקרן'!$C$41</f>
        <v>5.0216125164356291E-5</v>
      </c>
    </row>
    <row r="41" spans="1:17">
      <c r="A41" s="137" t="s">
        <v>3561</v>
      </c>
      <c r="B41" s="133" t="s">
        <v>3561</v>
      </c>
      <c r="C41" s="133" t="s">
        <v>3561</v>
      </c>
      <c r="D41" s="133" t="s">
        <v>3561</v>
      </c>
      <c r="E41" s="133" t="s">
        <v>3561</v>
      </c>
      <c r="F41" s="133" t="s">
        <v>3561</v>
      </c>
      <c r="G41" s="133" t="s">
        <v>3561</v>
      </c>
      <c r="H41" s="133" t="s">
        <v>3561</v>
      </c>
      <c r="I41" s="133" t="s">
        <v>3561</v>
      </c>
      <c r="J41" s="133" t="s">
        <v>3561</v>
      </c>
      <c r="K41" s="133" t="s">
        <v>3561</v>
      </c>
      <c r="L41" s="133" t="s">
        <v>3561</v>
      </c>
      <c r="M41" s="133" t="s">
        <v>3561</v>
      </c>
      <c r="N41" s="133" t="s">
        <v>3561</v>
      </c>
      <c r="O41" s="133" t="s">
        <v>3561</v>
      </c>
      <c r="P41" s="133" t="s">
        <v>3561</v>
      </c>
      <c r="Q41" s="133" t="s">
        <v>3561</v>
      </c>
    </row>
    <row r="42" spans="1:17">
      <c r="A42" s="56" t="s">
        <v>188</v>
      </c>
      <c r="B42" s="130" t="s">
        <v>3561</v>
      </c>
      <c r="C42" s="130" t="s">
        <v>3561</v>
      </c>
      <c r="D42" s="130" t="s">
        <v>3561</v>
      </c>
      <c r="E42" s="130" t="s">
        <v>3561</v>
      </c>
      <c r="F42" s="130" t="s">
        <v>3561</v>
      </c>
      <c r="G42" s="66">
        <v>8.8578405712794659</v>
      </c>
      <c r="H42" s="130" t="s">
        <v>3561</v>
      </c>
      <c r="I42" s="130" t="s">
        <v>3561</v>
      </c>
      <c r="J42" s="67">
        <v>5.3863727013609919E-2</v>
      </c>
      <c r="K42" s="130" t="s">
        <v>3561</v>
      </c>
      <c r="L42" s="130" t="s">
        <v>3561</v>
      </c>
      <c r="M42" s="130" t="s">
        <v>3561</v>
      </c>
      <c r="N42" s="66">
        <v>3180.24939073</v>
      </c>
      <c r="O42" s="130" t="s">
        <v>3561</v>
      </c>
      <c r="P42" s="67">
        <f t="shared" si="0"/>
        <v>1.1380975652692063E-2</v>
      </c>
      <c r="Q42" s="67">
        <f>N42/'סכום נכסי הקרן'!$C$41</f>
        <v>3.909578661196371E-4</v>
      </c>
    </row>
    <row r="43" spans="1:17">
      <c r="A43" s="60" t="s">
        <v>65</v>
      </c>
      <c r="B43" s="130" t="s">
        <v>3561</v>
      </c>
      <c r="C43" s="130" t="s">
        <v>3561</v>
      </c>
      <c r="D43" s="130" t="s">
        <v>3561</v>
      </c>
      <c r="E43" s="130" t="s">
        <v>3561</v>
      </c>
      <c r="F43" s="130" t="s">
        <v>3561</v>
      </c>
      <c r="G43" s="66">
        <v>8.8578405712794659</v>
      </c>
      <c r="H43" s="130" t="s">
        <v>3561</v>
      </c>
      <c r="I43" s="130" t="s">
        <v>3561</v>
      </c>
      <c r="J43" s="67">
        <v>5.3863727013609919E-2</v>
      </c>
      <c r="K43" s="130" t="s">
        <v>3561</v>
      </c>
      <c r="L43" s="130" t="s">
        <v>3561</v>
      </c>
      <c r="M43" s="130" t="s">
        <v>3561</v>
      </c>
      <c r="N43" s="66">
        <v>3180.24939073</v>
      </c>
      <c r="O43" s="130" t="s">
        <v>3561</v>
      </c>
      <c r="P43" s="67">
        <f t="shared" si="0"/>
        <v>1.1380975652692063E-2</v>
      </c>
      <c r="Q43" s="67">
        <f>N43/'סכום נכסי הקרן'!$C$41</f>
        <v>3.909578661196371E-4</v>
      </c>
    </row>
    <row r="44" spans="1:17">
      <c r="A44" s="61" t="s">
        <v>272</v>
      </c>
      <c r="B44" s="59" t="s">
        <v>273</v>
      </c>
      <c r="C44" s="72" t="s">
        <v>27</v>
      </c>
      <c r="D44" s="59" t="s">
        <v>274</v>
      </c>
      <c r="E44" s="59" t="s">
        <v>275</v>
      </c>
      <c r="F44" s="133" t="s">
        <v>3561</v>
      </c>
      <c r="G44" s="69">
        <v>17.669999999987304</v>
      </c>
      <c r="H44" s="72" t="s">
        <v>133</v>
      </c>
      <c r="I44" s="73">
        <v>4.4999999999999998E-2</v>
      </c>
      <c r="J44" s="70">
        <v>5.7499999999965266E-2</v>
      </c>
      <c r="K44" s="69">
        <v>251382.520785</v>
      </c>
      <c r="L44" s="71">
        <v>78.942499999999995</v>
      </c>
      <c r="M44" s="133" t="s">
        <v>3561</v>
      </c>
      <c r="N44" s="69">
        <v>719.76961424199999</v>
      </c>
      <c r="O44" s="70">
        <v>2.51382520785E-4</v>
      </c>
      <c r="P44" s="70">
        <f t="shared" si="0"/>
        <v>2.5757981368107201E-3</v>
      </c>
      <c r="Q44" s="70">
        <f>N44/'סכום נכסי הקרן'!$C$41</f>
        <v>8.8483498590408882E-5</v>
      </c>
    </row>
    <row r="45" spans="1:17">
      <c r="A45" s="61" t="s">
        <v>276</v>
      </c>
      <c r="B45" s="59" t="s">
        <v>277</v>
      </c>
      <c r="C45" s="72" t="s">
        <v>27</v>
      </c>
      <c r="D45" s="59" t="s">
        <v>274</v>
      </c>
      <c r="E45" s="59" t="s">
        <v>275</v>
      </c>
      <c r="F45" s="133" t="s">
        <v>3561</v>
      </c>
      <c r="G45" s="69">
        <v>6.2800000000013654</v>
      </c>
      <c r="H45" s="72" t="s">
        <v>133</v>
      </c>
      <c r="I45" s="73">
        <v>6.5000000000000002E-2</v>
      </c>
      <c r="J45" s="70">
        <v>5.2800000000009589E-2</v>
      </c>
      <c r="K45" s="69">
        <v>625516.375</v>
      </c>
      <c r="L45" s="71">
        <v>108.45099999999999</v>
      </c>
      <c r="M45" s="133" t="s">
        <v>3561</v>
      </c>
      <c r="N45" s="69">
        <v>2460.479776488</v>
      </c>
      <c r="O45" s="70">
        <v>4.1701091666666667E-4</v>
      </c>
      <c r="P45" s="70">
        <f t="shared" si="0"/>
        <v>8.8051775158813437E-3</v>
      </c>
      <c r="Q45" s="70">
        <f>N45/'סכום נכסי הקרן'!$C$41</f>
        <v>3.0247436752922819E-4</v>
      </c>
    </row>
    <row r="46" spans="1:17">
      <c r="A46" s="134" t="s">
        <v>3561</v>
      </c>
      <c r="B46" s="135" t="s">
        <v>3561</v>
      </c>
      <c r="C46" s="135" t="s">
        <v>3561</v>
      </c>
      <c r="D46" s="135" t="s">
        <v>3561</v>
      </c>
      <c r="E46" s="135" t="s">
        <v>3561</v>
      </c>
      <c r="F46" s="135" t="s">
        <v>3561</v>
      </c>
      <c r="G46" s="135" t="s">
        <v>3561</v>
      </c>
      <c r="H46" s="135" t="s">
        <v>3561</v>
      </c>
      <c r="I46" s="135" t="s">
        <v>3561</v>
      </c>
      <c r="J46" s="135" t="s">
        <v>3561</v>
      </c>
      <c r="K46" s="135" t="s">
        <v>3561</v>
      </c>
      <c r="L46" s="135" t="s">
        <v>3561</v>
      </c>
      <c r="M46" s="135" t="s">
        <v>3561</v>
      </c>
      <c r="N46" s="135" t="s">
        <v>3561</v>
      </c>
      <c r="O46" s="135" t="s">
        <v>3561</v>
      </c>
      <c r="P46" s="135" t="s">
        <v>3561</v>
      </c>
      <c r="Q46" s="135" t="s">
        <v>3561</v>
      </c>
    </row>
    <row r="47" spans="1:17">
      <c r="A47" s="134" t="s">
        <v>3561</v>
      </c>
      <c r="B47" s="135" t="s">
        <v>3561</v>
      </c>
      <c r="C47" s="135" t="s">
        <v>3561</v>
      </c>
      <c r="D47" s="135" t="s">
        <v>3561</v>
      </c>
      <c r="E47" s="135" t="s">
        <v>3561</v>
      </c>
      <c r="F47" s="135" t="s">
        <v>3561</v>
      </c>
      <c r="G47" s="135" t="s">
        <v>3561</v>
      </c>
      <c r="H47" s="135" t="s">
        <v>3561</v>
      </c>
      <c r="I47" s="135" t="s">
        <v>3561</v>
      </c>
      <c r="J47" s="135" t="s">
        <v>3561</v>
      </c>
      <c r="K47" s="135" t="s">
        <v>3561</v>
      </c>
      <c r="L47" s="135" t="s">
        <v>3561</v>
      </c>
      <c r="M47" s="135" t="s">
        <v>3561</v>
      </c>
      <c r="N47" s="135" t="s">
        <v>3561</v>
      </c>
      <c r="O47" s="135" t="s">
        <v>3561</v>
      </c>
      <c r="P47" s="135" t="s">
        <v>3561</v>
      </c>
      <c r="Q47" s="135" t="s">
        <v>3561</v>
      </c>
    </row>
    <row r="48" spans="1:17">
      <c r="A48" s="134" t="s">
        <v>3561</v>
      </c>
      <c r="B48" s="135" t="s">
        <v>3561</v>
      </c>
      <c r="C48" s="135" t="s">
        <v>3561</v>
      </c>
      <c r="D48" s="135" t="s">
        <v>3561</v>
      </c>
      <c r="E48" s="135" t="s">
        <v>3561</v>
      </c>
      <c r="F48" s="135" t="s">
        <v>3561</v>
      </c>
      <c r="G48" s="135" t="s">
        <v>3561</v>
      </c>
      <c r="H48" s="135" t="s">
        <v>3561</v>
      </c>
      <c r="I48" s="135" t="s">
        <v>3561</v>
      </c>
      <c r="J48" s="135" t="s">
        <v>3561</v>
      </c>
      <c r="K48" s="135" t="s">
        <v>3561</v>
      </c>
      <c r="L48" s="135" t="s">
        <v>3561</v>
      </c>
      <c r="M48" s="135" t="s">
        <v>3561</v>
      </c>
      <c r="N48" s="135" t="s">
        <v>3561</v>
      </c>
      <c r="O48" s="135" t="s">
        <v>3561</v>
      </c>
      <c r="P48" s="135" t="s">
        <v>3561</v>
      </c>
      <c r="Q48" s="135" t="s">
        <v>3561</v>
      </c>
    </row>
    <row r="49" spans="1:17">
      <c r="A49" s="98" t="s">
        <v>114</v>
      </c>
      <c r="B49" s="138" t="s">
        <v>3561</v>
      </c>
      <c r="C49" s="138" t="s">
        <v>3561</v>
      </c>
      <c r="D49" s="135" t="s">
        <v>3561</v>
      </c>
      <c r="E49" s="135" t="s">
        <v>3561</v>
      </c>
      <c r="F49" s="135" t="s">
        <v>3561</v>
      </c>
      <c r="G49" s="135" t="s">
        <v>3561</v>
      </c>
      <c r="H49" s="135" t="s">
        <v>3561</v>
      </c>
      <c r="I49" s="135" t="s">
        <v>3561</v>
      </c>
      <c r="J49" s="135" t="s">
        <v>3561</v>
      </c>
      <c r="K49" s="135" t="s">
        <v>3561</v>
      </c>
      <c r="L49" s="135" t="s">
        <v>3561</v>
      </c>
      <c r="M49" s="135" t="s">
        <v>3561</v>
      </c>
      <c r="N49" s="135" t="s">
        <v>3561</v>
      </c>
      <c r="O49" s="135" t="s">
        <v>3561</v>
      </c>
      <c r="P49" s="135" t="s">
        <v>3561</v>
      </c>
      <c r="Q49" s="135" t="s">
        <v>3561</v>
      </c>
    </row>
    <row r="50" spans="1:17">
      <c r="A50" s="98" t="s">
        <v>195</v>
      </c>
      <c r="B50" s="138" t="s">
        <v>3561</v>
      </c>
      <c r="C50" s="138" t="s">
        <v>3561</v>
      </c>
      <c r="D50" s="135" t="s">
        <v>3561</v>
      </c>
      <c r="E50" s="135" t="s">
        <v>3561</v>
      </c>
      <c r="F50" s="135" t="s">
        <v>3561</v>
      </c>
      <c r="G50" s="135" t="s">
        <v>3561</v>
      </c>
      <c r="H50" s="135" t="s">
        <v>3561</v>
      </c>
      <c r="I50" s="135" t="s">
        <v>3561</v>
      </c>
      <c r="J50" s="135" t="s">
        <v>3561</v>
      </c>
      <c r="K50" s="135" t="s">
        <v>3561</v>
      </c>
      <c r="L50" s="135" t="s">
        <v>3561</v>
      </c>
      <c r="M50" s="135" t="s">
        <v>3561</v>
      </c>
      <c r="N50" s="135" t="s">
        <v>3561</v>
      </c>
      <c r="O50" s="135" t="s">
        <v>3561</v>
      </c>
      <c r="P50" s="135" t="s">
        <v>3561</v>
      </c>
      <c r="Q50" s="135" t="s">
        <v>3561</v>
      </c>
    </row>
    <row r="51" spans="1:17">
      <c r="A51" s="98" t="s">
        <v>203</v>
      </c>
      <c r="B51" s="139" t="s">
        <v>3561</v>
      </c>
      <c r="C51" s="139" t="s">
        <v>3561</v>
      </c>
      <c r="D51" s="135" t="s">
        <v>3561</v>
      </c>
      <c r="E51" s="135" t="s">
        <v>3561</v>
      </c>
      <c r="F51" s="135" t="s">
        <v>3561</v>
      </c>
      <c r="G51" s="135" t="s">
        <v>3561</v>
      </c>
      <c r="H51" s="135" t="s">
        <v>3561</v>
      </c>
      <c r="I51" s="135" t="s">
        <v>3561</v>
      </c>
      <c r="J51" s="135" t="s">
        <v>3561</v>
      </c>
      <c r="K51" s="135" t="s">
        <v>3561</v>
      </c>
      <c r="L51" s="135" t="s">
        <v>3561</v>
      </c>
      <c r="M51" s="135" t="s">
        <v>3561</v>
      </c>
      <c r="N51" s="135" t="s">
        <v>3561</v>
      </c>
      <c r="O51" s="135" t="s">
        <v>3561</v>
      </c>
      <c r="P51" s="135" t="s">
        <v>3561</v>
      </c>
      <c r="Q51" s="135" t="s">
        <v>3561</v>
      </c>
    </row>
    <row r="52" spans="1:17" hidden="1">
      <c r="B52" s="1"/>
      <c r="C52" s="1"/>
    </row>
    <row r="53" spans="1:17" hidden="1">
      <c r="B53" s="1"/>
      <c r="C53" s="1"/>
    </row>
    <row r="54" spans="1:17" hidden="1">
      <c r="B54" s="1"/>
      <c r="C54" s="1"/>
    </row>
    <row r="55" spans="1:17" hidden="1">
      <c r="B55" s="1"/>
      <c r="C55" s="1"/>
    </row>
    <row r="56" spans="1:17" hidden="1">
      <c r="B56" s="1"/>
      <c r="C56" s="1"/>
    </row>
    <row r="57" spans="1:17" hidden="1">
      <c r="B57" s="1"/>
      <c r="C57" s="1"/>
    </row>
    <row r="58" spans="1:17" hidden="1">
      <c r="B58" s="1"/>
      <c r="C58" s="1"/>
    </row>
    <row r="59" spans="1:17" hidden="1">
      <c r="B59" s="1"/>
      <c r="C59" s="1"/>
    </row>
    <row r="60" spans="1:17" hidden="1">
      <c r="B60" s="1"/>
      <c r="C60" s="1"/>
    </row>
    <row r="61" spans="1:17" hidden="1">
      <c r="B61" s="1"/>
      <c r="C61" s="1"/>
    </row>
    <row r="62" spans="1:17" hidden="1">
      <c r="B62" s="1"/>
      <c r="C62" s="1"/>
    </row>
    <row r="63" spans="1:17" hidden="1">
      <c r="B63" s="1"/>
      <c r="C63" s="1"/>
    </row>
    <row r="64" spans="1:17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50 C1:C4 M1:M5 B5:C27 N1:P7 D1:H28 B52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147</v>
      </c>
      <c r="B1" s="37" t="s" vm="1">
        <v>220</v>
      </c>
    </row>
    <row r="2" spans="1:19">
      <c r="A2" s="37" t="s">
        <v>146</v>
      </c>
      <c r="B2" s="37" t="s">
        <v>221</v>
      </c>
    </row>
    <row r="3" spans="1:19">
      <c r="A3" s="37" t="s">
        <v>148</v>
      </c>
      <c r="B3" s="37" t="s">
        <v>222</v>
      </c>
    </row>
    <row r="4" spans="1:19">
      <c r="A4" s="37" t="s">
        <v>149</v>
      </c>
      <c r="B4" s="37">
        <v>12145</v>
      </c>
    </row>
    <row r="5" spans="1:19" ht="18.75">
      <c r="A5" s="156" t="s">
        <v>92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0"/>
    </row>
    <row r="6" spans="1:19" s="3" customFormat="1">
      <c r="A6" s="140" t="s">
        <v>117</v>
      </c>
      <c r="B6" s="40" t="s">
        <v>46</v>
      </c>
      <c r="C6" s="40" t="s">
        <v>121</v>
      </c>
      <c r="D6" s="40" t="s">
        <v>179</v>
      </c>
      <c r="E6" s="40" t="s">
        <v>119</v>
      </c>
      <c r="F6" s="40" t="s">
        <v>68</v>
      </c>
      <c r="G6" s="40" t="s">
        <v>14</v>
      </c>
      <c r="H6" s="40" t="s">
        <v>69</v>
      </c>
      <c r="I6" s="40" t="s">
        <v>106</v>
      </c>
      <c r="J6" s="40" t="s">
        <v>17</v>
      </c>
      <c r="K6" s="40" t="s">
        <v>105</v>
      </c>
      <c r="L6" s="40" t="s">
        <v>16</v>
      </c>
      <c r="M6" s="40" t="s">
        <v>18</v>
      </c>
      <c r="N6" s="40" t="s">
        <v>197</v>
      </c>
      <c r="O6" s="40" t="s">
        <v>196</v>
      </c>
      <c r="P6" s="40" t="s">
        <v>64</v>
      </c>
      <c r="Q6" s="40" t="s">
        <v>61</v>
      </c>
      <c r="R6" s="40" t="s">
        <v>150</v>
      </c>
      <c r="S6" s="141" t="s">
        <v>152</v>
      </c>
    </row>
    <row r="7" spans="1:19" s="3" customFormat="1">
      <c r="A7" s="142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127" t="s">
        <v>3561</v>
      </c>
      <c r="I7" s="12" t="s">
        <v>21</v>
      </c>
      <c r="J7" s="12" t="s">
        <v>20</v>
      </c>
      <c r="K7" s="127" t="s">
        <v>3561</v>
      </c>
      <c r="L7" s="12" t="s">
        <v>19</v>
      </c>
      <c r="M7" s="12" t="s">
        <v>19</v>
      </c>
      <c r="N7" s="12" t="s">
        <v>204</v>
      </c>
      <c r="O7" s="127" t="s">
        <v>3561</v>
      </c>
      <c r="P7" s="12" t="s">
        <v>200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43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115</v>
      </c>
      <c r="Q8" s="14" t="s">
        <v>116</v>
      </c>
      <c r="R8" s="34" t="s">
        <v>153</v>
      </c>
      <c r="S8" s="48" t="s">
        <v>180</v>
      </c>
    </row>
    <row r="9" spans="1:19" s="4" customFormat="1" ht="20.25">
      <c r="A9" s="57" t="s">
        <v>47</v>
      </c>
      <c r="B9" s="130" t="s">
        <v>3561</v>
      </c>
      <c r="C9" s="130" t="s">
        <v>3561</v>
      </c>
      <c r="D9" s="130" t="s">
        <v>3561</v>
      </c>
      <c r="E9" s="130" t="s">
        <v>3561</v>
      </c>
      <c r="F9" s="130" t="s">
        <v>3561</v>
      </c>
      <c r="G9" s="130" t="s">
        <v>3561</v>
      </c>
      <c r="H9" s="130" t="s">
        <v>3561</v>
      </c>
      <c r="I9" s="130" t="s">
        <v>3561</v>
      </c>
      <c r="J9" s="130" t="s">
        <v>3561</v>
      </c>
      <c r="K9" s="130" t="s">
        <v>3561</v>
      </c>
      <c r="L9" s="130" t="s">
        <v>3561</v>
      </c>
      <c r="M9" s="130" t="s">
        <v>3561</v>
      </c>
      <c r="N9" s="130" t="s">
        <v>3561</v>
      </c>
      <c r="O9" s="130" t="s">
        <v>3561</v>
      </c>
      <c r="P9" s="66">
        <v>0</v>
      </c>
      <c r="Q9" s="130" t="s">
        <v>3561</v>
      </c>
      <c r="R9" s="67">
        <v>0</v>
      </c>
      <c r="S9" s="67">
        <v>0</v>
      </c>
    </row>
    <row r="10" spans="1:19">
      <c r="A10" s="133" t="s">
        <v>3561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  <c r="P10" s="133" t="s">
        <v>3561</v>
      </c>
      <c r="Q10" s="133" t="s">
        <v>3561</v>
      </c>
      <c r="R10" s="133" t="s">
        <v>3561</v>
      </c>
      <c r="S10" s="133" t="s">
        <v>3561</v>
      </c>
    </row>
    <row r="11" spans="1:19">
      <c r="A11" s="133" t="s">
        <v>3561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  <c r="P11" s="133" t="s">
        <v>3561</v>
      </c>
      <c r="Q11" s="133" t="s">
        <v>3561</v>
      </c>
      <c r="R11" s="133" t="s">
        <v>3561</v>
      </c>
      <c r="S11" s="133" t="s">
        <v>3561</v>
      </c>
    </row>
    <row r="12" spans="1:19">
      <c r="A12" s="133" t="s">
        <v>3561</v>
      </c>
      <c r="B12" s="133" t="s">
        <v>3561</v>
      </c>
      <c r="C12" s="133" t="s">
        <v>3561</v>
      </c>
      <c r="D12" s="133" t="s">
        <v>3561</v>
      </c>
      <c r="E12" s="133" t="s">
        <v>3561</v>
      </c>
      <c r="F12" s="133" t="s">
        <v>3561</v>
      </c>
      <c r="G12" s="133" t="s">
        <v>3561</v>
      </c>
      <c r="H12" s="133" t="s">
        <v>3561</v>
      </c>
      <c r="I12" s="133" t="s">
        <v>3561</v>
      </c>
      <c r="J12" s="133" t="s">
        <v>3561</v>
      </c>
      <c r="K12" s="133" t="s">
        <v>3561</v>
      </c>
      <c r="L12" s="133" t="s">
        <v>3561</v>
      </c>
      <c r="M12" s="133" t="s">
        <v>3561</v>
      </c>
      <c r="N12" s="133" t="s">
        <v>3561</v>
      </c>
      <c r="O12" s="133" t="s">
        <v>3561</v>
      </c>
      <c r="P12" s="133" t="s">
        <v>3561</v>
      </c>
      <c r="Q12" s="133" t="s">
        <v>3561</v>
      </c>
      <c r="R12" s="133" t="s">
        <v>3561</v>
      </c>
      <c r="S12" s="133" t="s">
        <v>3561</v>
      </c>
    </row>
    <row r="13" spans="1:19">
      <c r="A13" s="100" t="s">
        <v>212</v>
      </c>
      <c r="B13" s="133" t="s">
        <v>3561</v>
      </c>
      <c r="C13" s="133" t="s">
        <v>3561</v>
      </c>
      <c r="D13" s="133" t="s">
        <v>3561</v>
      </c>
      <c r="E13" s="133" t="s">
        <v>3561</v>
      </c>
      <c r="F13" s="133" t="s">
        <v>3561</v>
      </c>
      <c r="G13" s="133" t="s">
        <v>3561</v>
      </c>
      <c r="H13" s="133" t="s">
        <v>3561</v>
      </c>
      <c r="I13" s="133" t="s">
        <v>3561</v>
      </c>
      <c r="J13" s="133" t="s">
        <v>3561</v>
      </c>
      <c r="K13" s="133" t="s">
        <v>3561</v>
      </c>
      <c r="L13" s="133" t="s">
        <v>3561</v>
      </c>
      <c r="M13" s="133" t="s">
        <v>3561</v>
      </c>
      <c r="N13" s="133" t="s">
        <v>3561</v>
      </c>
      <c r="O13" s="133" t="s">
        <v>3561</v>
      </c>
      <c r="P13" s="133" t="s">
        <v>3561</v>
      </c>
      <c r="Q13" s="133" t="s">
        <v>3561</v>
      </c>
      <c r="R13" s="133" t="s">
        <v>3561</v>
      </c>
      <c r="S13" s="133" t="s">
        <v>3561</v>
      </c>
    </row>
    <row r="14" spans="1:19">
      <c r="A14" s="100" t="s">
        <v>114</v>
      </c>
      <c r="B14" s="133" t="s">
        <v>3561</v>
      </c>
      <c r="C14" s="133" t="s">
        <v>3561</v>
      </c>
      <c r="D14" s="133" t="s">
        <v>3561</v>
      </c>
      <c r="E14" s="133" t="s">
        <v>3561</v>
      </c>
      <c r="F14" s="133" t="s">
        <v>3561</v>
      </c>
      <c r="G14" s="133" t="s">
        <v>3561</v>
      </c>
      <c r="H14" s="133" t="s">
        <v>3561</v>
      </c>
      <c r="I14" s="133" t="s">
        <v>3561</v>
      </c>
      <c r="J14" s="133" t="s">
        <v>3561</v>
      </c>
      <c r="K14" s="133" t="s">
        <v>3561</v>
      </c>
      <c r="L14" s="133" t="s">
        <v>3561</v>
      </c>
      <c r="M14" s="133" t="s">
        <v>3561</v>
      </c>
      <c r="N14" s="133" t="s">
        <v>3561</v>
      </c>
      <c r="O14" s="133" t="s">
        <v>3561</v>
      </c>
      <c r="P14" s="133" t="s">
        <v>3561</v>
      </c>
      <c r="Q14" s="133" t="s">
        <v>3561</v>
      </c>
      <c r="R14" s="133" t="s">
        <v>3561</v>
      </c>
      <c r="S14" s="133" t="s">
        <v>3561</v>
      </c>
    </row>
    <row r="15" spans="1:19">
      <c r="A15" s="100" t="s">
        <v>195</v>
      </c>
      <c r="B15" s="133" t="s">
        <v>3561</v>
      </c>
      <c r="C15" s="133" t="s">
        <v>3561</v>
      </c>
      <c r="D15" s="133" t="s">
        <v>3561</v>
      </c>
      <c r="E15" s="133" t="s">
        <v>3561</v>
      </c>
      <c r="F15" s="133" t="s">
        <v>3561</v>
      </c>
      <c r="G15" s="133" t="s">
        <v>3561</v>
      </c>
      <c r="H15" s="133" t="s">
        <v>3561</v>
      </c>
      <c r="I15" s="133" t="s">
        <v>3561</v>
      </c>
      <c r="J15" s="133" t="s">
        <v>3561</v>
      </c>
      <c r="K15" s="133" t="s">
        <v>3561</v>
      </c>
      <c r="L15" s="133" t="s">
        <v>3561</v>
      </c>
      <c r="M15" s="133" t="s">
        <v>3561</v>
      </c>
      <c r="N15" s="133" t="s">
        <v>3561</v>
      </c>
      <c r="O15" s="133" t="s">
        <v>3561</v>
      </c>
      <c r="P15" s="133" t="s">
        <v>3561</v>
      </c>
      <c r="Q15" s="133" t="s">
        <v>3561</v>
      </c>
      <c r="R15" s="133" t="s">
        <v>3561</v>
      </c>
      <c r="S15" s="133" t="s">
        <v>3561</v>
      </c>
    </row>
    <row r="16" spans="1:19">
      <c r="A16" s="100" t="s">
        <v>203</v>
      </c>
      <c r="B16" s="133" t="s">
        <v>3561</v>
      </c>
      <c r="C16" s="133" t="s">
        <v>3561</v>
      </c>
      <c r="D16" s="133" t="s">
        <v>3561</v>
      </c>
      <c r="E16" s="133" t="s">
        <v>3561</v>
      </c>
      <c r="F16" s="133" t="s">
        <v>3561</v>
      </c>
      <c r="G16" s="133" t="s">
        <v>3561</v>
      </c>
      <c r="H16" s="133" t="s">
        <v>3561</v>
      </c>
      <c r="I16" s="133" t="s">
        <v>3561</v>
      </c>
      <c r="J16" s="133" t="s">
        <v>3561</v>
      </c>
      <c r="K16" s="133" t="s">
        <v>3561</v>
      </c>
      <c r="L16" s="133" t="s">
        <v>3561</v>
      </c>
      <c r="M16" s="133" t="s">
        <v>3561</v>
      </c>
      <c r="N16" s="133" t="s">
        <v>3561</v>
      </c>
      <c r="O16" s="133" t="s">
        <v>3561</v>
      </c>
      <c r="P16" s="133" t="s">
        <v>3561</v>
      </c>
      <c r="Q16" s="133" t="s">
        <v>3561</v>
      </c>
      <c r="R16" s="133" t="s">
        <v>3561</v>
      </c>
      <c r="S16" s="133" t="s">
        <v>3561</v>
      </c>
    </row>
    <row r="17" spans="1:19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2"/>
      <c r="B693" s="1"/>
      <c r="C693" s="1"/>
      <c r="D693" s="1"/>
      <c r="E693" s="1"/>
      <c r="F693" s="1"/>
    </row>
    <row r="694" spans="1:6" hidden="1">
      <c r="A694" s="32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62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5.7109375" style="1" bestFit="1" customWidth="1"/>
    <col min="15" max="15" width="13" style="1" bestFit="1" customWidth="1"/>
    <col min="16" max="16" width="30.85546875" style="1" customWidth="1"/>
    <col min="17" max="17" width="12.42578125" style="1" bestFit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147</v>
      </c>
      <c r="B1" s="37" t="s" vm="1">
        <v>220</v>
      </c>
    </row>
    <row r="2" spans="1:20">
      <c r="A2" s="37" t="s">
        <v>146</v>
      </c>
      <c r="B2" s="37" t="s">
        <v>221</v>
      </c>
    </row>
    <row r="3" spans="1:20">
      <c r="A3" s="37" t="s">
        <v>148</v>
      </c>
      <c r="B3" s="37" t="s">
        <v>222</v>
      </c>
    </row>
    <row r="4" spans="1:20">
      <c r="A4" s="37" t="s">
        <v>149</v>
      </c>
      <c r="B4" s="37">
        <v>12145</v>
      </c>
    </row>
    <row r="5" spans="1:20" ht="18.75">
      <c r="A5" s="161" t="s">
        <v>93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3"/>
    </row>
    <row r="6" spans="1:20" s="3" customFormat="1">
      <c r="A6" s="38" t="s">
        <v>117</v>
      </c>
      <c r="B6" s="39" t="s">
        <v>46</v>
      </c>
      <c r="C6" s="39" t="s">
        <v>121</v>
      </c>
      <c r="D6" s="39" t="s">
        <v>179</v>
      </c>
      <c r="E6" s="39" t="s">
        <v>119</v>
      </c>
      <c r="F6" s="39" t="s">
        <v>68</v>
      </c>
      <c r="G6" s="39" t="s">
        <v>14</v>
      </c>
      <c r="H6" s="39" t="s">
        <v>69</v>
      </c>
      <c r="I6" s="39" t="s">
        <v>106</v>
      </c>
      <c r="J6" s="39" t="s">
        <v>17</v>
      </c>
      <c r="K6" s="39" t="s">
        <v>105</v>
      </c>
      <c r="L6" s="39" t="s">
        <v>16</v>
      </c>
      <c r="M6" s="39" t="s">
        <v>18</v>
      </c>
      <c r="N6" s="40" t="s">
        <v>197</v>
      </c>
      <c r="O6" s="39" t="s">
        <v>196</v>
      </c>
      <c r="P6" s="39" t="s">
        <v>211</v>
      </c>
      <c r="Q6" s="39" t="s">
        <v>64</v>
      </c>
      <c r="R6" s="40" t="s">
        <v>61</v>
      </c>
      <c r="S6" s="39" t="s">
        <v>150</v>
      </c>
      <c r="T6" s="42" t="s">
        <v>152</v>
      </c>
    </row>
    <row r="7" spans="1:20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127" t="s">
        <v>3561</v>
      </c>
      <c r="I7" s="27" t="s">
        <v>21</v>
      </c>
      <c r="J7" s="27" t="s">
        <v>20</v>
      </c>
      <c r="K7" s="127" t="s">
        <v>3561</v>
      </c>
      <c r="L7" s="27" t="s">
        <v>19</v>
      </c>
      <c r="M7" s="27" t="s">
        <v>19</v>
      </c>
      <c r="N7" s="27" t="s">
        <v>204</v>
      </c>
      <c r="O7" s="127" t="s">
        <v>3561</v>
      </c>
      <c r="P7" s="12" t="s">
        <v>200</v>
      </c>
      <c r="Q7" s="27" t="s">
        <v>200</v>
      </c>
      <c r="R7" s="12" t="s">
        <v>19</v>
      </c>
      <c r="S7" s="27" t="s">
        <v>200</v>
      </c>
      <c r="T7" s="13" t="s">
        <v>19</v>
      </c>
    </row>
    <row r="8" spans="1:20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115</v>
      </c>
      <c r="Q8" s="14" t="s">
        <v>116</v>
      </c>
      <c r="R8" s="14" t="s">
        <v>153</v>
      </c>
      <c r="S8" s="14" t="s">
        <v>180</v>
      </c>
      <c r="T8" s="15" t="s">
        <v>206</v>
      </c>
    </row>
    <row r="9" spans="1:20" s="4" customFormat="1" ht="20.25">
      <c r="A9" s="55" t="s">
        <v>32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129" t="s">
        <v>3561</v>
      </c>
      <c r="I9" s="129" t="s">
        <v>3561</v>
      </c>
      <c r="J9" s="63">
        <v>4.4667332721183035</v>
      </c>
      <c r="K9" s="129" t="s">
        <v>3561</v>
      </c>
      <c r="L9" s="129" t="s">
        <v>3561</v>
      </c>
      <c r="M9" s="77">
        <v>4.4713629522743291E-2</v>
      </c>
      <c r="N9" s="129" t="s">
        <v>3561</v>
      </c>
      <c r="O9" s="129" t="s">
        <v>3561</v>
      </c>
      <c r="P9" s="63">
        <f>P10</f>
        <v>2263.0956560820005</v>
      </c>
      <c r="Q9" s="63">
        <v>663136.01614512387</v>
      </c>
      <c r="R9" s="129" t="s">
        <v>3561</v>
      </c>
      <c r="S9" s="64">
        <f>IFERROR(Q9/$Q$9,0)</f>
        <v>1</v>
      </c>
      <c r="T9" s="64">
        <f>Q9/'סכום נכסי הקרן'!$C$41</f>
        <v>8.1521355707158627E-2</v>
      </c>
    </row>
    <row r="10" spans="1:20">
      <c r="A10" s="5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130" t="s">
        <v>3561</v>
      </c>
      <c r="J10" s="66">
        <v>4.347220738194439</v>
      </c>
      <c r="K10" s="130" t="s">
        <v>3561</v>
      </c>
      <c r="L10" s="130" t="s">
        <v>3561</v>
      </c>
      <c r="M10" s="78">
        <v>3.625396635512998E-2</v>
      </c>
      <c r="N10" s="130" t="s">
        <v>3561</v>
      </c>
      <c r="O10" s="130" t="s">
        <v>3561</v>
      </c>
      <c r="P10" s="66">
        <f>P11+P154</f>
        <v>2263.0956560820005</v>
      </c>
      <c r="Q10" s="66">
        <v>460141.86731082934</v>
      </c>
      <c r="R10" s="130" t="s">
        <v>3561</v>
      </c>
      <c r="S10" s="67">
        <f t="shared" ref="S10:S73" si="0">IFERROR(Q10/$Q$9,0)</f>
        <v>0.69388761296012869</v>
      </c>
      <c r="T10" s="67">
        <f>Q10/'סכום נכסי הקרן'!$C$41</f>
        <v>5.6566658916913863E-2</v>
      </c>
    </row>
    <row r="11" spans="1:20">
      <c r="A11" s="76" t="s">
        <v>31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130" t="s">
        <v>3561</v>
      </c>
      <c r="J11" s="66">
        <v>4.4090832185096964</v>
      </c>
      <c r="K11" s="130" t="s">
        <v>3561</v>
      </c>
      <c r="L11" s="130" t="s">
        <v>3561</v>
      </c>
      <c r="M11" s="78">
        <v>3.3557734386412165E-2</v>
      </c>
      <c r="N11" s="130" t="s">
        <v>3561</v>
      </c>
      <c r="O11" s="130" t="s">
        <v>3561</v>
      </c>
      <c r="P11" s="66">
        <v>1653.4604761320004</v>
      </c>
      <c r="Q11" s="66">
        <v>396434.84708591027</v>
      </c>
      <c r="R11" s="130" t="s">
        <v>3561</v>
      </c>
      <c r="S11" s="67">
        <f t="shared" si="0"/>
        <v>0.59781830187783458</v>
      </c>
      <c r="T11" s="67">
        <f>Q11/'סכום נכסי הקרן'!$C$41</f>
        <v>4.873495843563249E-2</v>
      </c>
    </row>
    <row r="12" spans="1:20">
      <c r="A12" s="62" t="s">
        <v>278</v>
      </c>
      <c r="B12" s="59" t="s">
        <v>279</v>
      </c>
      <c r="C12" s="72" t="s">
        <v>122</v>
      </c>
      <c r="D12" s="72" t="s">
        <v>27</v>
      </c>
      <c r="E12" s="59" t="s">
        <v>280</v>
      </c>
      <c r="F12" s="72" t="s">
        <v>281</v>
      </c>
      <c r="G12" s="59" t="s">
        <v>282</v>
      </c>
      <c r="H12" s="59" t="s">
        <v>132</v>
      </c>
      <c r="I12" s="133" t="s">
        <v>3561</v>
      </c>
      <c r="J12" s="69">
        <v>5.1700000000106439</v>
      </c>
      <c r="K12" s="72" t="s">
        <v>134</v>
      </c>
      <c r="L12" s="73">
        <v>1.9900000000000001E-2</v>
      </c>
      <c r="M12" s="73">
        <v>2.1000000000059686E-2</v>
      </c>
      <c r="N12" s="69">
        <v>202140.65599999999</v>
      </c>
      <c r="O12" s="71">
        <v>99.46</v>
      </c>
      <c r="P12" s="133" t="s">
        <v>3561</v>
      </c>
      <c r="Q12" s="69">
        <v>201.04910125800001</v>
      </c>
      <c r="R12" s="70">
        <v>7.486690962962962E-5</v>
      </c>
      <c r="S12" s="70">
        <f t="shared" si="0"/>
        <v>3.0317928202228947E-4</v>
      </c>
      <c r="T12" s="70">
        <f>Q12/'סכום נכסי הקרן'!$C$41</f>
        <v>2.4715586092780021E-5</v>
      </c>
    </row>
    <row r="13" spans="1:20">
      <c r="A13" s="62" t="s">
        <v>283</v>
      </c>
      <c r="B13" s="59" t="s">
        <v>284</v>
      </c>
      <c r="C13" s="72" t="s">
        <v>122</v>
      </c>
      <c r="D13" s="72" t="s">
        <v>27</v>
      </c>
      <c r="E13" s="59" t="s">
        <v>280</v>
      </c>
      <c r="F13" s="72" t="s">
        <v>281</v>
      </c>
      <c r="G13" s="59" t="s">
        <v>282</v>
      </c>
      <c r="H13" s="59" t="s">
        <v>132</v>
      </c>
      <c r="I13" s="133" t="s">
        <v>3561</v>
      </c>
      <c r="J13" s="69">
        <v>0.75</v>
      </c>
      <c r="K13" s="72" t="s">
        <v>134</v>
      </c>
      <c r="L13" s="73">
        <v>8.6E-3</v>
      </c>
      <c r="M13" s="73">
        <v>2.8299996434556284E-2</v>
      </c>
      <c r="N13" s="69">
        <v>2.5267999999999999E-2</v>
      </c>
      <c r="O13" s="71">
        <v>111.16</v>
      </c>
      <c r="P13" s="133" t="s">
        <v>3561</v>
      </c>
      <c r="Q13" s="69">
        <v>2.8046999999999998E-5</v>
      </c>
      <c r="R13" s="70">
        <v>1.0101741019153249E-11</v>
      </c>
      <c r="S13" s="70">
        <f t="shared" si="0"/>
        <v>4.2294490597931962E-11</v>
      </c>
      <c r="T13" s="70">
        <f>Q13/'סכום נכסי הקרן'!$C$41</f>
        <v>3.4479042124870873E-12</v>
      </c>
    </row>
    <row r="14" spans="1:20">
      <c r="A14" s="62" t="s">
        <v>285</v>
      </c>
      <c r="B14" s="59" t="s">
        <v>286</v>
      </c>
      <c r="C14" s="72" t="s">
        <v>122</v>
      </c>
      <c r="D14" s="72" t="s">
        <v>27</v>
      </c>
      <c r="E14" s="59" t="s">
        <v>287</v>
      </c>
      <c r="F14" s="72" t="s">
        <v>130</v>
      </c>
      <c r="G14" s="59" t="s">
        <v>288</v>
      </c>
      <c r="H14" s="59" t="s">
        <v>289</v>
      </c>
      <c r="I14" s="133" t="s">
        <v>3561</v>
      </c>
      <c r="J14" s="69">
        <v>12.410000000000547</v>
      </c>
      <c r="K14" s="72" t="s">
        <v>134</v>
      </c>
      <c r="L14" s="73">
        <v>2.07E-2</v>
      </c>
      <c r="M14" s="73">
        <v>2.7700000000000679E-2</v>
      </c>
      <c r="N14" s="69">
        <v>6405946.6620880011</v>
      </c>
      <c r="O14" s="71">
        <v>100.85</v>
      </c>
      <c r="P14" s="133" t="s">
        <v>3561</v>
      </c>
      <c r="Q14" s="69">
        <v>6460.3972087279999</v>
      </c>
      <c r="R14" s="70">
        <v>1.9429262070027452E-3</v>
      </c>
      <c r="S14" s="70">
        <f t="shared" si="0"/>
        <v>9.7421902165455241E-3</v>
      </c>
      <c r="T14" s="70">
        <f>Q14/'סכום נכסי הקרן'!$C$41</f>
        <v>7.9419655400980835E-4</v>
      </c>
    </row>
    <row r="15" spans="1:20">
      <c r="A15" s="62" t="s">
        <v>290</v>
      </c>
      <c r="B15" s="59" t="s">
        <v>291</v>
      </c>
      <c r="C15" s="72" t="s">
        <v>122</v>
      </c>
      <c r="D15" s="72" t="s">
        <v>27</v>
      </c>
      <c r="E15" s="59" t="s">
        <v>292</v>
      </c>
      <c r="F15" s="72" t="s">
        <v>293</v>
      </c>
      <c r="G15" s="59" t="s">
        <v>294</v>
      </c>
      <c r="H15" s="59" t="s">
        <v>132</v>
      </c>
      <c r="I15" s="133" t="s">
        <v>3561</v>
      </c>
      <c r="J15" s="69">
        <v>4.0199999999998948</v>
      </c>
      <c r="K15" s="72" t="s">
        <v>134</v>
      </c>
      <c r="L15" s="73">
        <v>3.85E-2</v>
      </c>
      <c r="M15" s="73">
        <v>2.1399999999999423E-2</v>
      </c>
      <c r="N15" s="69">
        <v>4891081.4613859998</v>
      </c>
      <c r="O15" s="71">
        <v>121.06</v>
      </c>
      <c r="P15" s="133" t="s">
        <v>3561</v>
      </c>
      <c r="Q15" s="69">
        <v>5921.1431731310004</v>
      </c>
      <c r="R15" s="70">
        <v>1.8938364448605966E-3</v>
      </c>
      <c r="S15" s="70">
        <f t="shared" si="0"/>
        <v>8.9290025409133993E-3</v>
      </c>
      <c r="T15" s="70">
        <f>Q15/'סכום נכסי הקרן'!$C$41</f>
        <v>7.2790439224792449E-4</v>
      </c>
    </row>
    <row r="16" spans="1:20">
      <c r="A16" s="62" t="s">
        <v>295</v>
      </c>
      <c r="B16" s="59" t="s">
        <v>296</v>
      </c>
      <c r="C16" s="72" t="s">
        <v>122</v>
      </c>
      <c r="D16" s="72" t="s">
        <v>27</v>
      </c>
      <c r="E16" s="59" t="s">
        <v>292</v>
      </c>
      <c r="F16" s="72" t="s">
        <v>293</v>
      </c>
      <c r="G16" s="59" t="s">
        <v>294</v>
      </c>
      <c r="H16" s="59" t="s">
        <v>132</v>
      </c>
      <c r="I16" s="133" t="s">
        <v>3561</v>
      </c>
      <c r="J16" s="69">
        <v>1.6000000000002661</v>
      </c>
      <c r="K16" s="72" t="s">
        <v>134</v>
      </c>
      <c r="L16" s="73">
        <v>4.4999999999999998E-2</v>
      </c>
      <c r="M16" s="73">
        <v>2.1099999999998273E-2</v>
      </c>
      <c r="N16" s="69">
        <v>630873.63451</v>
      </c>
      <c r="O16" s="71">
        <v>119.1</v>
      </c>
      <c r="P16" s="133" t="s">
        <v>3561</v>
      </c>
      <c r="Q16" s="69">
        <v>751.370522983</v>
      </c>
      <c r="R16" s="70">
        <v>2.1344996973520712E-4</v>
      </c>
      <c r="S16" s="70">
        <f t="shared" si="0"/>
        <v>1.1330564238552329E-3</v>
      </c>
      <c r="T16" s="70">
        <f>Q16/'סכום נכסי הקרן'!$C$41</f>
        <v>9.2368295765383532E-5</v>
      </c>
    </row>
    <row r="17" spans="1:20">
      <c r="A17" s="62" t="s">
        <v>297</v>
      </c>
      <c r="B17" s="59" t="s">
        <v>298</v>
      </c>
      <c r="C17" s="72" t="s">
        <v>122</v>
      </c>
      <c r="D17" s="72" t="s">
        <v>27</v>
      </c>
      <c r="E17" s="59" t="s">
        <v>292</v>
      </c>
      <c r="F17" s="72" t="s">
        <v>293</v>
      </c>
      <c r="G17" s="59" t="s">
        <v>294</v>
      </c>
      <c r="H17" s="59" t="s">
        <v>132</v>
      </c>
      <c r="I17" s="133" t="s">
        <v>3561</v>
      </c>
      <c r="J17" s="69">
        <v>6.4100000000001147</v>
      </c>
      <c r="K17" s="72" t="s">
        <v>134</v>
      </c>
      <c r="L17" s="73">
        <v>2.3900000000000001E-2</v>
      </c>
      <c r="M17" s="73">
        <v>2.5900000000000034E-2</v>
      </c>
      <c r="N17" s="69">
        <v>7630063.0816839989</v>
      </c>
      <c r="O17" s="71">
        <v>110.53</v>
      </c>
      <c r="P17" s="133" t="s">
        <v>3561</v>
      </c>
      <c r="Q17" s="69">
        <v>8433.5087562829995</v>
      </c>
      <c r="R17" s="70">
        <v>1.9618855033760605E-3</v>
      </c>
      <c r="S17" s="70">
        <f t="shared" si="0"/>
        <v>1.2717615317152929E-2</v>
      </c>
      <c r="T17" s="70">
        <f>Q17/'סכום נכסי הקרן'!$C$41</f>
        <v>1.0367572420164328E-3</v>
      </c>
    </row>
    <row r="18" spans="1:20">
      <c r="A18" s="62" t="s">
        <v>299</v>
      </c>
      <c r="B18" s="59" t="s">
        <v>300</v>
      </c>
      <c r="C18" s="72" t="s">
        <v>122</v>
      </c>
      <c r="D18" s="72" t="s">
        <v>27</v>
      </c>
      <c r="E18" s="59" t="s">
        <v>292</v>
      </c>
      <c r="F18" s="72" t="s">
        <v>293</v>
      </c>
      <c r="G18" s="59" t="s">
        <v>294</v>
      </c>
      <c r="H18" s="59" t="s">
        <v>132</v>
      </c>
      <c r="I18" s="133" t="s">
        <v>3561</v>
      </c>
      <c r="J18" s="69">
        <v>3.4999999999986122</v>
      </c>
      <c r="K18" s="72" t="s">
        <v>134</v>
      </c>
      <c r="L18" s="73">
        <v>0.01</v>
      </c>
      <c r="M18" s="73">
        <v>1.8799999999991115E-2</v>
      </c>
      <c r="N18" s="69">
        <v>673632.16952999996</v>
      </c>
      <c r="O18" s="71">
        <v>106.97</v>
      </c>
      <c r="P18" s="133" t="s">
        <v>3561</v>
      </c>
      <c r="Q18" s="69">
        <v>720.58435502800012</v>
      </c>
      <c r="R18" s="70">
        <v>5.605468811748954E-4</v>
      </c>
      <c r="S18" s="70">
        <f t="shared" si="0"/>
        <v>1.0866313056208728E-3</v>
      </c>
      <c r="T18" s="70">
        <f>Q18/'סכום נכסי הקרן'!$C$41</f>
        <v>8.8583657188053369E-5</v>
      </c>
    </row>
    <row r="19" spans="1:20">
      <c r="A19" s="62" t="s">
        <v>301</v>
      </c>
      <c r="B19" s="59" t="s">
        <v>302</v>
      </c>
      <c r="C19" s="72" t="s">
        <v>122</v>
      </c>
      <c r="D19" s="72" t="s">
        <v>27</v>
      </c>
      <c r="E19" s="59" t="s">
        <v>292</v>
      </c>
      <c r="F19" s="72" t="s">
        <v>293</v>
      </c>
      <c r="G19" s="59" t="s">
        <v>294</v>
      </c>
      <c r="H19" s="59" t="s">
        <v>132</v>
      </c>
      <c r="I19" s="133" t="s">
        <v>3561</v>
      </c>
      <c r="J19" s="69">
        <v>11.370000000001074</v>
      </c>
      <c r="K19" s="72" t="s">
        <v>134</v>
      </c>
      <c r="L19" s="73">
        <v>1.2500000000000001E-2</v>
      </c>
      <c r="M19" s="73">
        <v>3.0100000000004446E-2</v>
      </c>
      <c r="N19" s="69">
        <v>3289785.6849290002</v>
      </c>
      <c r="O19" s="71">
        <v>90.79</v>
      </c>
      <c r="P19" s="133" t="s">
        <v>3561</v>
      </c>
      <c r="Q19" s="69">
        <v>2986.7962498670004</v>
      </c>
      <c r="R19" s="70">
        <v>7.6651586638105691E-4</v>
      </c>
      <c r="S19" s="70">
        <f t="shared" si="0"/>
        <v>4.5040477023545579E-3</v>
      </c>
      <c r="T19" s="70">
        <f>Q19/'סכום נכסי הקרן'!$C$41</f>
        <v>3.6717607486565646E-4</v>
      </c>
    </row>
    <row r="20" spans="1:20">
      <c r="A20" s="62" t="s">
        <v>303</v>
      </c>
      <c r="B20" s="59" t="s">
        <v>304</v>
      </c>
      <c r="C20" s="72" t="s">
        <v>122</v>
      </c>
      <c r="D20" s="72" t="s">
        <v>27</v>
      </c>
      <c r="E20" s="59" t="s">
        <v>292</v>
      </c>
      <c r="F20" s="72" t="s">
        <v>293</v>
      </c>
      <c r="G20" s="59" t="s">
        <v>294</v>
      </c>
      <c r="H20" s="59" t="s">
        <v>132</v>
      </c>
      <c r="I20" s="133" t="s">
        <v>3561</v>
      </c>
      <c r="J20" s="69">
        <v>8.2999999999978726</v>
      </c>
      <c r="K20" s="72" t="s">
        <v>134</v>
      </c>
      <c r="L20" s="73">
        <v>0.03</v>
      </c>
      <c r="M20" s="73">
        <v>2.8299999999993487E-2</v>
      </c>
      <c r="N20" s="69">
        <v>1553982.6723559999</v>
      </c>
      <c r="O20" s="71">
        <v>102.81</v>
      </c>
      <c r="P20" s="133" t="s">
        <v>3561</v>
      </c>
      <c r="Q20" s="69">
        <v>1597.6497080880001</v>
      </c>
      <c r="R20" s="70">
        <v>6.0795446172973969E-4</v>
      </c>
      <c r="S20" s="70">
        <f t="shared" si="0"/>
        <v>2.4092338060226286E-3</v>
      </c>
      <c r="T20" s="70">
        <f>Q20/'סכום נכסי הקרן'!$C$41</f>
        <v>1.9640400608248232E-4</v>
      </c>
    </row>
    <row r="21" spans="1:20">
      <c r="A21" s="62" t="s">
        <v>305</v>
      </c>
      <c r="B21" s="59" t="s">
        <v>306</v>
      </c>
      <c r="C21" s="72" t="s">
        <v>122</v>
      </c>
      <c r="D21" s="72" t="s">
        <v>27</v>
      </c>
      <c r="E21" s="59" t="s">
        <v>292</v>
      </c>
      <c r="F21" s="72" t="s">
        <v>293</v>
      </c>
      <c r="G21" s="59" t="s">
        <v>294</v>
      </c>
      <c r="H21" s="59" t="s">
        <v>132</v>
      </c>
      <c r="I21" s="133" t="s">
        <v>3561</v>
      </c>
      <c r="J21" s="69">
        <v>11.049999999999162</v>
      </c>
      <c r="K21" s="72" t="s">
        <v>134</v>
      </c>
      <c r="L21" s="73">
        <v>3.2000000000000001E-2</v>
      </c>
      <c r="M21" s="73">
        <v>3.0399999999997377E-2</v>
      </c>
      <c r="N21" s="69">
        <v>4280328.3908000002</v>
      </c>
      <c r="O21" s="71">
        <v>103.2</v>
      </c>
      <c r="P21" s="133" t="s">
        <v>3561</v>
      </c>
      <c r="Q21" s="69">
        <v>4417.2989935539999</v>
      </c>
      <c r="R21" s="70">
        <v>1.3713840980349062E-3</v>
      </c>
      <c r="S21" s="70">
        <f t="shared" si="0"/>
        <v>6.6612261828760287E-3</v>
      </c>
      <c r="T21" s="70">
        <f>Q21/'סכום נכסי הקרן'!$C$41</f>
        <v>5.4303218910007516E-4</v>
      </c>
    </row>
    <row r="22" spans="1:20">
      <c r="A22" s="62" t="s">
        <v>307</v>
      </c>
      <c r="B22" s="59" t="s">
        <v>308</v>
      </c>
      <c r="C22" s="72" t="s">
        <v>122</v>
      </c>
      <c r="D22" s="72" t="s">
        <v>27</v>
      </c>
      <c r="E22" s="59" t="s">
        <v>309</v>
      </c>
      <c r="F22" s="72" t="s">
        <v>310</v>
      </c>
      <c r="G22" s="59" t="s">
        <v>294</v>
      </c>
      <c r="H22" s="59" t="s">
        <v>132</v>
      </c>
      <c r="I22" s="133" t="s">
        <v>3561</v>
      </c>
      <c r="J22" s="69">
        <v>3.3800000000000709</v>
      </c>
      <c r="K22" s="72" t="s">
        <v>134</v>
      </c>
      <c r="L22" s="73">
        <v>1.34E-2</v>
      </c>
      <c r="M22" s="73">
        <v>2.5400000000001109E-2</v>
      </c>
      <c r="N22" s="69">
        <v>8393657.520366</v>
      </c>
      <c r="O22" s="71">
        <v>108.45</v>
      </c>
      <c r="P22" s="69">
        <v>797.08771700399996</v>
      </c>
      <c r="Q22" s="69">
        <v>9900.0092977349996</v>
      </c>
      <c r="R22" s="70">
        <v>3.14788632331161E-3</v>
      </c>
      <c r="S22" s="70">
        <f t="shared" si="0"/>
        <v>1.4929077982047704E-2</v>
      </c>
      <c r="T22" s="70">
        <f>Q22/'סכום נכסי הקרן'!$C$41</f>
        <v>1.2170386765544207E-3</v>
      </c>
    </row>
    <row r="23" spans="1:20">
      <c r="A23" s="62" t="s">
        <v>311</v>
      </c>
      <c r="B23" s="59" t="s">
        <v>312</v>
      </c>
      <c r="C23" s="72" t="s">
        <v>122</v>
      </c>
      <c r="D23" s="72" t="s">
        <v>27</v>
      </c>
      <c r="E23" s="59" t="s">
        <v>309</v>
      </c>
      <c r="F23" s="72" t="s">
        <v>310</v>
      </c>
      <c r="G23" s="59" t="s">
        <v>294</v>
      </c>
      <c r="H23" s="59" t="s">
        <v>132</v>
      </c>
      <c r="I23" s="133" t="s">
        <v>3561</v>
      </c>
      <c r="J23" s="69">
        <v>3.1099999999996855</v>
      </c>
      <c r="K23" s="72" t="s">
        <v>134</v>
      </c>
      <c r="L23" s="73">
        <v>1.77E-2</v>
      </c>
      <c r="M23" s="73">
        <v>2.3899999999998128E-2</v>
      </c>
      <c r="N23" s="69">
        <v>5469714.1507879999</v>
      </c>
      <c r="O23" s="71">
        <v>109.35</v>
      </c>
      <c r="P23" s="133" t="s">
        <v>3561</v>
      </c>
      <c r="Q23" s="69">
        <v>5981.1324599079999</v>
      </c>
      <c r="R23" s="70">
        <v>1.9840216071563589E-3</v>
      </c>
      <c r="S23" s="70">
        <f t="shared" si="0"/>
        <v>9.0194655610426992E-3</v>
      </c>
      <c r="T23" s="70">
        <f>Q23/'סכום נכסי הקרן'!$C$41</f>
        <v>7.352790602902289E-4</v>
      </c>
    </row>
    <row r="24" spans="1:20">
      <c r="A24" s="62" t="s">
        <v>313</v>
      </c>
      <c r="B24" s="59" t="s">
        <v>314</v>
      </c>
      <c r="C24" s="72" t="s">
        <v>122</v>
      </c>
      <c r="D24" s="72" t="s">
        <v>27</v>
      </c>
      <c r="E24" s="59" t="s">
        <v>309</v>
      </c>
      <c r="F24" s="72" t="s">
        <v>310</v>
      </c>
      <c r="G24" s="59" t="s">
        <v>294</v>
      </c>
      <c r="H24" s="59" t="s">
        <v>132</v>
      </c>
      <c r="I24" s="133" t="s">
        <v>3561</v>
      </c>
      <c r="J24" s="69">
        <v>6.1600000000000135</v>
      </c>
      <c r="K24" s="72" t="s">
        <v>134</v>
      </c>
      <c r="L24" s="73">
        <v>2.4799999999999999E-2</v>
      </c>
      <c r="M24" s="73">
        <v>2.8499999999999859E-2</v>
      </c>
      <c r="N24" s="69">
        <v>10284727.373625999</v>
      </c>
      <c r="O24" s="71">
        <v>109.05</v>
      </c>
      <c r="P24" s="133" t="s">
        <v>3561</v>
      </c>
      <c r="Q24" s="69">
        <v>11215.495206599002</v>
      </c>
      <c r="R24" s="70">
        <v>3.1217965067813227E-3</v>
      </c>
      <c r="S24" s="70">
        <f t="shared" si="0"/>
        <v>1.6912812656136218E-2</v>
      </c>
      <c r="T24" s="70">
        <f>Q24/'סכום נכסי הקרן'!$C$41</f>
        <v>1.3787554165494149E-3</v>
      </c>
    </row>
    <row r="25" spans="1:20">
      <c r="A25" s="62" t="s">
        <v>315</v>
      </c>
      <c r="B25" s="59" t="s">
        <v>316</v>
      </c>
      <c r="C25" s="72" t="s">
        <v>122</v>
      </c>
      <c r="D25" s="72" t="s">
        <v>27</v>
      </c>
      <c r="E25" s="59" t="s">
        <v>309</v>
      </c>
      <c r="F25" s="72" t="s">
        <v>310</v>
      </c>
      <c r="G25" s="59" t="s">
        <v>317</v>
      </c>
      <c r="H25" s="59" t="s">
        <v>289</v>
      </c>
      <c r="I25" s="133" t="s">
        <v>3561</v>
      </c>
      <c r="J25" s="69">
        <v>7.4899999999997116</v>
      </c>
      <c r="K25" s="72" t="s">
        <v>134</v>
      </c>
      <c r="L25" s="73">
        <v>9.0000000000000011E-3</v>
      </c>
      <c r="M25" s="73">
        <v>3.0399999999999146E-2</v>
      </c>
      <c r="N25" s="69">
        <v>6028558.7582280003</v>
      </c>
      <c r="O25" s="71">
        <v>93.65</v>
      </c>
      <c r="P25" s="69">
        <v>27.777297720999996</v>
      </c>
      <c r="Q25" s="69">
        <v>5673.522300687001</v>
      </c>
      <c r="R25" s="70">
        <v>2.3396323524817676E-3</v>
      </c>
      <c r="S25" s="70">
        <f t="shared" si="0"/>
        <v>8.5555936678990158E-3</v>
      </c>
      <c r="T25" s="70">
        <f>Q25/'סכום נכסי הקרן'!$C$41</f>
        <v>6.9746359468670965E-4</v>
      </c>
    </row>
    <row r="26" spans="1:20">
      <c r="A26" s="62" t="s">
        <v>318</v>
      </c>
      <c r="B26" s="59" t="s">
        <v>319</v>
      </c>
      <c r="C26" s="72" t="s">
        <v>122</v>
      </c>
      <c r="D26" s="72" t="s">
        <v>27</v>
      </c>
      <c r="E26" s="59" t="s">
        <v>309</v>
      </c>
      <c r="F26" s="72" t="s">
        <v>310</v>
      </c>
      <c r="G26" s="59" t="s">
        <v>317</v>
      </c>
      <c r="H26" s="59" t="s">
        <v>289</v>
      </c>
      <c r="I26" s="133" t="s">
        <v>3561</v>
      </c>
      <c r="J26" s="69">
        <v>11.030000000000182</v>
      </c>
      <c r="K26" s="72" t="s">
        <v>134</v>
      </c>
      <c r="L26" s="73">
        <v>1.6899999999999998E-2</v>
      </c>
      <c r="M26" s="73">
        <v>3.3700000000000466E-2</v>
      </c>
      <c r="N26" s="69">
        <v>12210402.468830001</v>
      </c>
      <c r="O26" s="71">
        <v>91.53</v>
      </c>
      <c r="P26" s="69">
        <v>102.030467816</v>
      </c>
      <c r="Q26" s="69">
        <v>11278.211555531001</v>
      </c>
      <c r="R26" s="70">
        <v>2.7986510233488277E-3</v>
      </c>
      <c r="S26" s="70">
        <f t="shared" si="0"/>
        <v>1.7007388048521893E-2</v>
      </c>
      <c r="T26" s="70">
        <f>Q26/'סכום נכסי הקרן'!$C$41</f>
        <v>1.3864653307532316E-3</v>
      </c>
    </row>
    <row r="27" spans="1:20">
      <c r="A27" s="62" t="s">
        <v>320</v>
      </c>
      <c r="B27" s="59" t="s">
        <v>321</v>
      </c>
      <c r="C27" s="72" t="s">
        <v>122</v>
      </c>
      <c r="D27" s="72" t="s">
        <v>27</v>
      </c>
      <c r="E27" s="59" t="s">
        <v>322</v>
      </c>
      <c r="F27" s="72" t="s">
        <v>310</v>
      </c>
      <c r="G27" s="59" t="s">
        <v>323</v>
      </c>
      <c r="H27" s="59" t="s">
        <v>132</v>
      </c>
      <c r="I27" s="133" t="s">
        <v>3561</v>
      </c>
      <c r="J27" s="69">
        <v>2.2800000000000948</v>
      </c>
      <c r="K27" s="72" t="s">
        <v>134</v>
      </c>
      <c r="L27" s="73">
        <v>3.2000000000000001E-2</v>
      </c>
      <c r="M27" s="73">
        <v>2.4500000000001708E-2</v>
      </c>
      <c r="N27" s="69">
        <v>3316303.2592640002</v>
      </c>
      <c r="O27" s="71">
        <v>114.84</v>
      </c>
      <c r="P27" s="133" t="s">
        <v>3561</v>
      </c>
      <c r="Q27" s="69">
        <v>3808.442875063</v>
      </c>
      <c r="R27" s="70">
        <v>2.3639830778697242E-3</v>
      </c>
      <c r="S27" s="70">
        <f t="shared" si="0"/>
        <v>5.7430795226624245E-3</v>
      </c>
      <c r="T27" s="70">
        <f>Q27/'סכום נכסי הקרן'!$C$41</f>
        <v>4.6818362862146228E-4</v>
      </c>
    </row>
    <row r="28" spans="1:20">
      <c r="A28" s="62" t="s">
        <v>324</v>
      </c>
      <c r="B28" s="59" t="s">
        <v>325</v>
      </c>
      <c r="C28" s="72" t="s">
        <v>122</v>
      </c>
      <c r="D28" s="72" t="s">
        <v>27</v>
      </c>
      <c r="E28" s="59" t="s">
        <v>322</v>
      </c>
      <c r="F28" s="72" t="s">
        <v>310</v>
      </c>
      <c r="G28" s="59" t="s">
        <v>323</v>
      </c>
      <c r="H28" s="59" t="s">
        <v>132</v>
      </c>
      <c r="I28" s="133" t="s">
        <v>3561</v>
      </c>
      <c r="J28" s="69">
        <v>4.0399999999994991</v>
      </c>
      <c r="K28" s="72" t="s">
        <v>134</v>
      </c>
      <c r="L28" s="73">
        <v>1.1399999999999999E-2</v>
      </c>
      <c r="M28" s="73">
        <v>2.5999999999996803E-2</v>
      </c>
      <c r="N28" s="69">
        <v>3613038.6622950002</v>
      </c>
      <c r="O28" s="71">
        <v>103.86</v>
      </c>
      <c r="P28" s="133" t="s">
        <v>3561</v>
      </c>
      <c r="Q28" s="69">
        <v>3752.502070947</v>
      </c>
      <c r="R28" s="70">
        <v>1.5290159354912837E-3</v>
      </c>
      <c r="S28" s="70">
        <f t="shared" si="0"/>
        <v>5.6587215587545229E-3</v>
      </c>
      <c r="T28" s="70">
        <f>Q28/'סכום נכסי הקרן'!$C$41</f>
        <v>4.613066530389946E-4</v>
      </c>
    </row>
    <row r="29" spans="1:20">
      <c r="A29" s="62" t="s">
        <v>326</v>
      </c>
      <c r="B29" s="59" t="s">
        <v>327</v>
      </c>
      <c r="C29" s="72" t="s">
        <v>122</v>
      </c>
      <c r="D29" s="72" t="s">
        <v>27</v>
      </c>
      <c r="E29" s="59" t="s">
        <v>322</v>
      </c>
      <c r="F29" s="72" t="s">
        <v>310</v>
      </c>
      <c r="G29" s="59" t="s">
        <v>323</v>
      </c>
      <c r="H29" s="59" t="s">
        <v>132</v>
      </c>
      <c r="I29" s="133" t="s">
        <v>3561</v>
      </c>
      <c r="J29" s="69">
        <v>6.3100000000001923</v>
      </c>
      <c r="K29" s="72" t="s">
        <v>134</v>
      </c>
      <c r="L29" s="73">
        <v>9.1999999999999998E-3</v>
      </c>
      <c r="M29" s="73">
        <v>3.020000000000031E-2</v>
      </c>
      <c r="N29" s="69">
        <v>5148890.6822570004</v>
      </c>
      <c r="O29" s="71">
        <v>97.97</v>
      </c>
      <c r="P29" s="69">
        <v>52.881630675000004</v>
      </c>
      <c r="Q29" s="69">
        <v>5097.2501368419998</v>
      </c>
      <c r="R29" s="70">
        <v>2.1173924234714377E-3</v>
      </c>
      <c r="S29" s="70">
        <f t="shared" si="0"/>
        <v>7.6865831635458829E-3</v>
      </c>
      <c r="T29" s="70">
        <f>Q29/'סכום נכסי הקרן'!$C$41</f>
        <v>6.2662068024808056E-4</v>
      </c>
    </row>
    <row r="30" spans="1:20">
      <c r="A30" s="62" t="s">
        <v>328</v>
      </c>
      <c r="B30" s="59" t="s">
        <v>329</v>
      </c>
      <c r="C30" s="72" t="s">
        <v>122</v>
      </c>
      <c r="D30" s="72" t="s">
        <v>27</v>
      </c>
      <c r="E30" s="59" t="s">
        <v>330</v>
      </c>
      <c r="F30" s="72" t="s">
        <v>310</v>
      </c>
      <c r="G30" s="59" t="s">
        <v>331</v>
      </c>
      <c r="H30" s="59" t="s">
        <v>289</v>
      </c>
      <c r="I30" s="133" t="s">
        <v>3561</v>
      </c>
      <c r="J30" s="69">
        <v>2.3700000000003509</v>
      </c>
      <c r="K30" s="72" t="s">
        <v>134</v>
      </c>
      <c r="L30" s="73">
        <v>2.3399999999999997E-2</v>
      </c>
      <c r="M30" s="73">
        <v>2.5300000000004291E-2</v>
      </c>
      <c r="N30" s="69">
        <v>2270859.637877</v>
      </c>
      <c r="O30" s="71">
        <v>112.87</v>
      </c>
      <c r="P30" s="133" t="s">
        <v>3561</v>
      </c>
      <c r="Q30" s="69">
        <v>2563.1193064300001</v>
      </c>
      <c r="R30" s="70">
        <v>8.7711778419677128E-4</v>
      </c>
      <c r="S30" s="70">
        <f t="shared" si="0"/>
        <v>3.8651486935209305E-3</v>
      </c>
      <c r="T30" s="70">
        <f>Q30/'סכום נכסי הקרן'!$C$41</f>
        <v>3.150921615055792E-4</v>
      </c>
    </row>
    <row r="31" spans="1:20">
      <c r="A31" s="62" t="s">
        <v>332</v>
      </c>
      <c r="B31" s="59" t="s">
        <v>333</v>
      </c>
      <c r="C31" s="72" t="s">
        <v>122</v>
      </c>
      <c r="D31" s="72" t="s">
        <v>27</v>
      </c>
      <c r="E31" s="59" t="s">
        <v>330</v>
      </c>
      <c r="F31" s="72" t="s">
        <v>310</v>
      </c>
      <c r="G31" s="59" t="s">
        <v>331</v>
      </c>
      <c r="H31" s="59" t="s">
        <v>289</v>
      </c>
      <c r="I31" s="133" t="s">
        <v>3561</v>
      </c>
      <c r="J31" s="69">
        <v>5.669999999999777</v>
      </c>
      <c r="K31" s="72" t="s">
        <v>134</v>
      </c>
      <c r="L31" s="73">
        <v>6.5000000000000006E-3</v>
      </c>
      <c r="M31" s="73">
        <v>2.8799999999998934E-2</v>
      </c>
      <c r="N31" s="69">
        <v>7298929.589443001</v>
      </c>
      <c r="O31" s="71">
        <v>97.78</v>
      </c>
      <c r="P31" s="133" t="s">
        <v>3561</v>
      </c>
      <c r="Q31" s="69">
        <v>7136.8937229769999</v>
      </c>
      <c r="R31" s="70">
        <v>3.4191969646493732E-3</v>
      </c>
      <c r="S31" s="70">
        <f t="shared" si="0"/>
        <v>1.0762337664095638E-2</v>
      </c>
      <c r="T31" s="70">
        <f>Q31/'סכום נכסי הקרן'!$C$41</f>
        <v>8.7736035695529116E-4</v>
      </c>
    </row>
    <row r="32" spans="1:20">
      <c r="A32" s="62" t="s">
        <v>334</v>
      </c>
      <c r="B32" s="59" t="s">
        <v>335</v>
      </c>
      <c r="C32" s="72" t="s">
        <v>122</v>
      </c>
      <c r="D32" s="72" t="s">
        <v>27</v>
      </c>
      <c r="E32" s="59" t="s">
        <v>330</v>
      </c>
      <c r="F32" s="72" t="s">
        <v>310</v>
      </c>
      <c r="G32" s="59" t="s">
        <v>331</v>
      </c>
      <c r="H32" s="59" t="s">
        <v>289</v>
      </c>
      <c r="I32" s="133" t="s">
        <v>3561</v>
      </c>
      <c r="J32" s="69">
        <v>8.6700000000106066</v>
      </c>
      <c r="K32" s="72" t="s">
        <v>134</v>
      </c>
      <c r="L32" s="73">
        <v>2.64E-2</v>
      </c>
      <c r="M32" s="73">
        <v>2.9600000000045187E-2</v>
      </c>
      <c r="N32" s="69">
        <v>319634.91230000003</v>
      </c>
      <c r="O32" s="71">
        <v>99.71</v>
      </c>
      <c r="P32" s="133" t="s">
        <v>3561</v>
      </c>
      <c r="Q32" s="69">
        <v>318.70797408599998</v>
      </c>
      <c r="R32" s="70">
        <v>1.0654497076666668E-3</v>
      </c>
      <c r="S32" s="70">
        <f t="shared" si="0"/>
        <v>4.8060724546177024E-4</v>
      </c>
      <c r="T32" s="70">
        <f>Q32/'סכום נכסי הקרן'!$C$41</f>
        <v>3.9179754212726668E-5</v>
      </c>
    </row>
    <row r="33" spans="1:20">
      <c r="A33" s="62" t="s">
        <v>336</v>
      </c>
      <c r="B33" s="59" t="s">
        <v>337</v>
      </c>
      <c r="C33" s="72" t="s">
        <v>122</v>
      </c>
      <c r="D33" s="72" t="s">
        <v>27</v>
      </c>
      <c r="E33" s="59" t="s">
        <v>338</v>
      </c>
      <c r="F33" s="72" t="s">
        <v>310</v>
      </c>
      <c r="G33" s="59" t="s">
        <v>323</v>
      </c>
      <c r="H33" s="59" t="s">
        <v>132</v>
      </c>
      <c r="I33" s="133" t="s">
        <v>3561</v>
      </c>
      <c r="J33" s="69">
        <v>2.0200000000014486</v>
      </c>
      <c r="K33" s="72" t="s">
        <v>134</v>
      </c>
      <c r="L33" s="73">
        <v>1.34E-2</v>
      </c>
      <c r="M33" s="73">
        <v>2.190000000001115E-2</v>
      </c>
      <c r="N33" s="69">
        <v>783873.67240699986</v>
      </c>
      <c r="O33" s="71">
        <v>110.98</v>
      </c>
      <c r="P33" s="133" t="s">
        <v>3561</v>
      </c>
      <c r="Q33" s="69">
        <v>869.94294043699995</v>
      </c>
      <c r="R33" s="70">
        <v>1.4701778370953846E-3</v>
      </c>
      <c r="S33" s="70">
        <f t="shared" si="0"/>
        <v>1.3118620000374364E-3</v>
      </c>
      <c r="T33" s="70">
        <f>Q33/'סכום נכסי הקרן'!$C$41</f>
        <v>1.0694476874375639E-4</v>
      </c>
    </row>
    <row r="34" spans="1:20">
      <c r="A34" s="62" t="s">
        <v>339</v>
      </c>
      <c r="B34" s="59" t="s">
        <v>340</v>
      </c>
      <c r="C34" s="72" t="s">
        <v>122</v>
      </c>
      <c r="D34" s="72" t="s">
        <v>27</v>
      </c>
      <c r="E34" s="59" t="s">
        <v>338</v>
      </c>
      <c r="F34" s="72" t="s">
        <v>310</v>
      </c>
      <c r="G34" s="59" t="s">
        <v>331</v>
      </c>
      <c r="H34" s="59" t="s">
        <v>289</v>
      </c>
      <c r="I34" s="133" t="s">
        <v>3561</v>
      </c>
      <c r="J34" s="69">
        <v>3.6099999999993249</v>
      </c>
      <c r="K34" s="72" t="s">
        <v>134</v>
      </c>
      <c r="L34" s="73">
        <v>1.8200000000000001E-2</v>
      </c>
      <c r="M34" s="73">
        <v>2.4199999999994823E-2</v>
      </c>
      <c r="N34" s="69">
        <v>1976331.4218069999</v>
      </c>
      <c r="O34" s="71">
        <v>109.37</v>
      </c>
      <c r="P34" s="133" t="s">
        <v>3561</v>
      </c>
      <c r="Q34" s="69">
        <v>2161.513743686</v>
      </c>
      <c r="R34" s="70">
        <v>3.9490149410621933E-3</v>
      </c>
      <c r="S34" s="70">
        <f t="shared" si="0"/>
        <v>3.2595330234830196E-3</v>
      </c>
      <c r="T34" s="70">
        <f>Q34/'סכום נכסי הקרן'!$C$41</f>
        <v>2.6572155104658945E-4</v>
      </c>
    </row>
    <row r="35" spans="1:20">
      <c r="A35" s="62" t="s">
        <v>341</v>
      </c>
      <c r="B35" s="59" t="s">
        <v>342</v>
      </c>
      <c r="C35" s="72" t="s">
        <v>122</v>
      </c>
      <c r="D35" s="72" t="s">
        <v>27</v>
      </c>
      <c r="E35" s="59" t="s">
        <v>338</v>
      </c>
      <c r="F35" s="72" t="s">
        <v>310</v>
      </c>
      <c r="G35" s="59" t="s">
        <v>331</v>
      </c>
      <c r="H35" s="59" t="s">
        <v>289</v>
      </c>
      <c r="I35" s="133" t="s">
        <v>3561</v>
      </c>
      <c r="J35" s="69">
        <v>1.8600000000003736</v>
      </c>
      <c r="K35" s="72" t="s">
        <v>134</v>
      </c>
      <c r="L35" s="73">
        <v>2E-3</v>
      </c>
      <c r="M35" s="73">
        <v>2.0300000000004204E-2</v>
      </c>
      <c r="N35" s="69">
        <v>1606607.352188</v>
      </c>
      <c r="O35" s="71">
        <v>106.67</v>
      </c>
      <c r="P35" s="133" t="s">
        <v>3561</v>
      </c>
      <c r="Q35" s="69">
        <v>1713.7680386760001</v>
      </c>
      <c r="R35" s="70">
        <v>5.100340800596825E-3</v>
      </c>
      <c r="S35" s="70">
        <f t="shared" si="0"/>
        <v>2.5843386529332329E-3</v>
      </c>
      <c r="T35" s="70">
        <f>Q35/'סכום נכסי הקרן'!$C$41</f>
        <v>2.1067879059352926E-4</v>
      </c>
    </row>
    <row r="36" spans="1:20">
      <c r="A36" s="62" t="s">
        <v>343</v>
      </c>
      <c r="B36" s="59" t="s">
        <v>344</v>
      </c>
      <c r="C36" s="72" t="s">
        <v>122</v>
      </c>
      <c r="D36" s="72" t="s">
        <v>27</v>
      </c>
      <c r="E36" s="59" t="s">
        <v>345</v>
      </c>
      <c r="F36" s="72" t="s">
        <v>310</v>
      </c>
      <c r="G36" s="59" t="s">
        <v>331</v>
      </c>
      <c r="H36" s="59" t="s">
        <v>289</v>
      </c>
      <c r="I36" s="133" t="s">
        <v>3561</v>
      </c>
      <c r="J36" s="69">
        <v>1.2100000000001214</v>
      </c>
      <c r="K36" s="72" t="s">
        <v>134</v>
      </c>
      <c r="L36" s="73">
        <v>4.7500000000000001E-2</v>
      </c>
      <c r="M36" s="73">
        <v>2.4899999999997056E-2</v>
      </c>
      <c r="N36" s="69">
        <v>821137.29567999998</v>
      </c>
      <c r="O36" s="71">
        <v>140.54</v>
      </c>
      <c r="P36" s="133" t="s">
        <v>3561</v>
      </c>
      <c r="Q36" s="69">
        <v>1154.0263792659998</v>
      </c>
      <c r="R36" s="70">
        <v>5.728803683280857E-4</v>
      </c>
      <c r="S36" s="70">
        <f t="shared" si="0"/>
        <v>1.7402559221175633E-3</v>
      </c>
      <c r="T36" s="70">
        <f>Q36/'סכום נכסי הקרן'!$C$41</f>
        <v>1.418680220484352E-4</v>
      </c>
    </row>
    <row r="37" spans="1:20">
      <c r="A37" s="62" t="s">
        <v>346</v>
      </c>
      <c r="B37" s="59" t="s">
        <v>347</v>
      </c>
      <c r="C37" s="72" t="s">
        <v>122</v>
      </c>
      <c r="D37" s="72" t="s">
        <v>27</v>
      </c>
      <c r="E37" s="59" t="s">
        <v>345</v>
      </c>
      <c r="F37" s="72" t="s">
        <v>310</v>
      </c>
      <c r="G37" s="59" t="s">
        <v>331</v>
      </c>
      <c r="H37" s="59" t="s">
        <v>289</v>
      </c>
      <c r="I37" s="133" t="s">
        <v>3561</v>
      </c>
      <c r="J37" s="69">
        <v>4.0700000000012793</v>
      </c>
      <c r="K37" s="72" t="s">
        <v>134</v>
      </c>
      <c r="L37" s="73">
        <v>5.0000000000000001E-3</v>
      </c>
      <c r="M37" s="73">
        <v>2.7200000000008964E-2</v>
      </c>
      <c r="N37" s="69">
        <v>1801617.6110100001</v>
      </c>
      <c r="O37" s="71">
        <v>101.54</v>
      </c>
      <c r="P37" s="133" t="s">
        <v>3561</v>
      </c>
      <c r="Q37" s="69">
        <v>1829.3625154379999</v>
      </c>
      <c r="R37" s="70">
        <v>9.5692536891482628E-4</v>
      </c>
      <c r="S37" s="70">
        <f t="shared" si="0"/>
        <v>2.7586535354726586E-3</v>
      </c>
      <c r="T37" s="70">
        <f>Q37/'סכום נכסי הקרן'!$C$41</f>
        <v>2.2488917613807733E-4</v>
      </c>
    </row>
    <row r="38" spans="1:20">
      <c r="A38" s="62" t="s">
        <v>348</v>
      </c>
      <c r="B38" s="59" t="s">
        <v>349</v>
      </c>
      <c r="C38" s="72" t="s">
        <v>122</v>
      </c>
      <c r="D38" s="72" t="s">
        <v>27</v>
      </c>
      <c r="E38" s="59" t="s">
        <v>345</v>
      </c>
      <c r="F38" s="72" t="s">
        <v>310</v>
      </c>
      <c r="G38" s="59" t="s">
        <v>331</v>
      </c>
      <c r="H38" s="59" t="s">
        <v>289</v>
      </c>
      <c r="I38" s="133" t="s">
        <v>3561</v>
      </c>
      <c r="J38" s="69">
        <v>5.8900000000005699</v>
      </c>
      <c r="K38" s="72" t="s">
        <v>134</v>
      </c>
      <c r="L38" s="73">
        <v>5.8999999999999999E-3</v>
      </c>
      <c r="M38" s="73">
        <v>3.0300000000001642E-2</v>
      </c>
      <c r="N38" s="69">
        <v>5456974.6710519996</v>
      </c>
      <c r="O38" s="71">
        <v>93.79</v>
      </c>
      <c r="P38" s="133" t="s">
        <v>3561</v>
      </c>
      <c r="Q38" s="69">
        <v>5118.0965605720003</v>
      </c>
      <c r="R38" s="70">
        <v>4.9636160534221093E-3</v>
      </c>
      <c r="S38" s="70">
        <f t="shared" si="0"/>
        <v>7.7180192840738899E-3</v>
      </c>
      <c r="T38" s="70">
        <f>Q38/'סכום נכסי הקרן'!$C$41</f>
        <v>6.2918339541169737E-4</v>
      </c>
    </row>
    <row r="39" spans="1:20">
      <c r="A39" s="62" t="s">
        <v>350</v>
      </c>
      <c r="B39" s="59" t="s">
        <v>351</v>
      </c>
      <c r="C39" s="72" t="s">
        <v>122</v>
      </c>
      <c r="D39" s="72" t="s">
        <v>27</v>
      </c>
      <c r="E39" s="59" t="s">
        <v>352</v>
      </c>
      <c r="F39" s="72" t="s">
        <v>353</v>
      </c>
      <c r="G39" s="59" t="s">
        <v>323</v>
      </c>
      <c r="H39" s="59" t="s">
        <v>132</v>
      </c>
      <c r="I39" s="133" t="s">
        <v>3561</v>
      </c>
      <c r="J39" s="69">
        <v>5.0399999999988951</v>
      </c>
      <c r="K39" s="72" t="s">
        <v>134</v>
      </c>
      <c r="L39" s="73">
        <v>4.4000000000000003E-3</v>
      </c>
      <c r="M39" s="73">
        <v>2.4699999999997148E-2</v>
      </c>
      <c r="N39" s="69">
        <v>1116267.3236479999</v>
      </c>
      <c r="O39" s="71">
        <v>100.57</v>
      </c>
      <c r="P39" s="133" t="s">
        <v>3561</v>
      </c>
      <c r="Q39" s="69">
        <v>1122.6300464560002</v>
      </c>
      <c r="R39" s="70">
        <v>1.2517453220920328E-3</v>
      </c>
      <c r="S39" s="70">
        <f t="shared" si="0"/>
        <v>1.6929106836663179E-3</v>
      </c>
      <c r="T39" s="70">
        <f>Q39/'סכום נכסי הקרן'!$C$41</f>
        <v>1.38008374023611E-4</v>
      </c>
    </row>
    <row r="40" spans="1:20">
      <c r="A40" s="62" t="s">
        <v>354</v>
      </c>
      <c r="B40" s="59" t="s">
        <v>355</v>
      </c>
      <c r="C40" s="72" t="s">
        <v>122</v>
      </c>
      <c r="D40" s="72" t="s">
        <v>27</v>
      </c>
      <c r="E40" s="59" t="s">
        <v>356</v>
      </c>
      <c r="F40" s="72" t="s">
        <v>310</v>
      </c>
      <c r="G40" s="59" t="s">
        <v>323</v>
      </c>
      <c r="H40" s="59" t="s">
        <v>132</v>
      </c>
      <c r="I40" s="133" t="s">
        <v>3561</v>
      </c>
      <c r="J40" s="69">
        <v>2.8399999999997778</v>
      </c>
      <c r="K40" s="72" t="s">
        <v>134</v>
      </c>
      <c r="L40" s="73">
        <v>1.5800000000000002E-2</v>
      </c>
      <c r="M40" s="73">
        <v>2.1999999999997431E-2</v>
      </c>
      <c r="N40" s="69">
        <v>2104988.853133</v>
      </c>
      <c r="O40" s="71">
        <v>110.84</v>
      </c>
      <c r="P40" s="133" t="s">
        <v>3561</v>
      </c>
      <c r="Q40" s="69">
        <v>2333.169708853</v>
      </c>
      <c r="R40" s="70">
        <v>4.5253793121178484E-3</v>
      </c>
      <c r="S40" s="70">
        <f t="shared" si="0"/>
        <v>3.5183878601798006E-3</v>
      </c>
      <c r="T40" s="70">
        <f>Q40/'סכום נכסי הקרן'!$C$41</f>
        <v>2.868237482654662E-4</v>
      </c>
    </row>
    <row r="41" spans="1:20">
      <c r="A41" s="62" t="s">
        <v>357</v>
      </c>
      <c r="B41" s="59" t="s">
        <v>358</v>
      </c>
      <c r="C41" s="72" t="s">
        <v>122</v>
      </c>
      <c r="D41" s="72" t="s">
        <v>27</v>
      </c>
      <c r="E41" s="59" t="s">
        <v>356</v>
      </c>
      <c r="F41" s="72" t="s">
        <v>310</v>
      </c>
      <c r="G41" s="59" t="s">
        <v>323</v>
      </c>
      <c r="H41" s="59" t="s">
        <v>132</v>
      </c>
      <c r="I41" s="133" t="s">
        <v>3561</v>
      </c>
      <c r="J41" s="69">
        <v>5.4799999999995643</v>
      </c>
      <c r="K41" s="72" t="s">
        <v>134</v>
      </c>
      <c r="L41" s="73">
        <v>8.3999999999999995E-3</v>
      </c>
      <c r="M41" s="73">
        <v>2.5499999999995766E-2</v>
      </c>
      <c r="N41" s="69">
        <v>1638249.970647</v>
      </c>
      <c r="O41" s="71">
        <v>100.94</v>
      </c>
      <c r="P41" s="133" t="s">
        <v>3561</v>
      </c>
      <c r="Q41" s="69">
        <v>1653.6493945140001</v>
      </c>
      <c r="R41" s="70">
        <v>2.0637098315149471E-3</v>
      </c>
      <c r="S41" s="70">
        <f t="shared" si="0"/>
        <v>2.493680563644891E-3</v>
      </c>
      <c r="T41" s="70">
        <f>Q41/'סכום נכסי הקרן'!$C$41</f>
        <v>2.0328822024892298E-4</v>
      </c>
    </row>
    <row r="42" spans="1:20">
      <c r="A42" s="62" t="s">
        <v>359</v>
      </c>
      <c r="B42" s="59" t="s">
        <v>360</v>
      </c>
      <c r="C42" s="72" t="s">
        <v>122</v>
      </c>
      <c r="D42" s="72" t="s">
        <v>27</v>
      </c>
      <c r="E42" s="59" t="s">
        <v>361</v>
      </c>
      <c r="F42" s="72" t="s">
        <v>281</v>
      </c>
      <c r="G42" s="59" t="s">
        <v>331</v>
      </c>
      <c r="H42" s="59" t="s">
        <v>289</v>
      </c>
      <c r="I42" s="133" t="s">
        <v>3561</v>
      </c>
      <c r="J42" s="69">
        <v>4.3000000000004635</v>
      </c>
      <c r="K42" s="72" t="s">
        <v>134</v>
      </c>
      <c r="L42" s="73">
        <v>2.7799999999999998E-2</v>
      </c>
      <c r="M42" s="73">
        <v>3.1000000000001551E-2</v>
      </c>
      <c r="N42" s="69">
        <v>35.175635</v>
      </c>
      <c r="O42" s="71">
        <v>5529999</v>
      </c>
      <c r="P42" s="133" t="s">
        <v>3561</v>
      </c>
      <c r="Q42" s="69">
        <v>1945.2122531069999</v>
      </c>
      <c r="R42" s="70">
        <v>8.4111991869918693E-3</v>
      </c>
      <c r="S42" s="70">
        <f t="shared" si="0"/>
        <v>2.9333533479522253E-3</v>
      </c>
      <c r="T42" s="70">
        <f>Q42/'סכום נכסי הקרן'!$C$41</f>
        <v>2.39130941693198E-4</v>
      </c>
    </row>
    <row r="43" spans="1:20">
      <c r="A43" s="62" t="s">
        <v>362</v>
      </c>
      <c r="B43" s="59" t="s">
        <v>363</v>
      </c>
      <c r="C43" s="72" t="s">
        <v>122</v>
      </c>
      <c r="D43" s="72" t="s">
        <v>27</v>
      </c>
      <c r="E43" s="59" t="s">
        <v>361</v>
      </c>
      <c r="F43" s="72" t="s">
        <v>281</v>
      </c>
      <c r="G43" s="59" t="s">
        <v>331</v>
      </c>
      <c r="H43" s="59" t="s">
        <v>289</v>
      </c>
      <c r="I43" s="133" t="s">
        <v>3561</v>
      </c>
      <c r="J43" s="69">
        <v>1.1400000000000634</v>
      </c>
      <c r="K43" s="72" t="s">
        <v>134</v>
      </c>
      <c r="L43" s="73">
        <v>2.4199999999999999E-2</v>
      </c>
      <c r="M43" s="73">
        <v>3.3300000000000746E-2</v>
      </c>
      <c r="N43" s="69">
        <v>135.12844799999999</v>
      </c>
      <c r="O43" s="71">
        <v>5626366</v>
      </c>
      <c r="P43" s="133" t="s">
        <v>3561</v>
      </c>
      <c r="Q43" s="69">
        <v>7602.8206013679992</v>
      </c>
      <c r="R43" s="70">
        <v>4.6882159386600975E-3</v>
      </c>
      <c r="S43" s="70">
        <f t="shared" si="0"/>
        <v>1.1464948994271126E-2</v>
      </c>
      <c r="T43" s="70">
        <f>Q43/'סכום נכסי הקרן'!$C$41</f>
        <v>9.3463818512640705E-4</v>
      </c>
    </row>
    <row r="44" spans="1:20">
      <c r="A44" s="62" t="s">
        <v>364</v>
      </c>
      <c r="B44" s="59" t="s">
        <v>365</v>
      </c>
      <c r="C44" s="72" t="s">
        <v>122</v>
      </c>
      <c r="D44" s="72" t="s">
        <v>27</v>
      </c>
      <c r="E44" s="59" t="s">
        <v>361</v>
      </c>
      <c r="F44" s="72" t="s">
        <v>281</v>
      </c>
      <c r="G44" s="59" t="s">
        <v>331</v>
      </c>
      <c r="H44" s="59" t="s">
        <v>289</v>
      </c>
      <c r="I44" s="133" t="s">
        <v>3561</v>
      </c>
      <c r="J44" s="69">
        <v>0.74999999999986222</v>
      </c>
      <c r="K44" s="72" t="s">
        <v>134</v>
      </c>
      <c r="L44" s="73">
        <v>1.95E-2</v>
      </c>
      <c r="M44" s="73">
        <v>3.4100000000000935E-2</v>
      </c>
      <c r="N44" s="69">
        <v>33.236820000000002</v>
      </c>
      <c r="O44" s="71">
        <v>5456707</v>
      </c>
      <c r="P44" s="133" t="s">
        <v>3561</v>
      </c>
      <c r="Q44" s="69">
        <v>1813.6359505630001</v>
      </c>
      <c r="R44" s="70">
        <v>1.3391683790644265E-3</v>
      </c>
      <c r="S44" s="70">
        <f t="shared" si="0"/>
        <v>2.7349380917445075E-3</v>
      </c>
      <c r="T44" s="70">
        <f>Q44/'סכום נכסי הקרן'!$C$41</f>
        <v>2.2295586101416163E-4</v>
      </c>
    </row>
    <row r="45" spans="1:20">
      <c r="A45" s="62" t="s">
        <v>366</v>
      </c>
      <c r="B45" s="59" t="s">
        <v>367</v>
      </c>
      <c r="C45" s="72" t="s">
        <v>122</v>
      </c>
      <c r="D45" s="72" t="s">
        <v>27</v>
      </c>
      <c r="E45" s="59" t="s">
        <v>361</v>
      </c>
      <c r="F45" s="72" t="s">
        <v>281</v>
      </c>
      <c r="G45" s="59" t="s">
        <v>323</v>
      </c>
      <c r="H45" s="59" t="s">
        <v>132</v>
      </c>
      <c r="I45" s="133" t="s">
        <v>3561</v>
      </c>
      <c r="J45" s="69">
        <v>4.0899999999996561</v>
      </c>
      <c r="K45" s="72" t="s">
        <v>134</v>
      </c>
      <c r="L45" s="73">
        <v>1.4999999999999999E-2</v>
      </c>
      <c r="M45" s="73">
        <v>3.0299999999998852E-2</v>
      </c>
      <c r="N45" s="69">
        <v>114.25156999999999</v>
      </c>
      <c r="O45" s="71">
        <v>5115050</v>
      </c>
      <c r="P45" s="133" t="s">
        <v>3561</v>
      </c>
      <c r="Q45" s="69">
        <v>5844.0251902890004</v>
      </c>
      <c r="R45" s="70">
        <v>4.0690779257781893E-3</v>
      </c>
      <c r="S45" s="70">
        <f t="shared" si="0"/>
        <v>8.8127096824885259E-3</v>
      </c>
      <c r="T45" s="70">
        <f>Q45/'סכום נכסי הקרן'!$C$41</f>
        <v>7.1842404077006804E-4</v>
      </c>
    </row>
    <row r="46" spans="1:20">
      <c r="A46" s="62" t="s">
        <v>368</v>
      </c>
      <c r="B46" s="59" t="s">
        <v>369</v>
      </c>
      <c r="C46" s="72" t="s">
        <v>122</v>
      </c>
      <c r="D46" s="72" t="s">
        <v>27</v>
      </c>
      <c r="E46" s="59" t="s">
        <v>370</v>
      </c>
      <c r="F46" s="72" t="s">
        <v>310</v>
      </c>
      <c r="G46" s="59" t="s">
        <v>323</v>
      </c>
      <c r="H46" s="59" t="s">
        <v>132</v>
      </c>
      <c r="I46" s="133" t="s">
        <v>3561</v>
      </c>
      <c r="J46" s="69">
        <v>2.4000000000035739</v>
      </c>
      <c r="K46" s="72" t="s">
        <v>134</v>
      </c>
      <c r="L46" s="73">
        <v>3.7000000000000005E-2</v>
      </c>
      <c r="M46" s="73">
        <v>2.3600000000026208E-2</v>
      </c>
      <c r="N46" s="69">
        <v>145800.79413900001</v>
      </c>
      <c r="O46" s="71">
        <v>115.14</v>
      </c>
      <c r="P46" s="133" t="s">
        <v>3561</v>
      </c>
      <c r="Q46" s="69">
        <v>167.875035121</v>
      </c>
      <c r="R46" s="70">
        <v>3.8783929785604827E-4</v>
      </c>
      <c r="S46" s="70">
        <f t="shared" si="0"/>
        <v>2.5315324614228374E-4</v>
      </c>
      <c r="T46" s="70">
        <f>Q46/'סכום נכסי הקרן'!$C$41</f>
        <v>2.0637395827186995E-5</v>
      </c>
    </row>
    <row r="47" spans="1:20">
      <c r="A47" s="62" t="s">
        <v>371</v>
      </c>
      <c r="B47" s="59" t="s">
        <v>372</v>
      </c>
      <c r="C47" s="72" t="s">
        <v>122</v>
      </c>
      <c r="D47" s="72" t="s">
        <v>27</v>
      </c>
      <c r="E47" s="59" t="s">
        <v>370</v>
      </c>
      <c r="F47" s="72" t="s">
        <v>310</v>
      </c>
      <c r="G47" s="59" t="s">
        <v>323</v>
      </c>
      <c r="H47" s="59" t="s">
        <v>132</v>
      </c>
      <c r="I47" s="133" t="s">
        <v>3561</v>
      </c>
      <c r="J47" s="69">
        <v>4.1499999999976671</v>
      </c>
      <c r="K47" s="72" t="s">
        <v>134</v>
      </c>
      <c r="L47" s="73">
        <v>2.81E-2</v>
      </c>
      <c r="M47" s="73">
        <v>2.5899999999979339E-2</v>
      </c>
      <c r="N47" s="69">
        <v>527224.96403599996</v>
      </c>
      <c r="O47" s="71">
        <v>113.83</v>
      </c>
      <c r="P47" s="133" t="s">
        <v>3561</v>
      </c>
      <c r="Q47" s="69">
        <v>600.140175236</v>
      </c>
      <c r="R47" s="70">
        <v>4.2125883192782208E-4</v>
      </c>
      <c r="S47" s="70">
        <f t="shared" si="0"/>
        <v>9.0500313755340121E-4</v>
      </c>
      <c r="T47" s="70">
        <f>Q47/'סכום נכסי הקרן'!$C$41</f>
        <v>7.3777082692585427E-5</v>
      </c>
    </row>
    <row r="48" spans="1:20">
      <c r="A48" s="62" t="s">
        <v>373</v>
      </c>
      <c r="B48" s="59" t="s">
        <v>374</v>
      </c>
      <c r="C48" s="72" t="s">
        <v>122</v>
      </c>
      <c r="D48" s="72" t="s">
        <v>27</v>
      </c>
      <c r="E48" s="59" t="s">
        <v>370</v>
      </c>
      <c r="F48" s="72" t="s">
        <v>310</v>
      </c>
      <c r="G48" s="59" t="s">
        <v>331</v>
      </c>
      <c r="H48" s="59" t="s">
        <v>289</v>
      </c>
      <c r="I48" s="133" t="s">
        <v>3561</v>
      </c>
      <c r="J48" s="69">
        <v>2.4600000000025926</v>
      </c>
      <c r="K48" s="72" t="s">
        <v>134</v>
      </c>
      <c r="L48" s="73">
        <v>2.4E-2</v>
      </c>
      <c r="M48" s="73">
        <v>2.3300000000056168E-2</v>
      </c>
      <c r="N48" s="69">
        <v>122909.38363600001</v>
      </c>
      <c r="O48" s="71">
        <v>112.98</v>
      </c>
      <c r="P48" s="133" t="s">
        <v>3561</v>
      </c>
      <c r="Q48" s="69">
        <v>138.863020834</v>
      </c>
      <c r="R48" s="70">
        <v>2.130130522664902E-4</v>
      </c>
      <c r="S48" s="70">
        <f t="shared" si="0"/>
        <v>2.0940352726010067E-4</v>
      </c>
      <c r="T48" s="70">
        <f>Q48/'סכום נכסי הקרן'!$C$41</f>
        <v>1.7070859432104355E-5</v>
      </c>
    </row>
    <row r="49" spans="1:20">
      <c r="A49" s="62" t="s">
        <v>375</v>
      </c>
      <c r="B49" s="59" t="s">
        <v>376</v>
      </c>
      <c r="C49" s="72" t="s">
        <v>122</v>
      </c>
      <c r="D49" s="72" t="s">
        <v>27</v>
      </c>
      <c r="E49" s="59" t="s">
        <v>370</v>
      </c>
      <c r="F49" s="72" t="s">
        <v>310</v>
      </c>
      <c r="G49" s="59" t="s">
        <v>323</v>
      </c>
      <c r="H49" s="59" t="s">
        <v>132</v>
      </c>
      <c r="I49" s="133" t="s">
        <v>3561</v>
      </c>
      <c r="J49" s="69">
        <v>3.6700000000003743</v>
      </c>
      <c r="K49" s="72" t="s">
        <v>134</v>
      </c>
      <c r="L49" s="73">
        <v>2.6000000000000002E-2</v>
      </c>
      <c r="M49" s="73">
        <v>2.2700000000005542E-2</v>
      </c>
      <c r="N49" s="69">
        <v>1958059.0859960001</v>
      </c>
      <c r="O49" s="71">
        <v>113.37</v>
      </c>
      <c r="P49" s="133" t="s">
        <v>3561</v>
      </c>
      <c r="Q49" s="69">
        <v>2219.8515789509997</v>
      </c>
      <c r="R49" s="70">
        <v>3.9940174890993945E-3</v>
      </c>
      <c r="S49" s="70">
        <f t="shared" si="0"/>
        <v>3.3475056774253031E-3</v>
      </c>
      <c r="T49" s="70">
        <f>Q49/'סכום נכסי הקרן'!$C$41</f>
        <v>2.7289320106112117E-4</v>
      </c>
    </row>
    <row r="50" spans="1:20">
      <c r="A50" s="62" t="s">
        <v>377</v>
      </c>
      <c r="B50" s="59" t="s">
        <v>378</v>
      </c>
      <c r="C50" s="72" t="s">
        <v>122</v>
      </c>
      <c r="D50" s="72" t="s">
        <v>27</v>
      </c>
      <c r="E50" s="59" t="s">
        <v>370</v>
      </c>
      <c r="F50" s="72" t="s">
        <v>310</v>
      </c>
      <c r="G50" s="59" t="s">
        <v>323</v>
      </c>
      <c r="H50" s="59" t="s">
        <v>132</v>
      </c>
      <c r="I50" s="133" t="s">
        <v>3561</v>
      </c>
      <c r="J50" s="69">
        <v>6.570000000000106</v>
      </c>
      <c r="K50" s="72" t="s">
        <v>134</v>
      </c>
      <c r="L50" s="73">
        <v>3.4999999999999996E-3</v>
      </c>
      <c r="M50" s="73">
        <v>3.0700000000000522E-2</v>
      </c>
      <c r="N50" s="69">
        <v>10328598.025893001</v>
      </c>
      <c r="O50" s="71">
        <v>91.16</v>
      </c>
      <c r="P50" s="133" t="s">
        <v>3561</v>
      </c>
      <c r="Q50" s="69">
        <v>9415.5506518929997</v>
      </c>
      <c r="R50" s="70">
        <v>3.5465143078846524E-3</v>
      </c>
      <c r="S50" s="70">
        <f t="shared" si="0"/>
        <v>1.4198521001206568E-2</v>
      </c>
      <c r="T50" s="70">
        <f>Q50/'סכום נכסי הקרן'!$C$41</f>
        <v>1.1574826810549228E-3</v>
      </c>
    </row>
    <row r="51" spans="1:20">
      <c r="A51" s="62" t="s">
        <v>379</v>
      </c>
      <c r="B51" s="59" t="s">
        <v>380</v>
      </c>
      <c r="C51" s="72" t="s">
        <v>122</v>
      </c>
      <c r="D51" s="72" t="s">
        <v>27</v>
      </c>
      <c r="E51" s="59" t="s">
        <v>381</v>
      </c>
      <c r="F51" s="72" t="s">
        <v>310</v>
      </c>
      <c r="G51" s="59" t="s">
        <v>331</v>
      </c>
      <c r="H51" s="59" t="s">
        <v>289</v>
      </c>
      <c r="I51" s="133" t="s">
        <v>3561</v>
      </c>
      <c r="J51" s="69">
        <v>3.0100000000002116</v>
      </c>
      <c r="K51" s="72" t="s">
        <v>134</v>
      </c>
      <c r="L51" s="73">
        <v>2.35E-2</v>
      </c>
      <c r="M51" s="73">
        <v>2.2700000000001708E-2</v>
      </c>
      <c r="N51" s="69">
        <v>3496384.2460960001</v>
      </c>
      <c r="O51" s="71">
        <v>113.73</v>
      </c>
      <c r="P51" s="133" t="s">
        <v>3561</v>
      </c>
      <c r="Q51" s="69">
        <v>3976.4379092159998</v>
      </c>
      <c r="R51" s="70">
        <v>3.6797427201376008E-3</v>
      </c>
      <c r="S51" s="70">
        <f t="shared" si="0"/>
        <v>5.9964137256960223E-3</v>
      </c>
      <c r="T51" s="70">
        <f>Q51/'סכום נכסי הקרן'!$C$41</f>
        <v>4.8883577629975372E-4</v>
      </c>
    </row>
    <row r="52" spans="1:20">
      <c r="A52" s="62" t="s">
        <v>382</v>
      </c>
      <c r="B52" s="59" t="s">
        <v>383</v>
      </c>
      <c r="C52" s="72" t="s">
        <v>122</v>
      </c>
      <c r="D52" s="72" t="s">
        <v>27</v>
      </c>
      <c r="E52" s="59" t="s">
        <v>381</v>
      </c>
      <c r="F52" s="72" t="s">
        <v>310</v>
      </c>
      <c r="G52" s="59" t="s">
        <v>331</v>
      </c>
      <c r="H52" s="59" t="s">
        <v>289</v>
      </c>
      <c r="I52" s="133" t="s">
        <v>3561</v>
      </c>
      <c r="J52" s="69">
        <v>1.4900000000005167</v>
      </c>
      <c r="K52" s="72" t="s">
        <v>134</v>
      </c>
      <c r="L52" s="73">
        <v>1.7600000000000001E-2</v>
      </c>
      <c r="M52" s="73">
        <v>2.1300000000009631E-2</v>
      </c>
      <c r="N52" s="69">
        <v>1246595.663533</v>
      </c>
      <c r="O52" s="71">
        <v>112.57</v>
      </c>
      <c r="P52" s="69">
        <v>29.571817818999996</v>
      </c>
      <c r="Q52" s="69">
        <v>1432.8645563739999</v>
      </c>
      <c r="R52" s="70">
        <v>9.5599241917034732E-4</v>
      </c>
      <c r="S52" s="70">
        <f t="shared" si="0"/>
        <v>2.1607400615991047E-3</v>
      </c>
      <c r="T52" s="70">
        <f>Q52/'סכום נכסי הקרן'!$C$41</f>
        <v>1.7614645915232845E-4</v>
      </c>
    </row>
    <row r="53" spans="1:20">
      <c r="A53" s="62" t="s">
        <v>384</v>
      </c>
      <c r="B53" s="59" t="s">
        <v>385</v>
      </c>
      <c r="C53" s="72" t="s">
        <v>122</v>
      </c>
      <c r="D53" s="72" t="s">
        <v>27</v>
      </c>
      <c r="E53" s="59" t="s">
        <v>381</v>
      </c>
      <c r="F53" s="72" t="s">
        <v>310</v>
      </c>
      <c r="G53" s="59" t="s">
        <v>331</v>
      </c>
      <c r="H53" s="59" t="s">
        <v>289</v>
      </c>
      <c r="I53" s="133" t="s">
        <v>3561</v>
      </c>
      <c r="J53" s="69">
        <v>2.2099999999999649</v>
      </c>
      <c r="K53" s="72" t="s">
        <v>134</v>
      </c>
      <c r="L53" s="73">
        <v>2.1499999999999998E-2</v>
      </c>
      <c r="M53" s="73">
        <v>2.2499999999996221E-2</v>
      </c>
      <c r="N53" s="69">
        <v>1744485.8080450001</v>
      </c>
      <c r="O53" s="71">
        <v>113.66</v>
      </c>
      <c r="P53" s="133" t="s">
        <v>3561</v>
      </c>
      <c r="Q53" s="69">
        <v>1982.7825730669999</v>
      </c>
      <c r="R53" s="70">
        <v>1.4451966792238312E-3</v>
      </c>
      <c r="S53" s="70">
        <f t="shared" si="0"/>
        <v>2.9900088741870992E-3</v>
      </c>
      <c r="T53" s="70">
        <f>Q53/'סכום נכסי הקרן'!$C$41</f>
        <v>2.4374957700016743E-4</v>
      </c>
    </row>
    <row r="54" spans="1:20">
      <c r="A54" s="62" t="s">
        <v>386</v>
      </c>
      <c r="B54" s="59" t="s">
        <v>387</v>
      </c>
      <c r="C54" s="72" t="s">
        <v>122</v>
      </c>
      <c r="D54" s="72" t="s">
        <v>27</v>
      </c>
      <c r="E54" s="59" t="s">
        <v>381</v>
      </c>
      <c r="F54" s="72" t="s">
        <v>310</v>
      </c>
      <c r="G54" s="59" t="s">
        <v>331</v>
      </c>
      <c r="H54" s="59" t="s">
        <v>289</v>
      </c>
      <c r="I54" s="133" t="s">
        <v>3561</v>
      </c>
      <c r="J54" s="69">
        <v>4.3199999999998715</v>
      </c>
      <c r="K54" s="72" t="s">
        <v>134</v>
      </c>
      <c r="L54" s="73">
        <v>2.2499999999999999E-2</v>
      </c>
      <c r="M54" s="73">
        <v>2.6099999999999891E-2</v>
      </c>
      <c r="N54" s="69">
        <v>4667759.6556799999</v>
      </c>
      <c r="O54" s="71">
        <v>111.23</v>
      </c>
      <c r="P54" s="69">
        <v>429.232031952</v>
      </c>
      <c r="Q54" s="69">
        <v>5621.1810968460004</v>
      </c>
      <c r="R54" s="70">
        <v>3.9485729279585165E-3</v>
      </c>
      <c r="S54" s="70">
        <f t="shared" si="0"/>
        <v>8.4766638517426475E-3</v>
      </c>
      <c r="T54" s="70">
        <f>Q54/'סכום נכסי הקרן'!$C$41</f>
        <v>6.9102912906792574E-4</v>
      </c>
    </row>
    <row r="55" spans="1:20">
      <c r="A55" s="62" t="s">
        <v>388</v>
      </c>
      <c r="B55" s="59" t="s">
        <v>389</v>
      </c>
      <c r="C55" s="72" t="s">
        <v>122</v>
      </c>
      <c r="D55" s="72" t="s">
        <v>27</v>
      </c>
      <c r="E55" s="59" t="s">
        <v>381</v>
      </c>
      <c r="F55" s="72" t="s">
        <v>310</v>
      </c>
      <c r="G55" s="59" t="s">
        <v>331</v>
      </c>
      <c r="H55" s="59" t="s">
        <v>289</v>
      </c>
      <c r="I55" s="133" t="s">
        <v>3561</v>
      </c>
      <c r="J55" s="69">
        <v>4.2399999999998474</v>
      </c>
      <c r="K55" s="72" t="s">
        <v>134</v>
      </c>
      <c r="L55" s="73">
        <v>6.5000000000000006E-3</v>
      </c>
      <c r="M55" s="73">
        <v>2.3299999999998589E-2</v>
      </c>
      <c r="N55" s="69">
        <v>1752540.7890040001</v>
      </c>
      <c r="O55" s="71">
        <v>103.63</v>
      </c>
      <c r="P55" s="69">
        <v>27.582946807999999</v>
      </c>
      <c r="Q55" s="69">
        <v>1843.740966522</v>
      </c>
      <c r="R55" s="70">
        <v>3.5560197976401515E-3</v>
      </c>
      <c r="S55" s="70">
        <f t="shared" si="0"/>
        <v>2.7803360421288096E-3</v>
      </c>
      <c r="T55" s="70">
        <f>Q55/'סכום נכסי הקרן'!$C$41</f>
        <v>2.2665676347581625E-4</v>
      </c>
    </row>
    <row r="56" spans="1:20">
      <c r="A56" s="62" t="s">
        <v>390</v>
      </c>
      <c r="B56" s="59" t="s">
        <v>391</v>
      </c>
      <c r="C56" s="72" t="s">
        <v>122</v>
      </c>
      <c r="D56" s="72" t="s">
        <v>27</v>
      </c>
      <c r="E56" s="59" t="s">
        <v>381</v>
      </c>
      <c r="F56" s="72" t="s">
        <v>310</v>
      </c>
      <c r="G56" s="59" t="s">
        <v>331</v>
      </c>
      <c r="H56" s="59" t="s">
        <v>289</v>
      </c>
      <c r="I56" s="133" t="s">
        <v>3561</v>
      </c>
      <c r="J56" s="69">
        <v>5.0100000000435641</v>
      </c>
      <c r="K56" s="72" t="s">
        <v>134</v>
      </c>
      <c r="L56" s="73">
        <v>1.43E-2</v>
      </c>
      <c r="M56" s="73">
        <v>2.6900000000129695E-2</v>
      </c>
      <c r="N56" s="69">
        <v>28173.814811000004</v>
      </c>
      <c r="O56" s="71">
        <v>104.73</v>
      </c>
      <c r="P56" s="69">
        <v>0.56436028799999993</v>
      </c>
      <c r="Q56" s="69">
        <v>30.070796469000001</v>
      </c>
      <c r="R56" s="70">
        <v>7.1542455454225713E-5</v>
      </c>
      <c r="S56" s="70">
        <f t="shared" si="0"/>
        <v>4.5346347863602035E-5</v>
      </c>
      <c r="T56" s="70">
        <f>Q56/'סכום נכסי הקרן'!$C$41</f>
        <v>3.6966957542092542E-6</v>
      </c>
    </row>
    <row r="57" spans="1:20">
      <c r="A57" s="62" t="s">
        <v>392</v>
      </c>
      <c r="B57" s="59" t="s">
        <v>393</v>
      </c>
      <c r="C57" s="72" t="s">
        <v>122</v>
      </c>
      <c r="D57" s="72" t="s">
        <v>27</v>
      </c>
      <c r="E57" s="59" t="s">
        <v>381</v>
      </c>
      <c r="F57" s="72" t="s">
        <v>310</v>
      </c>
      <c r="G57" s="59" t="s">
        <v>331</v>
      </c>
      <c r="H57" s="59" t="s">
        <v>289</v>
      </c>
      <c r="I57" s="133" t="s">
        <v>3561</v>
      </c>
      <c r="J57" s="69">
        <v>5.909999999999644</v>
      </c>
      <c r="K57" s="72" t="s">
        <v>134</v>
      </c>
      <c r="L57" s="73">
        <v>2.5000000000000001E-3</v>
      </c>
      <c r="M57" s="73">
        <v>2.6899999999999522E-2</v>
      </c>
      <c r="N57" s="69">
        <v>4068272.6128220004</v>
      </c>
      <c r="O57" s="71">
        <v>94.78</v>
      </c>
      <c r="P57" s="69">
        <v>104.52707446400001</v>
      </c>
      <c r="Q57" s="69">
        <v>3960.4358565510001</v>
      </c>
      <c r="R57" s="70">
        <v>3.2760778301913272E-3</v>
      </c>
      <c r="S57" s="70">
        <f t="shared" si="0"/>
        <v>5.97228285016611E-3</v>
      </c>
      <c r="T57" s="70">
        <f>Q57/'סכום נכסי הקרן'!$C$41</f>
        <v>4.8686859461215465E-4</v>
      </c>
    </row>
    <row r="58" spans="1:20">
      <c r="A58" s="62" t="s">
        <v>394</v>
      </c>
      <c r="B58" s="59" t="s">
        <v>395</v>
      </c>
      <c r="C58" s="72" t="s">
        <v>122</v>
      </c>
      <c r="D58" s="72" t="s">
        <v>27</v>
      </c>
      <c r="E58" s="59" t="s">
        <v>381</v>
      </c>
      <c r="F58" s="72" t="s">
        <v>310</v>
      </c>
      <c r="G58" s="59" t="s">
        <v>331</v>
      </c>
      <c r="H58" s="59" t="s">
        <v>289</v>
      </c>
      <c r="I58" s="133" t="s">
        <v>3561</v>
      </c>
      <c r="J58" s="69">
        <v>6.6699999999999555</v>
      </c>
      <c r="K58" s="72" t="s">
        <v>134</v>
      </c>
      <c r="L58" s="73">
        <v>3.61E-2</v>
      </c>
      <c r="M58" s="73">
        <v>3.2700000000001637E-2</v>
      </c>
      <c r="N58" s="69">
        <v>2677273.6156649995</v>
      </c>
      <c r="O58" s="71">
        <v>104.73</v>
      </c>
      <c r="P58" s="69">
        <v>77.55325426600001</v>
      </c>
      <c r="Q58" s="69">
        <v>2881.4619120389998</v>
      </c>
      <c r="R58" s="70">
        <v>5.9456615320328844E-3</v>
      </c>
      <c r="S58" s="70">
        <f t="shared" si="0"/>
        <v>4.3452049683400194E-3</v>
      </c>
      <c r="T58" s="70">
        <f>Q58/'סכום נכסי הקרן'!$C$41</f>
        <v>3.5422699984455971E-4</v>
      </c>
    </row>
    <row r="59" spans="1:20">
      <c r="A59" s="62" t="s">
        <v>396</v>
      </c>
      <c r="B59" s="59" t="s">
        <v>397</v>
      </c>
      <c r="C59" s="72" t="s">
        <v>122</v>
      </c>
      <c r="D59" s="72" t="s">
        <v>27</v>
      </c>
      <c r="E59" s="59" t="s">
        <v>398</v>
      </c>
      <c r="F59" s="72" t="s">
        <v>281</v>
      </c>
      <c r="G59" s="59" t="s">
        <v>323</v>
      </c>
      <c r="H59" s="59" t="s">
        <v>132</v>
      </c>
      <c r="I59" s="133" t="s">
        <v>3561</v>
      </c>
      <c r="J59" s="69">
        <v>5.4299999999997697</v>
      </c>
      <c r="K59" s="72" t="s">
        <v>134</v>
      </c>
      <c r="L59" s="73">
        <v>3.7100000000000001E-2</v>
      </c>
      <c r="M59" s="73">
        <v>3.3399999999998459E-2</v>
      </c>
      <c r="N59" s="69">
        <v>63.877014000000003</v>
      </c>
      <c r="O59" s="71">
        <v>5095555</v>
      </c>
      <c r="P59" s="133" t="s">
        <v>3561</v>
      </c>
      <c r="Q59" s="69">
        <v>3254.8881837250001</v>
      </c>
      <c r="R59" s="70">
        <v>8.3140718469347907E-3</v>
      </c>
      <c r="S59" s="70">
        <f t="shared" si="0"/>
        <v>4.9083266546823857E-3</v>
      </c>
      <c r="T59" s="70">
        <f>Q59/'סכום נכסי הקרן'!$C$41</f>
        <v>4.0013344314329067E-4</v>
      </c>
    </row>
    <row r="60" spans="1:20">
      <c r="A60" s="62" t="s">
        <v>399</v>
      </c>
      <c r="B60" s="59" t="s">
        <v>400</v>
      </c>
      <c r="C60" s="72" t="s">
        <v>122</v>
      </c>
      <c r="D60" s="72" t="s">
        <v>27</v>
      </c>
      <c r="E60" s="59" t="s">
        <v>398</v>
      </c>
      <c r="F60" s="72" t="s">
        <v>281</v>
      </c>
      <c r="G60" s="59" t="s">
        <v>323</v>
      </c>
      <c r="H60" s="59" t="s">
        <v>132</v>
      </c>
      <c r="I60" s="133" t="s">
        <v>3561</v>
      </c>
      <c r="J60" s="69">
        <v>1.2300000000000224</v>
      </c>
      <c r="K60" s="72" t="s">
        <v>134</v>
      </c>
      <c r="L60" s="73">
        <v>2.0199999999999999E-2</v>
      </c>
      <c r="M60" s="73">
        <v>2.039999999999955E-2</v>
      </c>
      <c r="N60" s="69">
        <v>79.214421999999999</v>
      </c>
      <c r="O60" s="71">
        <v>5652776</v>
      </c>
      <c r="P60" s="133" t="s">
        <v>3561</v>
      </c>
      <c r="Q60" s="69">
        <v>4477.8136984299999</v>
      </c>
      <c r="R60" s="70">
        <v>3.7640495129484439E-3</v>
      </c>
      <c r="S60" s="70">
        <f t="shared" si="0"/>
        <v>6.7524815262786963E-3</v>
      </c>
      <c r="T60" s="70">
        <f>Q60/'סכום נכסי הקרן'!$C$41</f>
        <v>5.5047144840978291E-4</v>
      </c>
    </row>
    <row r="61" spans="1:20">
      <c r="A61" s="62" t="s">
        <v>401</v>
      </c>
      <c r="B61" s="59" t="s">
        <v>402</v>
      </c>
      <c r="C61" s="72" t="s">
        <v>122</v>
      </c>
      <c r="D61" s="72" t="s">
        <v>27</v>
      </c>
      <c r="E61" s="59" t="s">
        <v>398</v>
      </c>
      <c r="F61" s="72" t="s">
        <v>281</v>
      </c>
      <c r="G61" s="59" t="s">
        <v>323</v>
      </c>
      <c r="H61" s="59" t="s">
        <v>132</v>
      </c>
      <c r="I61" s="133" t="s">
        <v>3561</v>
      </c>
      <c r="J61" s="69">
        <v>2.2999999999999998</v>
      </c>
      <c r="K61" s="72" t="s">
        <v>134</v>
      </c>
      <c r="L61" s="73">
        <v>2.5899999999999999E-2</v>
      </c>
      <c r="M61" s="73">
        <v>2.7500000000000507E-2</v>
      </c>
      <c r="N61" s="69">
        <v>175.01263299999999</v>
      </c>
      <c r="O61" s="71">
        <v>5628861</v>
      </c>
      <c r="P61" s="133" t="s">
        <v>3561</v>
      </c>
      <c r="Q61" s="69">
        <v>9851.2178097300002</v>
      </c>
      <c r="R61" s="70">
        <v>8.2854060976187086E-3</v>
      </c>
      <c r="S61" s="70">
        <f t="shared" si="0"/>
        <v>1.4855501088594339E-2</v>
      </c>
      <c r="T61" s="70">
        <f>Q61/'סכום נכסי הקרן'!$C$41</f>
        <v>1.2110405884513812E-3</v>
      </c>
    </row>
    <row r="62" spans="1:20">
      <c r="A62" s="62" t="s">
        <v>403</v>
      </c>
      <c r="B62" s="59" t="s">
        <v>404</v>
      </c>
      <c r="C62" s="72" t="s">
        <v>122</v>
      </c>
      <c r="D62" s="72" t="s">
        <v>27</v>
      </c>
      <c r="E62" s="59" t="s">
        <v>398</v>
      </c>
      <c r="F62" s="72" t="s">
        <v>281</v>
      </c>
      <c r="G62" s="59" t="s">
        <v>323</v>
      </c>
      <c r="H62" s="59" t="s">
        <v>132</v>
      </c>
      <c r="I62" s="133" t="s">
        <v>3561</v>
      </c>
      <c r="J62" s="69">
        <v>2.539999999999897</v>
      </c>
      <c r="K62" s="72" t="s">
        <v>134</v>
      </c>
      <c r="L62" s="73">
        <v>2.9700000000000001E-2</v>
      </c>
      <c r="M62" s="73">
        <v>3.0899999999998973E-2</v>
      </c>
      <c r="N62" s="69">
        <v>69.174132999999998</v>
      </c>
      <c r="O62" s="71">
        <v>5615315</v>
      </c>
      <c r="P62" s="133" t="s">
        <v>3561</v>
      </c>
      <c r="Q62" s="69">
        <v>3884.3453854600002</v>
      </c>
      <c r="R62" s="70">
        <v>4.9410094999999994E-3</v>
      </c>
      <c r="S62" s="70">
        <f t="shared" si="0"/>
        <v>5.8575394653424036E-3</v>
      </c>
      <c r="T62" s="70">
        <f>Q62/'סכום נכסי הקרן'!$C$41</f>
        <v>4.775145583228978E-4</v>
      </c>
    </row>
    <row r="63" spans="1:20">
      <c r="A63" s="62" t="s">
        <v>405</v>
      </c>
      <c r="B63" s="59" t="s">
        <v>406</v>
      </c>
      <c r="C63" s="72" t="s">
        <v>122</v>
      </c>
      <c r="D63" s="72" t="s">
        <v>27</v>
      </c>
      <c r="E63" s="59" t="s">
        <v>398</v>
      </c>
      <c r="F63" s="72" t="s">
        <v>281</v>
      </c>
      <c r="G63" s="59" t="s">
        <v>323</v>
      </c>
      <c r="H63" s="59" t="s">
        <v>132</v>
      </c>
      <c r="I63" s="133" t="s">
        <v>3561</v>
      </c>
      <c r="J63" s="69">
        <v>4.1099999999992072</v>
      </c>
      <c r="K63" s="72" t="s">
        <v>134</v>
      </c>
      <c r="L63" s="73">
        <v>8.3999999999999995E-3</v>
      </c>
      <c r="M63" s="73">
        <v>2.9099999999994745E-2</v>
      </c>
      <c r="N63" s="69">
        <v>44.765842999999997</v>
      </c>
      <c r="O63" s="71">
        <v>5012995</v>
      </c>
      <c r="P63" s="133" t="s">
        <v>3561</v>
      </c>
      <c r="Q63" s="69">
        <v>2244.1094500979998</v>
      </c>
      <c r="R63" s="70">
        <v>5.6287995724883686E-3</v>
      </c>
      <c r="S63" s="70">
        <f t="shared" si="0"/>
        <v>3.3840862137804444E-3</v>
      </c>
      <c r="T63" s="70">
        <f>Q63/'סכום נכסי הקרן'!$C$41</f>
        <v>2.7587529597728725E-4</v>
      </c>
    </row>
    <row r="64" spans="1:20">
      <c r="A64" s="62" t="s">
        <v>407</v>
      </c>
      <c r="B64" s="59" t="s">
        <v>408</v>
      </c>
      <c r="C64" s="72" t="s">
        <v>122</v>
      </c>
      <c r="D64" s="72" t="s">
        <v>27</v>
      </c>
      <c r="E64" s="59" t="s">
        <v>398</v>
      </c>
      <c r="F64" s="72" t="s">
        <v>281</v>
      </c>
      <c r="G64" s="59" t="s">
        <v>323</v>
      </c>
      <c r="H64" s="59" t="s">
        <v>132</v>
      </c>
      <c r="I64" s="133" t="s">
        <v>3561</v>
      </c>
      <c r="J64" s="69">
        <v>4.6199999999999575</v>
      </c>
      <c r="K64" s="72" t="s">
        <v>134</v>
      </c>
      <c r="L64" s="73">
        <v>3.0899999999999997E-2</v>
      </c>
      <c r="M64" s="73">
        <v>3.1599999999999427E-2</v>
      </c>
      <c r="N64" s="69">
        <v>106.496312</v>
      </c>
      <c r="O64" s="71">
        <v>5168240</v>
      </c>
      <c r="P64" s="133" t="s">
        <v>3561</v>
      </c>
      <c r="Q64" s="69">
        <v>5503.9853114019988</v>
      </c>
      <c r="R64" s="70">
        <v>5.6050690526315795E-3</v>
      </c>
      <c r="S64" s="70">
        <f t="shared" si="0"/>
        <v>8.2999342177148168E-3</v>
      </c>
      <c r="T64" s="70">
        <f>Q64/'סכום נכסי הקרן'!$C$41</f>
        <v>6.7662188970834701E-4</v>
      </c>
    </row>
    <row r="65" spans="1:20">
      <c r="A65" s="62" t="s">
        <v>409</v>
      </c>
      <c r="B65" s="59" t="s">
        <v>410</v>
      </c>
      <c r="C65" s="72" t="s">
        <v>122</v>
      </c>
      <c r="D65" s="72" t="s">
        <v>27</v>
      </c>
      <c r="E65" s="59" t="s">
        <v>411</v>
      </c>
      <c r="F65" s="72" t="s">
        <v>310</v>
      </c>
      <c r="G65" s="59" t="s">
        <v>331</v>
      </c>
      <c r="H65" s="59" t="s">
        <v>289</v>
      </c>
      <c r="I65" s="133" t="s">
        <v>3561</v>
      </c>
      <c r="J65" s="69">
        <v>2.9700000000003204</v>
      </c>
      <c r="K65" s="72" t="s">
        <v>134</v>
      </c>
      <c r="L65" s="73">
        <v>1.4199999999999999E-2</v>
      </c>
      <c r="M65" s="73">
        <v>2.4900000000002517E-2</v>
      </c>
      <c r="N65" s="69">
        <v>2130981.363324</v>
      </c>
      <c r="O65" s="71">
        <v>108.25</v>
      </c>
      <c r="P65" s="133" t="s">
        <v>3561</v>
      </c>
      <c r="Q65" s="69">
        <v>2306.7872147579997</v>
      </c>
      <c r="R65" s="70">
        <v>1.8049167243474309E-3</v>
      </c>
      <c r="S65" s="70">
        <f t="shared" si="0"/>
        <v>3.4786034216141432E-3</v>
      </c>
      <c r="T65" s="70">
        <f>Q65/'סכום נכסי הקרן'!$C$41</f>
        <v>2.8358046689754566E-4</v>
      </c>
    </row>
    <row r="66" spans="1:20">
      <c r="A66" s="62" t="s">
        <v>412</v>
      </c>
      <c r="B66" s="59" t="s">
        <v>413</v>
      </c>
      <c r="C66" s="72" t="s">
        <v>122</v>
      </c>
      <c r="D66" s="72" t="s">
        <v>27</v>
      </c>
      <c r="E66" s="59" t="s">
        <v>414</v>
      </c>
      <c r="F66" s="72" t="s">
        <v>310</v>
      </c>
      <c r="G66" s="59" t="s">
        <v>331</v>
      </c>
      <c r="H66" s="59" t="s">
        <v>289</v>
      </c>
      <c r="I66" s="133" t="s">
        <v>3561</v>
      </c>
      <c r="J66" s="69">
        <v>0.70999999999379404</v>
      </c>
      <c r="K66" s="72" t="s">
        <v>134</v>
      </c>
      <c r="L66" s="73">
        <v>0.04</v>
      </c>
      <c r="M66" s="73">
        <v>2.5899999999855195E-2</v>
      </c>
      <c r="N66" s="69">
        <v>21286.008908000003</v>
      </c>
      <c r="O66" s="71">
        <v>113.55</v>
      </c>
      <c r="P66" s="133" t="s">
        <v>3561</v>
      </c>
      <c r="Q66" s="69">
        <v>24.170262965000003</v>
      </c>
      <c r="R66" s="70">
        <v>2.6146382422386269E-4</v>
      </c>
      <c r="S66" s="70">
        <f t="shared" si="0"/>
        <v>3.6448424420534667E-5</v>
      </c>
      <c r="T66" s="70">
        <f>Q66/'סכום נכסי הקרן'!$C$41</f>
        <v>2.9713249721518935E-6</v>
      </c>
    </row>
    <row r="67" spans="1:20">
      <c r="A67" s="62" t="s">
        <v>415</v>
      </c>
      <c r="B67" s="59" t="s">
        <v>416</v>
      </c>
      <c r="C67" s="72" t="s">
        <v>122</v>
      </c>
      <c r="D67" s="72" t="s">
        <v>27</v>
      </c>
      <c r="E67" s="59" t="s">
        <v>414</v>
      </c>
      <c r="F67" s="72" t="s">
        <v>310</v>
      </c>
      <c r="G67" s="59" t="s">
        <v>331</v>
      </c>
      <c r="H67" s="59" t="s">
        <v>289</v>
      </c>
      <c r="I67" s="133" t="s">
        <v>3561</v>
      </c>
      <c r="J67" s="69">
        <v>2.6799999999999367</v>
      </c>
      <c r="K67" s="72" t="s">
        <v>134</v>
      </c>
      <c r="L67" s="73">
        <v>0.04</v>
      </c>
      <c r="M67" s="73">
        <v>2.3899999999998433E-2</v>
      </c>
      <c r="N67" s="69">
        <v>3721107.9887199998</v>
      </c>
      <c r="O67" s="71">
        <v>118.24</v>
      </c>
      <c r="P67" s="133" t="s">
        <v>3561</v>
      </c>
      <c r="Q67" s="69">
        <v>4399.8383133709995</v>
      </c>
      <c r="R67" s="70">
        <v>3.6511025444726361E-3</v>
      </c>
      <c r="S67" s="70">
        <f t="shared" si="0"/>
        <v>6.6348957170924011E-3</v>
      </c>
      <c r="T67" s="70">
        <f>Q67/'סכום נכסי הקרן'!$C$41</f>
        <v>5.4088569383299286E-4</v>
      </c>
    </row>
    <row r="68" spans="1:20">
      <c r="A68" s="62" t="s">
        <v>417</v>
      </c>
      <c r="B68" s="59" t="s">
        <v>418</v>
      </c>
      <c r="C68" s="72" t="s">
        <v>122</v>
      </c>
      <c r="D68" s="72" t="s">
        <v>27</v>
      </c>
      <c r="E68" s="59" t="s">
        <v>414</v>
      </c>
      <c r="F68" s="72" t="s">
        <v>310</v>
      </c>
      <c r="G68" s="59" t="s">
        <v>331</v>
      </c>
      <c r="H68" s="59" t="s">
        <v>289</v>
      </c>
      <c r="I68" s="133" t="s">
        <v>3561</v>
      </c>
      <c r="J68" s="69">
        <v>4.0300000000003289</v>
      </c>
      <c r="K68" s="72" t="s">
        <v>134</v>
      </c>
      <c r="L68" s="73">
        <v>3.5000000000000003E-2</v>
      </c>
      <c r="M68" s="73">
        <v>2.6100000000001101E-2</v>
      </c>
      <c r="N68" s="69">
        <v>1159621.7680579999</v>
      </c>
      <c r="O68" s="71">
        <v>118.48</v>
      </c>
      <c r="P68" s="133" t="s">
        <v>3561</v>
      </c>
      <c r="Q68" s="69">
        <v>1373.9199822849996</v>
      </c>
      <c r="R68" s="70">
        <v>1.3153424079895982E-3</v>
      </c>
      <c r="S68" s="70">
        <f t="shared" si="0"/>
        <v>2.0718524538476044E-3</v>
      </c>
      <c r="T68" s="70">
        <f>Q68/'סכום נכסי הקרן'!$C$41</f>
        <v>1.6890022086286002E-4</v>
      </c>
    </row>
    <row r="69" spans="1:20">
      <c r="A69" s="62" t="s">
        <v>419</v>
      </c>
      <c r="B69" s="59" t="s">
        <v>420</v>
      </c>
      <c r="C69" s="72" t="s">
        <v>122</v>
      </c>
      <c r="D69" s="72" t="s">
        <v>27</v>
      </c>
      <c r="E69" s="59" t="s">
        <v>414</v>
      </c>
      <c r="F69" s="72" t="s">
        <v>310</v>
      </c>
      <c r="G69" s="59" t="s">
        <v>331</v>
      </c>
      <c r="H69" s="59" t="s">
        <v>289</v>
      </c>
      <c r="I69" s="133" t="s">
        <v>3561</v>
      </c>
      <c r="J69" s="69">
        <v>6.5899999999988994</v>
      </c>
      <c r="K69" s="72" t="s">
        <v>134</v>
      </c>
      <c r="L69" s="73">
        <v>2.5000000000000001E-2</v>
      </c>
      <c r="M69" s="73">
        <v>2.8999999999998197E-2</v>
      </c>
      <c r="N69" s="69">
        <v>2026461.3794489997</v>
      </c>
      <c r="O69" s="71">
        <v>109.47</v>
      </c>
      <c r="P69" s="133" t="s">
        <v>3561</v>
      </c>
      <c r="Q69" s="69">
        <v>2218.3672980159999</v>
      </c>
      <c r="R69" s="70">
        <v>2.7197555323180194E-3</v>
      </c>
      <c r="S69" s="70">
        <f t="shared" si="0"/>
        <v>3.345267402171264E-3</v>
      </c>
      <c r="T69" s="70">
        <f>Q69/'סכום נכסי הקרן'!$C$41</f>
        <v>2.7271073382796607E-4</v>
      </c>
    </row>
    <row r="70" spans="1:20">
      <c r="A70" s="62" t="s">
        <v>421</v>
      </c>
      <c r="B70" s="59" t="s">
        <v>422</v>
      </c>
      <c r="C70" s="72" t="s">
        <v>122</v>
      </c>
      <c r="D70" s="72" t="s">
        <v>27</v>
      </c>
      <c r="E70" s="59" t="s">
        <v>423</v>
      </c>
      <c r="F70" s="72" t="s">
        <v>130</v>
      </c>
      <c r="G70" s="59" t="s">
        <v>331</v>
      </c>
      <c r="H70" s="59" t="s">
        <v>289</v>
      </c>
      <c r="I70" s="133" t="s">
        <v>3561</v>
      </c>
      <c r="J70" s="69">
        <v>1.319999999999504</v>
      </c>
      <c r="K70" s="72" t="s">
        <v>134</v>
      </c>
      <c r="L70" s="73">
        <v>1.8000000000000002E-2</v>
      </c>
      <c r="M70" s="73">
        <v>2.0899999999998347E-2</v>
      </c>
      <c r="N70" s="69">
        <v>1084127.0305979999</v>
      </c>
      <c r="O70" s="71">
        <v>111.63</v>
      </c>
      <c r="P70" s="133" t="s">
        <v>3561</v>
      </c>
      <c r="Q70" s="69">
        <v>1210.21104208</v>
      </c>
      <c r="R70" s="70">
        <v>1.3347801458273925E-3</v>
      </c>
      <c r="S70" s="70">
        <f t="shared" si="0"/>
        <v>1.824981621591115E-3</v>
      </c>
      <c r="T70" s="70">
        <f>Q70/'סכום נכסי הקרן'!$C$41</f>
        <v>1.4877497593275644E-4</v>
      </c>
    </row>
    <row r="71" spans="1:20">
      <c r="A71" s="62" t="s">
        <v>424</v>
      </c>
      <c r="B71" s="59" t="s">
        <v>425</v>
      </c>
      <c r="C71" s="72" t="s">
        <v>122</v>
      </c>
      <c r="D71" s="72" t="s">
        <v>27</v>
      </c>
      <c r="E71" s="59" t="s">
        <v>423</v>
      </c>
      <c r="F71" s="72" t="s">
        <v>130</v>
      </c>
      <c r="G71" s="59" t="s">
        <v>331</v>
      </c>
      <c r="H71" s="59" t="s">
        <v>289</v>
      </c>
      <c r="I71" s="133" t="s">
        <v>3561</v>
      </c>
      <c r="J71" s="69">
        <v>3.8400000000000003</v>
      </c>
      <c r="K71" s="72" t="s">
        <v>134</v>
      </c>
      <c r="L71" s="73">
        <v>2.2000000000000002E-2</v>
      </c>
      <c r="M71" s="73">
        <v>2.7900000000000001E-2</v>
      </c>
      <c r="N71" s="69">
        <v>898403.22949099983</v>
      </c>
      <c r="O71" s="71">
        <v>100.93</v>
      </c>
      <c r="P71" s="133" t="s">
        <v>3561</v>
      </c>
      <c r="Q71" s="69">
        <v>906.75837289999993</v>
      </c>
      <c r="R71" s="70">
        <v>1.7682089364753715E-3</v>
      </c>
      <c r="S71" s="70">
        <f t="shared" si="0"/>
        <v>1.3673791662999655E-3</v>
      </c>
      <c r="T71" s="70">
        <f>Q71/'סכום נכסי הקרן'!$C$41</f>
        <v>1.114706034024975E-4</v>
      </c>
    </row>
    <row r="72" spans="1:20">
      <c r="A72" s="62" t="s">
        <v>426</v>
      </c>
      <c r="B72" s="59" t="s">
        <v>427</v>
      </c>
      <c r="C72" s="72" t="s">
        <v>122</v>
      </c>
      <c r="D72" s="72" t="s">
        <v>27</v>
      </c>
      <c r="E72" s="59" t="s">
        <v>428</v>
      </c>
      <c r="F72" s="72" t="s">
        <v>429</v>
      </c>
      <c r="G72" s="59" t="s">
        <v>430</v>
      </c>
      <c r="H72" s="59" t="s">
        <v>289</v>
      </c>
      <c r="I72" s="133" t="s">
        <v>3561</v>
      </c>
      <c r="J72" s="69">
        <v>5.9199999999996971</v>
      </c>
      <c r="K72" s="72" t="s">
        <v>134</v>
      </c>
      <c r="L72" s="73">
        <v>5.1500000000000004E-2</v>
      </c>
      <c r="M72" s="73">
        <v>2.9499999999997955E-2</v>
      </c>
      <c r="N72" s="69">
        <v>5276662.9158990001</v>
      </c>
      <c r="O72" s="71">
        <v>153</v>
      </c>
      <c r="P72" s="133" t="s">
        <v>3561</v>
      </c>
      <c r="Q72" s="69">
        <v>8073.293834907</v>
      </c>
      <c r="R72" s="70">
        <v>1.8170409500722971E-3</v>
      </c>
      <c r="S72" s="70">
        <f t="shared" si="0"/>
        <v>1.2174416165536998E-2</v>
      </c>
      <c r="T72" s="70">
        <f>Q72/'סכום נכסי הקרן'!$C$41</f>
        <v>9.9247491075772393E-4</v>
      </c>
    </row>
    <row r="73" spans="1:20">
      <c r="A73" s="62" t="s">
        <v>431</v>
      </c>
      <c r="B73" s="59" t="s">
        <v>432</v>
      </c>
      <c r="C73" s="72" t="s">
        <v>122</v>
      </c>
      <c r="D73" s="72" t="s">
        <v>27</v>
      </c>
      <c r="E73" s="59" t="s">
        <v>433</v>
      </c>
      <c r="F73" s="72" t="s">
        <v>158</v>
      </c>
      <c r="G73" s="59" t="s">
        <v>434</v>
      </c>
      <c r="H73" s="59" t="s">
        <v>132</v>
      </c>
      <c r="I73" s="133" t="s">
        <v>3561</v>
      </c>
      <c r="J73" s="69">
        <v>1.4000000000199622</v>
      </c>
      <c r="K73" s="72" t="s">
        <v>134</v>
      </c>
      <c r="L73" s="73">
        <v>2.2000000000000002E-2</v>
      </c>
      <c r="M73" s="73">
        <v>1.7100000000254516E-2</v>
      </c>
      <c r="N73" s="69">
        <v>17797.207989999999</v>
      </c>
      <c r="O73" s="71">
        <v>112.59</v>
      </c>
      <c r="P73" s="133" t="s">
        <v>3561</v>
      </c>
      <c r="Q73" s="69">
        <v>20.037876519000001</v>
      </c>
      <c r="R73" s="70">
        <v>3.3642461268295492E-5</v>
      </c>
      <c r="S73" s="70">
        <f t="shared" si="0"/>
        <v>3.0216842444303035E-5</v>
      </c>
      <c r="T73" s="70">
        <f>Q73/'סכום נכסי הקרן'!$C$41</f>
        <v>2.4633179612491963E-6</v>
      </c>
    </row>
    <row r="74" spans="1:20">
      <c r="A74" s="62" t="s">
        <v>435</v>
      </c>
      <c r="B74" s="59" t="s">
        <v>436</v>
      </c>
      <c r="C74" s="72" t="s">
        <v>122</v>
      </c>
      <c r="D74" s="72" t="s">
        <v>27</v>
      </c>
      <c r="E74" s="59" t="s">
        <v>433</v>
      </c>
      <c r="F74" s="72" t="s">
        <v>158</v>
      </c>
      <c r="G74" s="59" t="s">
        <v>434</v>
      </c>
      <c r="H74" s="59" t="s">
        <v>132</v>
      </c>
      <c r="I74" s="133" t="s">
        <v>3561</v>
      </c>
      <c r="J74" s="69">
        <v>4.2400000000721247</v>
      </c>
      <c r="K74" s="72" t="s">
        <v>134</v>
      </c>
      <c r="L74" s="73">
        <v>1.7000000000000001E-2</v>
      </c>
      <c r="M74" s="73">
        <v>2.230000000015455E-2</v>
      </c>
      <c r="N74" s="69">
        <v>25267.581999999999</v>
      </c>
      <c r="O74" s="71">
        <v>107.55</v>
      </c>
      <c r="P74" s="133" t="s">
        <v>3561</v>
      </c>
      <c r="Q74" s="69">
        <v>27.175284946000001</v>
      </c>
      <c r="R74" s="70">
        <v>1.9907647095899909E-5</v>
      </c>
      <c r="S74" s="70">
        <f t="shared" ref="S74:S137" si="1">IFERROR(Q74/$Q$9,0)</f>
        <v>4.0979956274992658E-5</v>
      </c>
      <c r="T74" s="70">
        <f>Q74/'סכום נכסי הקרן'!$C$41</f>
        <v>3.3407415923574836E-6</v>
      </c>
    </row>
    <row r="75" spans="1:20">
      <c r="A75" s="62" t="s">
        <v>437</v>
      </c>
      <c r="B75" s="59" t="s">
        <v>438</v>
      </c>
      <c r="C75" s="72" t="s">
        <v>122</v>
      </c>
      <c r="D75" s="72" t="s">
        <v>27</v>
      </c>
      <c r="E75" s="59" t="s">
        <v>433</v>
      </c>
      <c r="F75" s="72" t="s">
        <v>158</v>
      </c>
      <c r="G75" s="59" t="s">
        <v>434</v>
      </c>
      <c r="H75" s="59" t="s">
        <v>132</v>
      </c>
      <c r="I75" s="133" t="s">
        <v>3561</v>
      </c>
      <c r="J75" s="69">
        <v>9.0999999999884391</v>
      </c>
      <c r="K75" s="72" t="s">
        <v>134</v>
      </c>
      <c r="L75" s="73">
        <v>5.7999999999999996E-3</v>
      </c>
      <c r="M75" s="73">
        <v>2.8099999999971929E-2</v>
      </c>
      <c r="N75" s="69">
        <v>475738.03389600001</v>
      </c>
      <c r="O75" s="71">
        <v>89.1</v>
      </c>
      <c r="P75" s="133" t="s">
        <v>3561</v>
      </c>
      <c r="Q75" s="69">
        <v>423.882602099</v>
      </c>
      <c r="R75" s="70">
        <v>9.9451260631779623E-4</v>
      </c>
      <c r="S75" s="70">
        <f t="shared" si="1"/>
        <v>6.392091392699073E-4</v>
      </c>
      <c r="T75" s="70">
        <f>Q75/'סכום נכסי הקרן'!$C$41</f>
        <v>5.2109195613688813E-5</v>
      </c>
    </row>
    <row r="76" spans="1:20">
      <c r="A76" s="62" t="s">
        <v>439</v>
      </c>
      <c r="B76" s="59" t="s">
        <v>440</v>
      </c>
      <c r="C76" s="72" t="s">
        <v>122</v>
      </c>
      <c r="D76" s="72" t="s">
        <v>27</v>
      </c>
      <c r="E76" s="59" t="s">
        <v>338</v>
      </c>
      <c r="F76" s="72" t="s">
        <v>310</v>
      </c>
      <c r="G76" s="59" t="s">
        <v>434</v>
      </c>
      <c r="H76" s="59" t="s">
        <v>132</v>
      </c>
      <c r="I76" s="133" t="s">
        <v>3561</v>
      </c>
      <c r="J76" s="69">
        <v>1.9300000000004254</v>
      </c>
      <c r="K76" s="72" t="s">
        <v>134</v>
      </c>
      <c r="L76" s="73">
        <v>1.95E-2</v>
      </c>
      <c r="M76" s="73">
        <v>2.5100000000005701E-2</v>
      </c>
      <c r="N76" s="69">
        <v>1119281.0333819999</v>
      </c>
      <c r="O76" s="71">
        <v>111.32</v>
      </c>
      <c r="P76" s="133" t="s">
        <v>3561</v>
      </c>
      <c r="Q76" s="69">
        <v>1245.983643279</v>
      </c>
      <c r="R76" s="70">
        <v>2.2161507108246154E-3</v>
      </c>
      <c r="S76" s="70">
        <f t="shared" si="1"/>
        <v>1.8789262126373829E-3</v>
      </c>
      <c r="T76" s="70">
        <f>Q76/'סכום נכסי הקרן'!$C$41</f>
        <v>1.5317261212791647E-4</v>
      </c>
    </row>
    <row r="77" spans="1:20">
      <c r="A77" s="62" t="s">
        <v>441</v>
      </c>
      <c r="B77" s="59" t="s">
        <v>442</v>
      </c>
      <c r="C77" s="72" t="s">
        <v>122</v>
      </c>
      <c r="D77" s="72" t="s">
        <v>27</v>
      </c>
      <c r="E77" s="59" t="s">
        <v>338</v>
      </c>
      <c r="F77" s="72" t="s">
        <v>310</v>
      </c>
      <c r="G77" s="59" t="s">
        <v>434</v>
      </c>
      <c r="H77" s="59" t="s">
        <v>132</v>
      </c>
      <c r="I77" s="133" t="s">
        <v>3561</v>
      </c>
      <c r="J77" s="69">
        <v>4.8999999999964166</v>
      </c>
      <c r="K77" s="72" t="s">
        <v>134</v>
      </c>
      <c r="L77" s="73">
        <v>1.1699999999999999E-2</v>
      </c>
      <c r="M77" s="73">
        <v>3.3899999999981487E-2</v>
      </c>
      <c r="N77" s="69">
        <v>334838.69306899997</v>
      </c>
      <c r="O77" s="71">
        <v>100.03</v>
      </c>
      <c r="P77" s="133" t="s">
        <v>3561</v>
      </c>
      <c r="Q77" s="69">
        <v>334.93914585799996</v>
      </c>
      <c r="R77" s="70">
        <v>4.641765498447489E-4</v>
      </c>
      <c r="S77" s="70">
        <f t="shared" si="1"/>
        <v>5.0508362945664569E-4</v>
      </c>
      <c r="T77" s="70">
        <f>Q77/'סכום נכסי הקרן'!$C$41</f>
        <v>4.1175102218797918E-5</v>
      </c>
    </row>
    <row r="78" spans="1:20">
      <c r="A78" s="62" t="s">
        <v>443</v>
      </c>
      <c r="B78" s="59" t="s">
        <v>444</v>
      </c>
      <c r="C78" s="72" t="s">
        <v>122</v>
      </c>
      <c r="D78" s="72" t="s">
        <v>27</v>
      </c>
      <c r="E78" s="59" t="s">
        <v>338</v>
      </c>
      <c r="F78" s="72" t="s">
        <v>310</v>
      </c>
      <c r="G78" s="59" t="s">
        <v>434</v>
      </c>
      <c r="H78" s="59" t="s">
        <v>132</v>
      </c>
      <c r="I78" s="133" t="s">
        <v>3561</v>
      </c>
      <c r="J78" s="69">
        <v>3.2500000000001901</v>
      </c>
      <c r="K78" s="72" t="s">
        <v>134</v>
      </c>
      <c r="L78" s="73">
        <v>3.3500000000000002E-2</v>
      </c>
      <c r="M78" s="73">
        <v>2.8100000000001898E-2</v>
      </c>
      <c r="N78" s="69">
        <v>1152553.0141779999</v>
      </c>
      <c r="O78" s="71">
        <v>114.41</v>
      </c>
      <c r="P78" s="133" t="s">
        <v>3561</v>
      </c>
      <c r="Q78" s="69">
        <v>1318.6359298749999</v>
      </c>
      <c r="R78" s="70">
        <v>1.7294444079317959E-3</v>
      </c>
      <c r="S78" s="70">
        <f t="shared" si="1"/>
        <v>1.9884848624877331E-3</v>
      </c>
      <c r="T78" s="70">
        <f>Q78/'סכום נכסי הקרן'!$C$41</f>
        <v>1.6210398179316291E-4</v>
      </c>
    </row>
    <row r="79" spans="1:20">
      <c r="A79" s="62" t="s">
        <v>445</v>
      </c>
      <c r="B79" s="59" t="s">
        <v>446</v>
      </c>
      <c r="C79" s="72" t="s">
        <v>122</v>
      </c>
      <c r="D79" s="72" t="s">
        <v>27</v>
      </c>
      <c r="E79" s="59" t="s">
        <v>338</v>
      </c>
      <c r="F79" s="72" t="s">
        <v>310</v>
      </c>
      <c r="G79" s="59" t="s">
        <v>434</v>
      </c>
      <c r="H79" s="59" t="s">
        <v>132</v>
      </c>
      <c r="I79" s="133" t="s">
        <v>3561</v>
      </c>
      <c r="J79" s="69">
        <v>4.9300000000004705</v>
      </c>
      <c r="K79" s="72" t="s">
        <v>134</v>
      </c>
      <c r="L79" s="73">
        <v>1.3300000000000001E-2</v>
      </c>
      <c r="M79" s="73">
        <v>3.3800000000003341E-2</v>
      </c>
      <c r="N79" s="69">
        <v>5099252.9558110004</v>
      </c>
      <c r="O79" s="71">
        <v>101.09</v>
      </c>
      <c r="P79" s="133" t="s">
        <v>3561</v>
      </c>
      <c r="Q79" s="69">
        <v>5154.8345772060002</v>
      </c>
      <c r="R79" s="70">
        <v>4.2941077522618953E-3</v>
      </c>
      <c r="S79" s="70">
        <f t="shared" si="1"/>
        <v>7.7734197083300805E-3</v>
      </c>
      <c r="T79" s="70">
        <f>Q79/'סכום נכסי הקרן'!$C$41</f>
        <v>6.3369971310381378E-4</v>
      </c>
    </row>
    <row r="80" spans="1:20">
      <c r="A80" s="62" t="s">
        <v>447</v>
      </c>
      <c r="B80" s="59" t="s">
        <v>448</v>
      </c>
      <c r="C80" s="72" t="s">
        <v>122</v>
      </c>
      <c r="D80" s="72" t="s">
        <v>27</v>
      </c>
      <c r="E80" s="59" t="s">
        <v>338</v>
      </c>
      <c r="F80" s="72" t="s">
        <v>310</v>
      </c>
      <c r="G80" s="59" t="s">
        <v>430</v>
      </c>
      <c r="H80" s="59" t="s">
        <v>289</v>
      </c>
      <c r="I80" s="133" t="s">
        <v>3561</v>
      </c>
      <c r="J80" s="69">
        <v>5.6000000000000734</v>
      </c>
      <c r="K80" s="72" t="s">
        <v>134</v>
      </c>
      <c r="L80" s="73">
        <v>1.8700000000000001E-2</v>
      </c>
      <c r="M80" s="73">
        <v>3.5199999999998677E-2</v>
      </c>
      <c r="N80" s="69">
        <v>2784250.2510640002</v>
      </c>
      <c r="O80" s="71">
        <v>97.98</v>
      </c>
      <c r="P80" s="133" t="s">
        <v>3561</v>
      </c>
      <c r="Q80" s="69">
        <v>2728.0083799180002</v>
      </c>
      <c r="R80" s="70">
        <v>4.9794789348235136E-3</v>
      </c>
      <c r="S80" s="70">
        <f t="shared" si="1"/>
        <v>4.1137991505516263E-3</v>
      </c>
      <c r="T80" s="70">
        <f>Q80/'סכום נכסי הקרן'!$C$41</f>
        <v>3.3536248385992616E-4</v>
      </c>
    </row>
    <row r="81" spans="1:20">
      <c r="A81" s="62" t="s">
        <v>449</v>
      </c>
      <c r="B81" s="59" t="s">
        <v>450</v>
      </c>
      <c r="C81" s="72" t="s">
        <v>122</v>
      </c>
      <c r="D81" s="72" t="s">
        <v>27</v>
      </c>
      <c r="E81" s="59" t="s">
        <v>451</v>
      </c>
      <c r="F81" s="72" t="s">
        <v>281</v>
      </c>
      <c r="G81" s="59" t="s">
        <v>434</v>
      </c>
      <c r="H81" s="59" t="s">
        <v>132</v>
      </c>
      <c r="I81" s="133" t="s">
        <v>3561</v>
      </c>
      <c r="J81" s="69">
        <v>4.1399999999999855</v>
      </c>
      <c r="K81" s="72" t="s">
        <v>134</v>
      </c>
      <c r="L81" s="73">
        <v>1.09E-2</v>
      </c>
      <c r="M81" s="73">
        <v>3.4600000000000145E-2</v>
      </c>
      <c r="N81" s="69">
        <v>140.14859300000001</v>
      </c>
      <c r="O81" s="71">
        <v>4925250</v>
      </c>
      <c r="P81" s="133" t="s">
        <v>3561</v>
      </c>
      <c r="Q81" s="69">
        <v>6902.6686648149998</v>
      </c>
      <c r="R81" s="70">
        <v>7.7178585274519521E-3</v>
      </c>
      <c r="S81" s="70">
        <f t="shared" si="1"/>
        <v>1.0409129494942689E-2</v>
      </c>
      <c r="T81" s="70">
        <f>Q81/'סכום נכסי הקרן'!$C$41</f>
        <v>8.4856634815909935E-4</v>
      </c>
    </row>
    <row r="82" spans="1:20">
      <c r="A82" s="62" t="s">
        <v>452</v>
      </c>
      <c r="B82" s="59" t="s">
        <v>453</v>
      </c>
      <c r="C82" s="72" t="s">
        <v>122</v>
      </c>
      <c r="D82" s="72" t="s">
        <v>27</v>
      </c>
      <c r="E82" s="59" t="s">
        <v>451</v>
      </c>
      <c r="F82" s="72" t="s">
        <v>281</v>
      </c>
      <c r="G82" s="59" t="s">
        <v>434</v>
      </c>
      <c r="H82" s="59" t="s">
        <v>132</v>
      </c>
      <c r="I82" s="133" t="s">
        <v>3561</v>
      </c>
      <c r="J82" s="69">
        <v>4.7699999999997713</v>
      </c>
      <c r="K82" s="72" t="s">
        <v>134</v>
      </c>
      <c r="L82" s="73">
        <v>2.9900000000000003E-2</v>
      </c>
      <c r="M82" s="73">
        <v>3.4399999999998931E-2</v>
      </c>
      <c r="N82" s="69">
        <v>115.013248</v>
      </c>
      <c r="O82" s="71">
        <v>5209470</v>
      </c>
      <c r="P82" s="133" t="s">
        <v>3561</v>
      </c>
      <c r="Q82" s="69">
        <v>5991.5808261809998</v>
      </c>
      <c r="R82" s="70">
        <v>7.1883279999999999E-3</v>
      </c>
      <c r="S82" s="70">
        <f t="shared" si="1"/>
        <v>9.0352215538083112E-3</v>
      </c>
      <c r="T82" s="70">
        <f>Q82/'סכום נכסי הקרן'!$C$41</f>
        <v>7.3656351018099389E-4</v>
      </c>
    </row>
    <row r="83" spans="1:20">
      <c r="A83" s="62" t="s">
        <v>454</v>
      </c>
      <c r="B83" s="59" t="s">
        <v>455</v>
      </c>
      <c r="C83" s="72" t="s">
        <v>122</v>
      </c>
      <c r="D83" s="72" t="s">
        <v>27</v>
      </c>
      <c r="E83" s="59" t="s">
        <v>451</v>
      </c>
      <c r="F83" s="72" t="s">
        <v>281</v>
      </c>
      <c r="G83" s="59" t="s">
        <v>434</v>
      </c>
      <c r="H83" s="59" t="s">
        <v>132</v>
      </c>
      <c r="I83" s="133" t="s">
        <v>3561</v>
      </c>
      <c r="J83" s="69">
        <v>2.4100000000010868</v>
      </c>
      <c r="K83" s="72" t="s">
        <v>134</v>
      </c>
      <c r="L83" s="73">
        <v>2.3199999999999998E-2</v>
      </c>
      <c r="M83" s="73">
        <v>2.5500000000005921E-2</v>
      </c>
      <c r="N83" s="69">
        <v>16.549167000000001</v>
      </c>
      <c r="O83" s="71">
        <v>5612952</v>
      </c>
      <c r="P83" s="133" t="s">
        <v>3561</v>
      </c>
      <c r="Q83" s="69">
        <v>928.89675923900006</v>
      </c>
      <c r="R83" s="70">
        <v>2.7581945E-3</v>
      </c>
      <c r="S83" s="70">
        <f t="shared" si="1"/>
        <v>1.4007635486891061E-3</v>
      </c>
      <c r="T83" s="70">
        <f>Q83/'סכום נכסי הקרן'!$C$41</f>
        <v>1.1419214351430643E-4</v>
      </c>
    </row>
    <row r="84" spans="1:20">
      <c r="A84" s="62" t="s">
        <v>456</v>
      </c>
      <c r="B84" s="59" t="s">
        <v>457</v>
      </c>
      <c r="C84" s="72" t="s">
        <v>122</v>
      </c>
      <c r="D84" s="72" t="s">
        <v>27</v>
      </c>
      <c r="E84" s="59" t="s">
        <v>458</v>
      </c>
      <c r="F84" s="72" t="s">
        <v>281</v>
      </c>
      <c r="G84" s="59" t="s">
        <v>434</v>
      </c>
      <c r="H84" s="59" t="s">
        <v>132</v>
      </c>
      <c r="I84" s="133" t="s">
        <v>3561</v>
      </c>
      <c r="J84" s="69">
        <v>1.8099999999999383</v>
      </c>
      <c r="K84" s="72" t="s">
        <v>134</v>
      </c>
      <c r="L84" s="73">
        <v>1.46E-2</v>
      </c>
      <c r="M84" s="73">
        <v>2.4399999999999158E-2</v>
      </c>
      <c r="N84" s="69">
        <v>157.59792400000001</v>
      </c>
      <c r="O84" s="71">
        <v>5454999</v>
      </c>
      <c r="P84" s="133" t="s">
        <v>3561</v>
      </c>
      <c r="Q84" s="69">
        <v>8596.9652702130006</v>
      </c>
      <c r="R84" s="70">
        <v>5.9173928584838357E-3</v>
      </c>
      <c r="S84" s="70">
        <f t="shared" si="1"/>
        <v>1.2964105494055385E-2</v>
      </c>
      <c r="T84" s="70">
        <f>Q84/'סכום נכסי הקרן'!$C$41</f>
        <v>1.0568514554060184E-3</v>
      </c>
    </row>
    <row r="85" spans="1:20">
      <c r="A85" s="62" t="s">
        <v>459</v>
      </c>
      <c r="B85" s="59" t="s">
        <v>460</v>
      </c>
      <c r="C85" s="72" t="s">
        <v>122</v>
      </c>
      <c r="D85" s="72" t="s">
        <v>27</v>
      </c>
      <c r="E85" s="59" t="s">
        <v>458</v>
      </c>
      <c r="F85" s="72" t="s">
        <v>281</v>
      </c>
      <c r="G85" s="59" t="s">
        <v>434</v>
      </c>
      <c r="H85" s="59" t="s">
        <v>132</v>
      </c>
      <c r="I85" s="133" t="s">
        <v>3561</v>
      </c>
      <c r="J85" s="69">
        <v>2.4300000000000446</v>
      </c>
      <c r="K85" s="72" t="s">
        <v>134</v>
      </c>
      <c r="L85" s="73">
        <v>2.4199999999999999E-2</v>
      </c>
      <c r="M85" s="73">
        <v>2.8600000000000899E-2</v>
      </c>
      <c r="N85" s="69">
        <v>162.89504199999999</v>
      </c>
      <c r="O85" s="71">
        <v>5585000</v>
      </c>
      <c r="P85" s="133" t="s">
        <v>3561</v>
      </c>
      <c r="Q85" s="69">
        <v>9097.6882371130014</v>
      </c>
      <c r="R85" s="70">
        <v>5.3789143442081622E-3</v>
      </c>
      <c r="S85" s="70">
        <f t="shared" si="1"/>
        <v>1.3719188847559171E-2</v>
      </c>
      <c r="T85" s="70">
        <f>Q85/'סכום נכסי הקרן'!$C$41</f>
        <v>1.1184068740555547E-3</v>
      </c>
    </row>
    <row r="86" spans="1:20">
      <c r="A86" s="62" t="s">
        <v>461</v>
      </c>
      <c r="B86" s="59" t="s">
        <v>462</v>
      </c>
      <c r="C86" s="72" t="s">
        <v>122</v>
      </c>
      <c r="D86" s="72" t="s">
        <v>27</v>
      </c>
      <c r="E86" s="59" t="s">
        <v>458</v>
      </c>
      <c r="F86" s="72" t="s">
        <v>281</v>
      </c>
      <c r="G86" s="59" t="s">
        <v>434</v>
      </c>
      <c r="H86" s="59" t="s">
        <v>132</v>
      </c>
      <c r="I86" s="133" t="s">
        <v>3561</v>
      </c>
      <c r="J86" s="69">
        <v>3.8199999999996885</v>
      </c>
      <c r="K86" s="72" t="s">
        <v>134</v>
      </c>
      <c r="L86" s="73">
        <v>2E-3</v>
      </c>
      <c r="M86" s="73">
        <v>3.0599999999998229E-2</v>
      </c>
      <c r="N86" s="69">
        <v>97.252322000000007</v>
      </c>
      <c r="O86" s="71">
        <v>4882000</v>
      </c>
      <c r="P86" s="133" t="s">
        <v>3561</v>
      </c>
      <c r="Q86" s="69">
        <v>4747.8583820140002</v>
      </c>
      <c r="R86" s="70">
        <v>8.4847602512650496E-3</v>
      </c>
      <c r="S86" s="70">
        <f t="shared" si="1"/>
        <v>7.1597051983600243E-3</v>
      </c>
      <c r="T86" s="70">
        <f>Q86/'סכום נכסי הקרן'!$C$41</f>
        <v>5.8366887423390019E-4</v>
      </c>
    </row>
    <row r="87" spans="1:20">
      <c r="A87" s="62" t="s">
        <v>463</v>
      </c>
      <c r="B87" s="59" t="s">
        <v>464</v>
      </c>
      <c r="C87" s="72" t="s">
        <v>122</v>
      </c>
      <c r="D87" s="72" t="s">
        <v>27</v>
      </c>
      <c r="E87" s="59" t="s">
        <v>458</v>
      </c>
      <c r="F87" s="72" t="s">
        <v>281</v>
      </c>
      <c r="G87" s="59" t="s">
        <v>434</v>
      </c>
      <c r="H87" s="59" t="s">
        <v>132</v>
      </c>
      <c r="I87" s="133" t="s">
        <v>3561</v>
      </c>
      <c r="J87" s="69">
        <v>4.6199999999997354</v>
      </c>
      <c r="K87" s="72" t="s">
        <v>134</v>
      </c>
      <c r="L87" s="73">
        <v>3.1699999999999999E-2</v>
      </c>
      <c r="M87" s="73">
        <v>3.3199999999998821E-2</v>
      </c>
      <c r="N87" s="69">
        <v>131.97787500000001</v>
      </c>
      <c r="O87" s="71">
        <v>5151111</v>
      </c>
      <c r="P87" s="133" t="s">
        <v>3561</v>
      </c>
      <c r="Q87" s="69">
        <v>6798.3266022400003</v>
      </c>
      <c r="R87" s="70">
        <v>7.813965364120783E-3</v>
      </c>
      <c r="S87" s="70">
        <f t="shared" si="1"/>
        <v>1.0251783098374529E-2</v>
      </c>
      <c r="T87" s="70">
        <f>Q87/'סכום נכסי הקרן'!$C$41</f>
        <v>8.3573925659522679E-4</v>
      </c>
    </row>
    <row r="88" spans="1:20">
      <c r="A88" s="62" t="s">
        <v>465</v>
      </c>
      <c r="B88" s="59" t="s">
        <v>466</v>
      </c>
      <c r="C88" s="72" t="s">
        <v>122</v>
      </c>
      <c r="D88" s="72" t="s">
        <v>27</v>
      </c>
      <c r="E88" s="59" t="s">
        <v>467</v>
      </c>
      <c r="F88" s="72" t="s">
        <v>353</v>
      </c>
      <c r="G88" s="59" t="s">
        <v>430</v>
      </c>
      <c r="H88" s="59" t="s">
        <v>289</v>
      </c>
      <c r="I88" s="133" t="s">
        <v>3561</v>
      </c>
      <c r="J88" s="69">
        <v>0.40999999999952347</v>
      </c>
      <c r="K88" s="72" t="s">
        <v>134</v>
      </c>
      <c r="L88" s="73">
        <v>3.85E-2</v>
      </c>
      <c r="M88" s="73">
        <v>3.4399999999996822E-2</v>
      </c>
      <c r="N88" s="69">
        <v>762179.24007299985</v>
      </c>
      <c r="O88" s="71">
        <v>115.64</v>
      </c>
      <c r="P88" s="133" t="s">
        <v>3561</v>
      </c>
      <c r="Q88" s="69">
        <v>881.38407276199996</v>
      </c>
      <c r="R88" s="70">
        <v>3.0487169602919995E-3</v>
      </c>
      <c r="S88" s="70">
        <f t="shared" si="1"/>
        <v>1.3291150703675756E-3</v>
      </c>
      <c r="T88" s="70">
        <f>Q88/'סכום נכסי הקרן'!$C$41</f>
        <v>1.0835126242718028E-4</v>
      </c>
    </row>
    <row r="89" spans="1:20">
      <c r="A89" s="62" t="s">
        <v>468</v>
      </c>
      <c r="B89" s="59" t="s">
        <v>469</v>
      </c>
      <c r="C89" s="72" t="s">
        <v>122</v>
      </c>
      <c r="D89" s="72" t="s">
        <v>27</v>
      </c>
      <c r="E89" s="59" t="s">
        <v>356</v>
      </c>
      <c r="F89" s="72" t="s">
        <v>310</v>
      </c>
      <c r="G89" s="59" t="s">
        <v>434</v>
      </c>
      <c r="H89" s="59" t="s">
        <v>132</v>
      </c>
      <c r="I89" s="133" t="s">
        <v>3561</v>
      </c>
      <c r="J89" s="69">
        <v>3.9000000000000377</v>
      </c>
      <c r="K89" s="72" t="s">
        <v>134</v>
      </c>
      <c r="L89" s="73">
        <v>2.4E-2</v>
      </c>
      <c r="M89" s="73">
        <v>2.5600000000000893E-2</v>
      </c>
      <c r="N89" s="69">
        <v>2370901.6136960001</v>
      </c>
      <c r="O89" s="71">
        <v>112.91</v>
      </c>
      <c r="P89" s="133" t="s">
        <v>3561</v>
      </c>
      <c r="Q89" s="69">
        <v>2676.9849883710003</v>
      </c>
      <c r="R89" s="70">
        <v>2.1998608732957566E-3</v>
      </c>
      <c r="S89" s="70">
        <f t="shared" si="1"/>
        <v>4.0368565772261663E-3</v>
      </c>
      <c r="T89" s="70">
        <f>Q89/'סכום נכסי הקרן'!$C$41</f>
        <v>3.2909002097083714E-4</v>
      </c>
    </row>
    <row r="90" spans="1:20">
      <c r="A90" s="62" t="s">
        <v>470</v>
      </c>
      <c r="B90" s="59" t="s">
        <v>471</v>
      </c>
      <c r="C90" s="72" t="s">
        <v>122</v>
      </c>
      <c r="D90" s="72" t="s">
        <v>27</v>
      </c>
      <c r="E90" s="59" t="s">
        <v>356</v>
      </c>
      <c r="F90" s="72" t="s">
        <v>310</v>
      </c>
      <c r="G90" s="59" t="s">
        <v>434</v>
      </c>
      <c r="H90" s="59" t="s">
        <v>132</v>
      </c>
      <c r="I90" s="133" t="s">
        <v>3561</v>
      </c>
      <c r="J90" s="69">
        <v>6.0600000000011409</v>
      </c>
      <c r="K90" s="72" t="s">
        <v>134</v>
      </c>
      <c r="L90" s="73">
        <v>1.4999999999999999E-2</v>
      </c>
      <c r="M90" s="73">
        <v>3.0800000000005708E-2</v>
      </c>
      <c r="N90" s="69">
        <v>1428463.1540689999</v>
      </c>
      <c r="O90" s="71">
        <v>98.18</v>
      </c>
      <c r="P90" s="133" t="s">
        <v>3561</v>
      </c>
      <c r="Q90" s="69">
        <v>1402.4651822899998</v>
      </c>
      <c r="R90" s="70">
        <v>5.4568168959365625E-3</v>
      </c>
      <c r="S90" s="70">
        <f t="shared" si="1"/>
        <v>2.1148982232071642E-3</v>
      </c>
      <c r="T90" s="70">
        <f>Q90/'סכום נכסי הקרן'!$C$41</f>
        <v>1.7240937033850899E-4</v>
      </c>
    </row>
    <row r="91" spans="1:20">
      <c r="A91" s="62" t="s">
        <v>472</v>
      </c>
      <c r="B91" s="59" t="s">
        <v>473</v>
      </c>
      <c r="C91" s="72" t="s">
        <v>122</v>
      </c>
      <c r="D91" s="72" t="s">
        <v>27</v>
      </c>
      <c r="E91" s="59" t="s">
        <v>474</v>
      </c>
      <c r="F91" s="72" t="s">
        <v>353</v>
      </c>
      <c r="G91" s="59" t="s">
        <v>434</v>
      </c>
      <c r="H91" s="59" t="s">
        <v>132</v>
      </c>
      <c r="I91" s="133" t="s">
        <v>3561</v>
      </c>
      <c r="J91" s="69">
        <v>1.5399999999999063</v>
      </c>
      <c r="K91" s="72" t="s">
        <v>134</v>
      </c>
      <c r="L91" s="73">
        <v>2.4799999999999999E-2</v>
      </c>
      <c r="M91" s="73">
        <v>1.8299999999995781E-2</v>
      </c>
      <c r="N91" s="69">
        <v>936148.17139599996</v>
      </c>
      <c r="O91" s="71">
        <v>113.92</v>
      </c>
      <c r="P91" s="133" t="s">
        <v>3561</v>
      </c>
      <c r="Q91" s="69">
        <v>1066.460017615</v>
      </c>
      <c r="R91" s="70">
        <v>2.2105753318046048E-3</v>
      </c>
      <c r="S91" s="70">
        <f t="shared" si="1"/>
        <v>1.6082070520229605E-3</v>
      </c>
      <c r="T91" s="70">
        <f>Q91/'סכום נכסי הקרן'!$C$41</f>
        <v>1.3110321913872473E-4</v>
      </c>
    </row>
    <row r="92" spans="1:20">
      <c r="A92" s="62" t="s">
        <v>475</v>
      </c>
      <c r="B92" s="59" t="s">
        <v>476</v>
      </c>
      <c r="C92" s="72" t="s">
        <v>122</v>
      </c>
      <c r="D92" s="72" t="s">
        <v>27</v>
      </c>
      <c r="E92" s="59" t="s">
        <v>477</v>
      </c>
      <c r="F92" s="72" t="s">
        <v>310</v>
      </c>
      <c r="G92" s="59" t="s">
        <v>430</v>
      </c>
      <c r="H92" s="59" t="s">
        <v>289</v>
      </c>
      <c r="I92" s="133" t="s">
        <v>3561</v>
      </c>
      <c r="J92" s="69">
        <v>1.9900000000004088</v>
      </c>
      <c r="K92" s="72" t="s">
        <v>134</v>
      </c>
      <c r="L92" s="73">
        <v>1.3999999999999999E-2</v>
      </c>
      <c r="M92" s="73">
        <v>2.610000000000778E-2</v>
      </c>
      <c r="N92" s="69">
        <v>1382183.1519480003</v>
      </c>
      <c r="O92" s="71">
        <v>109.74</v>
      </c>
      <c r="P92" s="133" t="s">
        <v>3561</v>
      </c>
      <c r="Q92" s="69">
        <v>1516.8077304620001</v>
      </c>
      <c r="R92" s="70">
        <v>1.3703977314574662E-3</v>
      </c>
      <c r="S92" s="70">
        <f t="shared" si="1"/>
        <v>2.2873252146359889E-3</v>
      </c>
      <c r="T92" s="70">
        <f>Q92/'סכום נכסי הקרן'!$C$41</f>
        <v>1.864658524402934E-4</v>
      </c>
    </row>
    <row r="93" spans="1:20">
      <c r="A93" s="62" t="s">
        <v>478</v>
      </c>
      <c r="B93" s="59" t="s">
        <v>479</v>
      </c>
      <c r="C93" s="72" t="s">
        <v>122</v>
      </c>
      <c r="D93" s="72" t="s">
        <v>27</v>
      </c>
      <c r="E93" s="59" t="s">
        <v>280</v>
      </c>
      <c r="F93" s="72" t="s">
        <v>281</v>
      </c>
      <c r="G93" s="59" t="s">
        <v>434</v>
      </c>
      <c r="H93" s="59" t="s">
        <v>132</v>
      </c>
      <c r="I93" s="133" t="s">
        <v>3561</v>
      </c>
      <c r="J93" s="69">
        <v>2.4200000000004436</v>
      </c>
      <c r="K93" s="72" t="s">
        <v>134</v>
      </c>
      <c r="L93" s="73">
        <v>1.89E-2</v>
      </c>
      <c r="M93" s="73">
        <v>2.7600000000003729E-2</v>
      </c>
      <c r="N93" s="69">
        <v>66.265911000000003</v>
      </c>
      <c r="O93" s="71">
        <v>5510000</v>
      </c>
      <c r="P93" s="133" t="s">
        <v>3561</v>
      </c>
      <c r="Q93" s="69">
        <v>3651.2515819389996</v>
      </c>
      <c r="R93" s="70">
        <v>8.2832388749999996E-3</v>
      </c>
      <c r="S93" s="70">
        <f t="shared" si="1"/>
        <v>5.5060372126431783E-3</v>
      </c>
      <c r="T93" s="70">
        <f>Q93/'סכום נכסי הקרן'!$C$41</f>
        <v>4.4885961814873675E-4</v>
      </c>
    </row>
    <row r="94" spans="1:20">
      <c r="A94" s="62" t="s">
        <v>480</v>
      </c>
      <c r="B94" s="59" t="s">
        <v>481</v>
      </c>
      <c r="C94" s="72" t="s">
        <v>122</v>
      </c>
      <c r="D94" s="72" t="s">
        <v>27</v>
      </c>
      <c r="E94" s="59" t="s">
        <v>280</v>
      </c>
      <c r="F94" s="72" t="s">
        <v>281</v>
      </c>
      <c r="G94" s="59" t="s">
        <v>434</v>
      </c>
      <c r="H94" s="59" t="s">
        <v>132</v>
      </c>
      <c r="I94" s="133" t="s">
        <v>3561</v>
      </c>
      <c r="J94" s="69">
        <v>4.1299999999999697</v>
      </c>
      <c r="K94" s="72" t="s">
        <v>134</v>
      </c>
      <c r="L94" s="73">
        <v>3.3099999999999997E-2</v>
      </c>
      <c r="M94" s="73">
        <v>3.5999999999999616E-2</v>
      </c>
      <c r="N94" s="69">
        <v>100.368274</v>
      </c>
      <c r="O94" s="71">
        <v>5205991</v>
      </c>
      <c r="P94" s="133" t="s">
        <v>3561</v>
      </c>
      <c r="Q94" s="69">
        <v>5225.162966332</v>
      </c>
      <c r="R94" s="70">
        <v>7.1543427186542162E-3</v>
      </c>
      <c r="S94" s="70">
        <f t="shared" si="1"/>
        <v>7.879473952729029E-3</v>
      </c>
      <c r="T94" s="70">
        <f>Q94/'סכום נכסי הקרן'!$C$41</f>
        <v>6.4234539888571428E-4</v>
      </c>
    </row>
    <row r="95" spans="1:20">
      <c r="A95" s="62" t="s">
        <v>482</v>
      </c>
      <c r="B95" s="59" t="s">
        <v>483</v>
      </c>
      <c r="C95" s="72" t="s">
        <v>122</v>
      </c>
      <c r="D95" s="72" t="s">
        <v>27</v>
      </c>
      <c r="E95" s="59" t="s">
        <v>280</v>
      </c>
      <c r="F95" s="72" t="s">
        <v>281</v>
      </c>
      <c r="G95" s="59" t="s">
        <v>434</v>
      </c>
      <c r="H95" s="59" t="s">
        <v>132</v>
      </c>
      <c r="I95" s="133" t="s">
        <v>3561</v>
      </c>
      <c r="J95" s="69">
        <v>5.0900000000004235</v>
      </c>
      <c r="K95" s="72" t="s">
        <v>134</v>
      </c>
      <c r="L95" s="73">
        <v>3.3599999999999998E-2</v>
      </c>
      <c r="M95" s="73">
        <v>3.3700000000003165E-2</v>
      </c>
      <c r="N95" s="69">
        <v>67.200695999999994</v>
      </c>
      <c r="O95" s="71">
        <v>4999400</v>
      </c>
      <c r="P95" s="133" t="s">
        <v>3561</v>
      </c>
      <c r="Q95" s="69">
        <v>3359.6317131619994</v>
      </c>
      <c r="R95" s="70">
        <v>6.0606688311688308E-3</v>
      </c>
      <c r="S95" s="70">
        <f t="shared" si="1"/>
        <v>5.0662784577617656E-3</v>
      </c>
      <c r="T95" s="70">
        <f>Q95/'סכום נכסי הקרן'!$C$41</f>
        <v>4.1300988826671191E-4</v>
      </c>
    </row>
    <row r="96" spans="1:20">
      <c r="A96" s="62" t="s">
        <v>484</v>
      </c>
      <c r="B96" s="59" t="s">
        <v>485</v>
      </c>
      <c r="C96" s="72" t="s">
        <v>122</v>
      </c>
      <c r="D96" s="72" t="s">
        <v>27</v>
      </c>
      <c r="E96" s="59" t="s">
        <v>280</v>
      </c>
      <c r="F96" s="72" t="s">
        <v>281</v>
      </c>
      <c r="G96" s="59" t="s">
        <v>434</v>
      </c>
      <c r="H96" s="59" t="s">
        <v>132</v>
      </c>
      <c r="I96" s="133" t="s">
        <v>3561</v>
      </c>
      <c r="J96" s="69">
        <v>0.98000000000001142</v>
      </c>
      <c r="K96" s="72" t="s">
        <v>134</v>
      </c>
      <c r="L96" s="73">
        <v>1.89E-2</v>
      </c>
      <c r="M96" s="73">
        <v>2.1799999999998966E-2</v>
      </c>
      <c r="N96" s="69">
        <v>95.625102000000012</v>
      </c>
      <c r="O96" s="71">
        <v>5475488</v>
      </c>
      <c r="P96" s="133" t="s">
        <v>3561</v>
      </c>
      <c r="Q96" s="69">
        <v>5235.940995553</v>
      </c>
      <c r="R96" s="70">
        <v>4.3868750344068265E-3</v>
      </c>
      <c r="S96" s="70">
        <f t="shared" si="1"/>
        <v>7.8957270726902305E-3</v>
      </c>
      <c r="T96" s="70">
        <f>Q96/'סכום נכסי הקרן'!$C$41</f>
        <v>6.4367037525942254E-4</v>
      </c>
    </row>
    <row r="97" spans="1:20">
      <c r="A97" s="62" t="s">
        <v>486</v>
      </c>
      <c r="B97" s="59" t="s">
        <v>487</v>
      </c>
      <c r="C97" s="72" t="s">
        <v>122</v>
      </c>
      <c r="D97" s="72" t="s">
        <v>27</v>
      </c>
      <c r="E97" s="59" t="s">
        <v>488</v>
      </c>
      <c r="F97" s="72" t="s">
        <v>310</v>
      </c>
      <c r="G97" s="59" t="s">
        <v>434</v>
      </c>
      <c r="H97" s="59" t="s">
        <v>132</v>
      </c>
      <c r="I97" s="133" t="s">
        <v>3561</v>
      </c>
      <c r="J97" s="69">
        <v>0.52000000000112923</v>
      </c>
      <c r="K97" s="72" t="s">
        <v>134</v>
      </c>
      <c r="L97" s="73">
        <v>2.75E-2</v>
      </c>
      <c r="M97" s="73">
        <v>3.1800000000000807E-2</v>
      </c>
      <c r="N97" s="69">
        <v>217738.968838</v>
      </c>
      <c r="O97" s="71">
        <v>113.88</v>
      </c>
      <c r="P97" s="133" t="s">
        <v>3561</v>
      </c>
      <c r="Q97" s="69">
        <v>247.96115476100002</v>
      </c>
      <c r="R97" s="70">
        <v>7.8753262046886473E-4</v>
      </c>
      <c r="S97" s="70">
        <f t="shared" si="1"/>
        <v>3.7392201407250217E-4</v>
      </c>
      <c r="T97" s="70">
        <f>Q97/'סכום נכסי הקרן'!$C$41</f>
        <v>3.048262951594162E-5</v>
      </c>
    </row>
    <row r="98" spans="1:20">
      <c r="A98" s="62" t="s">
        <v>489</v>
      </c>
      <c r="B98" s="59" t="s">
        <v>490</v>
      </c>
      <c r="C98" s="72" t="s">
        <v>122</v>
      </c>
      <c r="D98" s="72" t="s">
        <v>27</v>
      </c>
      <c r="E98" s="59" t="s">
        <v>488</v>
      </c>
      <c r="F98" s="72" t="s">
        <v>310</v>
      </c>
      <c r="G98" s="59" t="s">
        <v>434</v>
      </c>
      <c r="H98" s="59" t="s">
        <v>132</v>
      </c>
      <c r="I98" s="133" t="s">
        <v>3561</v>
      </c>
      <c r="J98" s="69">
        <v>3.6299999999994346</v>
      </c>
      <c r="K98" s="72" t="s">
        <v>134</v>
      </c>
      <c r="L98" s="73">
        <v>1.9599999999999999E-2</v>
      </c>
      <c r="M98" s="73">
        <v>2.6499999999996922E-2</v>
      </c>
      <c r="N98" s="69">
        <v>1624726.586162</v>
      </c>
      <c r="O98" s="71">
        <v>109.84</v>
      </c>
      <c r="P98" s="133" t="s">
        <v>3561</v>
      </c>
      <c r="Q98" s="69">
        <v>1784.5996484270001</v>
      </c>
      <c r="R98" s="70">
        <v>1.5458252640197945E-3</v>
      </c>
      <c r="S98" s="70">
        <f t="shared" si="1"/>
        <v>2.6911517471197789E-3</v>
      </c>
      <c r="T98" s="70">
        <f>Q98/'סכום נכסי הקרן'!$C$41</f>
        <v>2.1938633883889291E-4</v>
      </c>
    </row>
    <row r="99" spans="1:20">
      <c r="A99" s="62" t="s">
        <v>491</v>
      </c>
      <c r="B99" s="59" t="s">
        <v>492</v>
      </c>
      <c r="C99" s="72" t="s">
        <v>122</v>
      </c>
      <c r="D99" s="72" t="s">
        <v>27</v>
      </c>
      <c r="E99" s="59" t="s">
        <v>488</v>
      </c>
      <c r="F99" s="72" t="s">
        <v>310</v>
      </c>
      <c r="G99" s="59" t="s">
        <v>434</v>
      </c>
      <c r="H99" s="59" t="s">
        <v>132</v>
      </c>
      <c r="I99" s="133" t="s">
        <v>3561</v>
      </c>
      <c r="J99" s="69">
        <v>5.8300000000006316</v>
      </c>
      <c r="K99" s="72" t="s">
        <v>134</v>
      </c>
      <c r="L99" s="73">
        <v>1.5800000000000002E-2</v>
      </c>
      <c r="M99" s="73">
        <v>3.0600000000003749E-2</v>
      </c>
      <c r="N99" s="69">
        <v>3729573.6987720001</v>
      </c>
      <c r="O99" s="71">
        <v>102.86</v>
      </c>
      <c r="P99" s="133" t="s">
        <v>3561</v>
      </c>
      <c r="Q99" s="69">
        <v>3836.239350626</v>
      </c>
      <c r="R99" s="70">
        <v>3.1410909183151189E-3</v>
      </c>
      <c r="S99" s="70">
        <f t="shared" si="1"/>
        <v>5.7849962258518907E-3</v>
      </c>
      <c r="T99" s="70">
        <f>Q99/'סכום נכסי הקרן'!$C$41</f>
        <v>4.7160073509224215E-4</v>
      </c>
    </row>
    <row r="100" spans="1:20">
      <c r="A100" s="62" t="s">
        <v>493</v>
      </c>
      <c r="B100" s="59" t="s">
        <v>494</v>
      </c>
      <c r="C100" s="72" t="s">
        <v>122</v>
      </c>
      <c r="D100" s="72" t="s">
        <v>27</v>
      </c>
      <c r="E100" s="59" t="s">
        <v>495</v>
      </c>
      <c r="F100" s="72" t="s">
        <v>353</v>
      </c>
      <c r="G100" s="59" t="s">
        <v>434</v>
      </c>
      <c r="H100" s="59" t="s">
        <v>132</v>
      </c>
      <c r="I100" s="133" t="s">
        <v>3561</v>
      </c>
      <c r="J100" s="69">
        <v>2.7499999999995395</v>
      </c>
      <c r="K100" s="72" t="s">
        <v>134</v>
      </c>
      <c r="L100" s="73">
        <v>2.2499999999999999E-2</v>
      </c>
      <c r="M100" s="73">
        <v>2.0599999999987118E-2</v>
      </c>
      <c r="N100" s="69">
        <v>477116.10255100002</v>
      </c>
      <c r="O100" s="71">
        <v>113.9</v>
      </c>
      <c r="P100" s="133" t="s">
        <v>3561</v>
      </c>
      <c r="Q100" s="69">
        <v>543.43526579499996</v>
      </c>
      <c r="R100" s="70">
        <v>1.166211893723038E-3</v>
      </c>
      <c r="S100" s="70">
        <f t="shared" si="1"/>
        <v>8.1949291331519529E-4</v>
      </c>
      <c r="T100" s="70">
        <f>Q100/'סכום נכסי הקרן'!$C$41</f>
        <v>6.680617328586375E-5</v>
      </c>
    </row>
    <row r="101" spans="1:20">
      <c r="A101" s="62" t="s">
        <v>496</v>
      </c>
      <c r="B101" s="59" t="s">
        <v>497</v>
      </c>
      <c r="C101" s="72" t="s">
        <v>122</v>
      </c>
      <c r="D101" s="72" t="s">
        <v>27</v>
      </c>
      <c r="E101" s="59" t="s">
        <v>411</v>
      </c>
      <c r="F101" s="72" t="s">
        <v>310</v>
      </c>
      <c r="G101" s="59" t="s">
        <v>430</v>
      </c>
      <c r="H101" s="59" t="s">
        <v>289</v>
      </c>
      <c r="I101" s="133" t="s">
        <v>3561</v>
      </c>
      <c r="J101" s="69">
        <v>1.9399999999998649</v>
      </c>
      <c r="K101" s="72" t="s">
        <v>134</v>
      </c>
      <c r="L101" s="73">
        <v>2.1499999999999998E-2</v>
      </c>
      <c r="M101" s="73">
        <v>2.6999999999997609E-2</v>
      </c>
      <c r="N101" s="69">
        <v>4096576.4854370002</v>
      </c>
      <c r="O101" s="71">
        <v>112.03</v>
      </c>
      <c r="P101" s="133" t="s">
        <v>3561</v>
      </c>
      <c r="Q101" s="69">
        <v>4589.3945320229996</v>
      </c>
      <c r="R101" s="70">
        <v>2.0887055302102812E-3</v>
      </c>
      <c r="S101" s="70">
        <f t="shared" si="1"/>
        <v>6.920743890071919E-3</v>
      </c>
      <c r="T101" s="70">
        <f>Q101/'סכום נכסי הקרן'!$C$41</f>
        <v>5.6418842442069767E-4</v>
      </c>
    </row>
    <row r="102" spans="1:20">
      <c r="A102" s="62" t="s">
        <v>498</v>
      </c>
      <c r="B102" s="59" t="s">
        <v>499</v>
      </c>
      <c r="C102" s="72" t="s">
        <v>122</v>
      </c>
      <c r="D102" s="72" t="s">
        <v>27</v>
      </c>
      <c r="E102" s="59" t="s">
        <v>411</v>
      </c>
      <c r="F102" s="72" t="s">
        <v>310</v>
      </c>
      <c r="G102" s="59" t="s">
        <v>430</v>
      </c>
      <c r="H102" s="59" t="s">
        <v>289</v>
      </c>
      <c r="I102" s="133" t="s">
        <v>3561</v>
      </c>
      <c r="J102" s="69">
        <v>7.000000000000802</v>
      </c>
      <c r="K102" s="72" t="s">
        <v>134</v>
      </c>
      <c r="L102" s="73">
        <v>1.15E-2</v>
      </c>
      <c r="M102" s="73">
        <v>3.5000000000004007E-2</v>
      </c>
      <c r="N102" s="69">
        <v>2632814.2507190001</v>
      </c>
      <c r="O102" s="71">
        <v>94.63</v>
      </c>
      <c r="P102" s="133" t="s">
        <v>3561</v>
      </c>
      <c r="Q102" s="69">
        <v>2491.4321224560003</v>
      </c>
      <c r="R102" s="70">
        <v>5.7264711333987264E-3</v>
      </c>
      <c r="S102" s="70">
        <f t="shared" si="1"/>
        <v>3.7570454051627975E-3</v>
      </c>
      <c r="T102" s="70">
        <f>Q102/'סכום נכסי הקרן'!$C$41</f>
        <v>3.0627943488222231E-4</v>
      </c>
    </row>
    <row r="103" spans="1:20">
      <c r="A103" s="62" t="s">
        <v>500</v>
      </c>
      <c r="B103" s="59" t="s">
        <v>501</v>
      </c>
      <c r="C103" s="72" t="s">
        <v>122</v>
      </c>
      <c r="D103" s="72" t="s">
        <v>27</v>
      </c>
      <c r="E103" s="59" t="s">
        <v>502</v>
      </c>
      <c r="F103" s="72" t="s">
        <v>130</v>
      </c>
      <c r="G103" s="59" t="s">
        <v>503</v>
      </c>
      <c r="H103" s="59" t="s">
        <v>289</v>
      </c>
      <c r="I103" s="133" t="s">
        <v>3561</v>
      </c>
      <c r="J103" s="69">
        <v>1.5100000000002418</v>
      </c>
      <c r="K103" s="72" t="s">
        <v>134</v>
      </c>
      <c r="L103" s="73">
        <v>1.8500000000000003E-2</v>
      </c>
      <c r="M103" s="73">
        <v>2.9700000000033044E-2</v>
      </c>
      <c r="N103" s="69">
        <v>229014.652573</v>
      </c>
      <c r="O103" s="71">
        <v>108.37</v>
      </c>
      <c r="P103" s="133" t="s">
        <v>3561</v>
      </c>
      <c r="Q103" s="69">
        <v>248.183184794</v>
      </c>
      <c r="R103" s="70">
        <v>3.182932630737803E-4</v>
      </c>
      <c r="S103" s="70">
        <f t="shared" si="1"/>
        <v>3.7425683231128619E-4</v>
      </c>
      <c r="T103" s="70">
        <f>Q103/'סכום נכסי הקרן'!$C$41</f>
        <v>3.0509924352682781E-5</v>
      </c>
    </row>
    <row r="104" spans="1:20">
      <c r="A104" s="62" t="s">
        <v>504</v>
      </c>
      <c r="B104" s="59" t="s">
        <v>505</v>
      </c>
      <c r="C104" s="72" t="s">
        <v>122</v>
      </c>
      <c r="D104" s="72" t="s">
        <v>27</v>
      </c>
      <c r="E104" s="59" t="s">
        <v>502</v>
      </c>
      <c r="F104" s="72" t="s">
        <v>130</v>
      </c>
      <c r="G104" s="59" t="s">
        <v>503</v>
      </c>
      <c r="H104" s="59" t="s">
        <v>289</v>
      </c>
      <c r="I104" s="133" t="s">
        <v>3561</v>
      </c>
      <c r="J104" s="69">
        <v>2.1500000000001425</v>
      </c>
      <c r="K104" s="72" t="s">
        <v>134</v>
      </c>
      <c r="L104" s="73">
        <v>3.2000000000000001E-2</v>
      </c>
      <c r="M104" s="73">
        <v>3.2100000000004521E-2</v>
      </c>
      <c r="N104" s="69">
        <v>3040482.1363069997</v>
      </c>
      <c r="O104" s="71">
        <v>103.92</v>
      </c>
      <c r="P104" s="133" t="s">
        <v>3561</v>
      </c>
      <c r="Q104" s="69">
        <v>3159.6691144170004</v>
      </c>
      <c r="R104" s="70">
        <v>5.5556142754946726E-3</v>
      </c>
      <c r="S104" s="70">
        <f t="shared" si="1"/>
        <v>4.764737606599131E-3</v>
      </c>
      <c r="T104" s="70">
        <f>Q104/'סכום נכסי הקרן'!$C$41</f>
        <v>3.8842786927884341E-4</v>
      </c>
    </row>
    <row r="105" spans="1:20">
      <c r="A105" s="62" t="s">
        <v>506</v>
      </c>
      <c r="B105" s="59" t="s">
        <v>507</v>
      </c>
      <c r="C105" s="72" t="s">
        <v>122</v>
      </c>
      <c r="D105" s="72" t="s">
        <v>27</v>
      </c>
      <c r="E105" s="59" t="s">
        <v>508</v>
      </c>
      <c r="F105" s="72" t="s">
        <v>130</v>
      </c>
      <c r="G105" s="59" t="s">
        <v>503</v>
      </c>
      <c r="H105" s="59" t="s">
        <v>289</v>
      </c>
      <c r="I105" s="133" t="s">
        <v>3561</v>
      </c>
      <c r="J105" s="69">
        <v>0.25</v>
      </c>
      <c r="K105" s="72" t="s">
        <v>134</v>
      </c>
      <c r="L105" s="73">
        <v>3.15E-2</v>
      </c>
      <c r="M105" s="73">
        <v>6.4799999999999566E-2</v>
      </c>
      <c r="N105" s="69">
        <v>818692.30817700003</v>
      </c>
      <c r="O105" s="71">
        <v>111.21</v>
      </c>
      <c r="P105" s="133" t="s">
        <v>3561</v>
      </c>
      <c r="Q105" s="69">
        <v>910.46768324799996</v>
      </c>
      <c r="R105" s="70">
        <v>6.037866920217177E-3</v>
      </c>
      <c r="S105" s="70">
        <f t="shared" si="1"/>
        <v>1.3729727553340261E-3</v>
      </c>
      <c r="T105" s="70">
        <f>Q105/'סכום נכסי הקרן'!$C$41</f>
        <v>1.1192660036382281E-4</v>
      </c>
    </row>
    <row r="106" spans="1:20">
      <c r="A106" s="62" t="s">
        <v>509</v>
      </c>
      <c r="B106" s="59" t="s">
        <v>510</v>
      </c>
      <c r="C106" s="72" t="s">
        <v>122</v>
      </c>
      <c r="D106" s="72" t="s">
        <v>27</v>
      </c>
      <c r="E106" s="59" t="s">
        <v>508</v>
      </c>
      <c r="F106" s="72" t="s">
        <v>130</v>
      </c>
      <c r="G106" s="59" t="s">
        <v>503</v>
      </c>
      <c r="H106" s="59" t="s">
        <v>289</v>
      </c>
      <c r="I106" s="133" t="s">
        <v>3561</v>
      </c>
      <c r="J106" s="69">
        <v>2.5800000000000747</v>
      </c>
      <c r="K106" s="72" t="s">
        <v>134</v>
      </c>
      <c r="L106" s="73">
        <v>0.01</v>
      </c>
      <c r="M106" s="73">
        <v>3.6299999999998882E-2</v>
      </c>
      <c r="N106" s="69">
        <v>1856227.2623070001</v>
      </c>
      <c r="O106" s="71">
        <v>101.24</v>
      </c>
      <c r="P106" s="133" t="s">
        <v>3561</v>
      </c>
      <c r="Q106" s="69">
        <v>1879.2444343669999</v>
      </c>
      <c r="R106" s="70">
        <v>5.0267208515863649E-3</v>
      </c>
      <c r="S106" s="70">
        <f t="shared" si="1"/>
        <v>2.8338747837754856E-3</v>
      </c>
      <c r="T106" s="70">
        <f>Q106/'סכום נכסי הקרן'!$C$41</f>
        <v>2.310213142777086E-4</v>
      </c>
    </row>
    <row r="107" spans="1:20">
      <c r="A107" s="62" t="s">
        <v>511</v>
      </c>
      <c r="B107" s="59" t="s">
        <v>512</v>
      </c>
      <c r="C107" s="72" t="s">
        <v>122</v>
      </c>
      <c r="D107" s="72" t="s">
        <v>27</v>
      </c>
      <c r="E107" s="59" t="s">
        <v>508</v>
      </c>
      <c r="F107" s="72" t="s">
        <v>130</v>
      </c>
      <c r="G107" s="59" t="s">
        <v>503</v>
      </c>
      <c r="H107" s="59" t="s">
        <v>289</v>
      </c>
      <c r="I107" s="133" t="s">
        <v>3561</v>
      </c>
      <c r="J107" s="69">
        <v>3.1700000000002149</v>
      </c>
      <c r="K107" s="72" t="s">
        <v>134</v>
      </c>
      <c r="L107" s="73">
        <v>3.2300000000000002E-2</v>
      </c>
      <c r="M107" s="73">
        <v>3.7500000000003572E-2</v>
      </c>
      <c r="N107" s="69">
        <v>2042623.2432539999</v>
      </c>
      <c r="O107" s="71">
        <v>102.58</v>
      </c>
      <c r="P107" s="133" t="s">
        <v>3561</v>
      </c>
      <c r="Q107" s="69">
        <v>2095.3229357150003</v>
      </c>
      <c r="R107" s="70">
        <v>4.5278612211786043E-3</v>
      </c>
      <c r="S107" s="70">
        <f t="shared" si="1"/>
        <v>3.159718194610093E-3</v>
      </c>
      <c r="T107" s="70">
        <f>Q107/'סכום נכסי הקרן'!$C$41</f>
        <v>2.5758451087719048E-4</v>
      </c>
    </row>
    <row r="108" spans="1:20">
      <c r="A108" s="62" t="s">
        <v>513</v>
      </c>
      <c r="B108" s="59" t="s">
        <v>514</v>
      </c>
      <c r="C108" s="72" t="s">
        <v>122</v>
      </c>
      <c r="D108" s="72" t="s">
        <v>27</v>
      </c>
      <c r="E108" s="59" t="s">
        <v>515</v>
      </c>
      <c r="F108" s="72" t="s">
        <v>516</v>
      </c>
      <c r="G108" s="59" t="s">
        <v>503</v>
      </c>
      <c r="H108" s="59" t="s">
        <v>289</v>
      </c>
      <c r="I108" s="133" t="s">
        <v>3561</v>
      </c>
      <c r="J108" s="69">
        <v>4.6800000000017743</v>
      </c>
      <c r="K108" s="72" t="s">
        <v>134</v>
      </c>
      <c r="L108" s="73">
        <v>0.03</v>
      </c>
      <c r="M108" s="73">
        <v>3.8400000000013063E-2</v>
      </c>
      <c r="N108" s="69">
        <v>1229520.54012</v>
      </c>
      <c r="O108" s="71">
        <v>97.18</v>
      </c>
      <c r="P108" s="133" t="s">
        <v>3561</v>
      </c>
      <c r="Q108" s="69">
        <v>1194.8481296160001</v>
      </c>
      <c r="R108" s="70">
        <v>4.3920231907810135E-3</v>
      </c>
      <c r="S108" s="70">
        <f t="shared" si="1"/>
        <v>1.8018145607016974E-3</v>
      </c>
      <c r="T108" s="70">
        <f>Q108/'סכום נכסי הקרן'!$C$41</f>
        <v>1.4688636572130083E-4</v>
      </c>
    </row>
    <row r="109" spans="1:20">
      <c r="A109" s="62" t="s">
        <v>517</v>
      </c>
      <c r="B109" s="59" t="s">
        <v>518</v>
      </c>
      <c r="C109" s="72" t="s">
        <v>122</v>
      </c>
      <c r="D109" s="72" t="s">
        <v>27</v>
      </c>
      <c r="E109" s="59" t="s">
        <v>519</v>
      </c>
      <c r="F109" s="72" t="s">
        <v>310</v>
      </c>
      <c r="G109" s="59" t="s">
        <v>520</v>
      </c>
      <c r="H109" s="59" t="s">
        <v>132</v>
      </c>
      <c r="I109" s="133" t="s">
        <v>3561</v>
      </c>
      <c r="J109" s="69">
        <v>1.889999999999415</v>
      </c>
      <c r="K109" s="72" t="s">
        <v>134</v>
      </c>
      <c r="L109" s="73">
        <v>2.5000000000000001E-2</v>
      </c>
      <c r="M109" s="73">
        <v>2.639999999999167E-2</v>
      </c>
      <c r="N109" s="69">
        <v>896833.676278</v>
      </c>
      <c r="O109" s="71">
        <v>112.49</v>
      </c>
      <c r="P109" s="133" t="s">
        <v>3561</v>
      </c>
      <c r="Q109" s="69">
        <v>1008.8482003310002</v>
      </c>
      <c r="R109" s="70">
        <v>2.715466594226665E-3</v>
      </c>
      <c r="S109" s="70">
        <f t="shared" si="1"/>
        <v>1.5213292232195981E-3</v>
      </c>
      <c r="T109" s="70">
        <f>Q109/'סכום נכסי הקרן'!$C$41</f>
        <v>1.2402082075378017E-4</v>
      </c>
    </row>
    <row r="110" spans="1:20">
      <c r="A110" s="62" t="s">
        <v>521</v>
      </c>
      <c r="B110" s="59" t="s">
        <v>522</v>
      </c>
      <c r="C110" s="72" t="s">
        <v>122</v>
      </c>
      <c r="D110" s="72" t="s">
        <v>27</v>
      </c>
      <c r="E110" s="59" t="s">
        <v>519</v>
      </c>
      <c r="F110" s="72" t="s">
        <v>310</v>
      </c>
      <c r="G110" s="59" t="s">
        <v>520</v>
      </c>
      <c r="H110" s="59" t="s">
        <v>132</v>
      </c>
      <c r="I110" s="133" t="s">
        <v>3561</v>
      </c>
      <c r="J110" s="69">
        <v>5.2899999999998881</v>
      </c>
      <c r="K110" s="72" t="s">
        <v>134</v>
      </c>
      <c r="L110" s="73">
        <v>1.9E-2</v>
      </c>
      <c r="M110" s="73">
        <v>3.4500000000003722E-2</v>
      </c>
      <c r="N110" s="69">
        <v>1039973.2591170002</v>
      </c>
      <c r="O110" s="71">
        <v>103.41</v>
      </c>
      <c r="P110" s="133" t="s">
        <v>3561</v>
      </c>
      <c r="Q110" s="69">
        <v>1075.436341028</v>
      </c>
      <c r="R110" s="70">
        <v>3.7847667711503881E-3</v>
      </c>
      <c r="S110" s="70">
        <f t="shared" si="1"/>
        <v>1.621743224383467E-3</v>
      </c>
      <c r="T110" s="70">
        <f>Q110/'סכום נכסי הקרן'!$C$41</f>
        <v>1.3220670626063898E-4</v>
      </c>
    </row>
    <row r="111" spans="1:20">
      <c r="A111" s="62" t="s">
        <v>523</v>
      </c>
      <c r="B111" s="59" t="s">
        <v>524</v>
      </c>
      <c r="C111" s="72" t="s">
        <v>122</v>
      </c>
      <c r="D111" s="72" t="s">
        <v>27</v>
      </c>
      <c r="E111" s="59" t="s">
        <v>519</v>
      </c>
      <c r="F111" s="72" t="s">
        <v>310</v>
      </c>
      <c r="G111" s="59" t="s">
        <v>520</v>
      </c>
      <c r="H111" s="59" t="s">
        <v>132</v>
      </c>
      <c r="I111" s="133" t="s">
        <v>3561</v>
      </c>
      <c r="J111" s="69">
        <v>7.1200000000023147</v>
      </c>
      <c r="K111" s="72" t="s">
        <v>134</v>
      </c>
      <c r="L111" s="73">
        <v>3.9000000000000003E-3</v>
      </c>
      <c r="M111" s="73">
        <v>3.7500000000007881E-2</v>
      </c>
      <c r="N111" s="69">
        <v>1115740.5784509999</v>
      </c>
      <c r="O111" s="71">
        <v>85.22</v>
      </c>
      <c r="P111" s="133" t="s">
        <v>3561</v>
      </c>
      <c r="Q111" s="69">
        <v>950.83412541500002</v>
      </c>
      <c r="R111" s="70">
        <v>5.0715480838681819E-3</v>
      </c>
      <c r="S111" s="70">
        <f t="shared" si="1"/>
        <v>1.4338447954347195E-3</v>
      </c>
      <c r="T111" s="70">
        <f>Q111/'סכום נכסי הקרן'!$C$41</f>
        <v>1.1688897159749187E-4</v>
      </c>
    </row>
    <row r="112" spans="1:20">
      <c r="A112" s="62" t="s">
        <v>525</v>
      </c>
      <c r="B112" s="59" t="s">
        <v>526</v>
      </c>
      <c r="C112" s="72" t="s">
        <v>122</v>
      </c>
      <c r="D112" s="72" t="s">
        <v>27</v>
      </c>
      <c r="E112" s="59" t="s">
        <v>527</v>
      </c>
      <c r="F112" s="72" t="s">
        <v>516</v>
      </c>
      <c r="G112" s="59" t="s">
        <v>503</v>
      </c>
      <c r="H112" s="59" t="s">
        <v>289</v>
      </c>
      <c r="I112" s="133" t="s">
        <v>3561</v>
      </c>
      <c r="J112" s="69">
        <v>4.8400000000006713</v>
      </c>
      <c r="K112" s="72" t="s">
        <v>134</v>
      </c>
      <c r="L112" s="73">
        <v>7.4999999999999997E-3</v>
      </c>
      <c r="M112" s="73">
        <v>4.1700000000005899E-2</v>
      </c>
      <c r="N112" s="69">
        <v>2141912.3077929998</v>
      </c>
      <c r="O112" s="71">
        <v>91.87</v>
      </c>
      <c r="P112" s="133" t="s">
        <v>3561</v>
      </c>
      <c r="Q112" s="69">
        <v>1967.774733552</v>
      </c>
      <c r="R112" s="70">
        <v>2.0442795602738798E-3</v>
      </c>
      <c r="S112" s="70">
        <f t="shared" si="1"/>
        <v>2.9673772584256118E-3</v>
      </c>
      <c r="T112" s="70">
        <f>Q112/'סכום נכסי הקרן'!$C$41</f>
        <v>2.4190461700144747E-4</v>
      </c>
    </row>
    <row r="113" spans="1:20">
      <c r="A113" s="62" t="s">
        <v>528</v>
      </c>
      <c r="B113" s="59" t="s">
        <v>529</v>
      </c>
      <c r="C113" s="72" t="s">
        <v>122</v>
      </c>
      <c r="D113" s="72" t="s">
        <v>27</v>
      </c>
      <c r="E113" s="59" t="s">
        <v>477</v>
      </c>
      <c r="F113" s="72" t="s">
        <v>310</v>
      </c>
      <c r="G113" s="59" t="s">
        <v>503</v>
      </c>
      <c r="H113" s="59" t="s">
        <v>289</v>
      </c>
      <c r="I113" s="133" t="s">
        <v>3561</v>
      </c>
      <c r="J113" s="69">
        <v>1.4699999999998097</v>
      </c>
      <c r="K113" s="72" t="s">
        <v>134</v>
      </c>
      <c r="L113" s="73">
        <v>2.0499999999999997E-2</v>
      </c>
      <c r="M113" s="73">
        <v>2.8300000000020933E-2</v>
      </c>
      <c r="N113" s="69">
        <v>188277.81241499996</v>
      </c>
      <c r="O113" s="71">
        <v>111.63</v>
      </c>
      <c r="P113" s="133" t="s">
        <v>3561</v>
      </c>
      <c r="Q113" s="69">
        <v>210.17453423200001</v>
      </c>
      <c r="R113" s="70">
        <v>5.0886362851712682E-4</v>
      </c>
      <c r="S113" s="70">
        <f t="shared" si="1"/>
        <v>3.1694030955182567E-4</v>
      </c>
      <c r="T113" s="70">
        <f>Q113/'סכום נכסי הקרן'!$C$41</f>
        <v>2.5837403712911344E-5</v>
      </c>
    </row>
    <row r="114" spans="1:20">
      <c r="A114" s="62" t="s">
        <v>530</v>
      </c>
      <c r="B114" s="59" t="s">
        <v>531</v>
      </c>
      <c r="C114" s="72" t="s">
        <v>122</v>
      </c>
      <c r="D114" s="72" t="s">
        <v>27</v>
      </c>
      <c r="E114" s="59" t="s">
        <v>477</v>
      </c>
      <c r="F114" s="72" t="s">
        <v>310</v>
      </c>
      <c r="G114" s="59" t="s">
        <v>503</v>
      </c>
      <c r="H114" s="59" t="s">
        <v>289</v>
      </c>
      <c r="I114" s="133" t="s">
        <v>3561</v>
      </c>
      <c r="J114" s="69">
        <v>2.3000000000006779</v>
      </c>
      <c r="K114" s="72" t="s">
        <v>134</v>
      </c>
      <c r="L114" s="73">
        <v>2.0499999999999997E-2</v>
      </c>
      <c r="M114" s="73">
        <v>2.9900000000008808E-2</v>
      </c>
      <c r="N114" s="69">
        <v>1060465.255233</v>
      </c>
      <c r="O114" s="71">
        <v>111.3</v>
      </c>
      <c r="P114" s="133" t="s">
        <v>3561</v>
      </c>
      <c r="Q114" s="69">
        <v>1180.2979042040001</v>
      </c>
      <c r="R114" s="70">
        <v>1.2034616832294579E-3</v>
      </c>
      <c r="S114" s="70">
        <f t="shared" si="1"/>
        <v>1.7798730207193242E-3</v>
      </c>
      <c r="T114" s="70">
        <f>Q114/'סכום נכסי הקרן'!$C$41</f>
        <v>1.4509766163563493E-4</v>
      </c>
    </row>
    <row r="115" spans="1:20">
      <c r="A115" s="62" t="s">
        <v>532</v>
      </c>
      <c r="B115" s="59" t="s">
        <v>533</v>
      </c>
      <c r="C115" s="72" t="s">
        <v>122</v>
      </c>
      <c r="D115" s="72" t="s">
        <v>27</v>
      </c>
      <c r="E115" s="59" t="s">
        <v>477</v>
      </c>
      <c r="F115" s="72" t="s">
        <v>310</v>
      </c>
      <c r="G115" s="59" t="s">
        <v>503</v>
      </c>
      <c r="H115" s="59" t="s">
        <v>289</v>
      </c>
      <c r="I115" s="133" t="s">
        <v>3561</v>
      </c>
      <c r="J115" s="69">
        <v>5.0200000000007776</v>
      </c>
      <c r="K115" s="72" t="s">
        <v>134</v>
      </c>
      <c r="L115" s="73">
        <v>8.3999999999999995E-3</v>
      </c>
      <c r="M115" s="73">
        <v>3.4000000000006254E-2</v>
      </c>
      <c r="N115" s="69">
        <v>2927949.1174290003</v>
      </c>
      <c r="O115" s="71">
        <v>98.31</v>
      </c>
      <c r="P115" s="133" t="s">
        <v>3561</v>
      </c>
      <c r="Q115" s="69">
        <v>2878.466850538</v>
      </c>
      <c r="R115" s="70">
        <v>4.3232974253651973E-3</v>
      </c>
      <c r="S115" s="70">
        <f t="shared" si="1"/>
        <v>4.3406884567525322E-3</v>
      </c>
      <c r="T115" s="70">
        <f>Q115/'סכום נכסי הקרן'!$C$41</f>
        <v>3.538588076968806E-4</v>
      </c>
    </row>
    <row r="116" spans="1:20">
      <c r="A116" s="62" t="s">
        <v>534</v>
      </c>
      <c r="B116" s="59" t="s">
        <v>535</v>
      </c>
      <c r="C116" s="72" t="s">
        <v>122</v>
      </c>
      <c r="D116" s="72" t="s">
        <v>27</v>
      </c>
      <c r="E116" s="59" t="s">
        <v>477</v>
      </c>
      <c r="F116" s="72" t="s">
        <v>310</v>
      </c>
      <c r="G116" s="59" t="s">
        <v>503</v>
      </c>
      <c r="H116" s="59" t="s">
        <v>289</v>
      </c>
      <c r="I116" s="133" t="s">
        <v>3561</v>
      </c>
      <c r="J116" s="69">
        <v>6.0300000000013867</v>
      </c>
      <c r="K116" s="72" t="s">
        <v>134</v>
      </c>
      <c r="L116" s="73">
        <v>5.0000000000000001E-3</v>
      </c>
      <c r="M116" s="73">
        <v>3.4500000000005783E-2</v>
      </c>
      <c r="N116" s="69">
        <v>376046.97981400008</v>
      </c>
      <c r="O116" s="71">
        <v>92.12</v>
      </c>
      <c r="P116" s="133" t="s">
        <v>3561</v>
      </c>
      <c r="Q116" s="69">
        <v>346.41446648399995</v>
      </c>
      <c r="R116" s="70">
        <v>2.1456226767064702E-3</v>
      </c>
      <c r="S116" s="70">
        <f t="shared" si="1"/>
        <v>5.2238825527490119E-4</v>
      </c>
      <c r="T116" s="70">
        <f>Q116/'סכום נכסי הקרן'!$C$41</f>
        <v>4.2585798775507204E-5</v>
      </c>
    </row>
    <row r="117" spans="1:20">
      <c r="A117" s="62" t="s">
        <v>536</v>
      </c>
      <c r="B117" s="59" t="s">
        <v>537</v>
      </c>
      <c r="C117" s="72" t="s">
        <v>122</v>
      </c>
      <c r="D117" s="72" t="s">
        <v>27</v>
      </c>
      <c r="E117" s="59" t="s">
        <v>477</v>
      </c>
      <c r="F117" s="72" t="s">
        <v>310</v>
      </c>
      <c r="G117" s="59" t="s">
        <v>503</v>
      </c>
      <c r="H117" s="59" t="s">
        <v>289</v>
      </c>
      <c r="I117" s="133" t="s">
        <v>3561</v>
      </c>
      <c r="J117" s="69">
        <v>5.929999999999926</v>
      </c>
      <c r="K117" s="72" t="s">
        <v>134</v>
      </c>
      <c r="L117" s="73">
        <v>9.7000000000000003E-3</v>
      </c>
      <c r="M117" s="73">
        <v>3.8400000000002731E-2</v>
      </c>
      <c r="N117" s="69">
        <v>1732550.5418770001</v>
      </c>
      <c r="O117" s="71">
        <v>93.04</v>
      </c>
      <c r="P117" s="133" t="s">
        <v>3561</v>
      </c>
      <c r="Q117" s="69">
        <v>1611.965048584</v>
      </c>
      <c r="R117" s="70">
        <v>4.2696479198906807E-3</v>
      </c>
      <c r="S117" s="70">
        <f t="shared" si="1"/>
        <v>2.4308211427792963E-3</v>
      </c>
      <c r="T117" s="70">
        <f>Q117/'סכום נכסי הקרן'!$C$41</f>
        <v>1.9816383504099285E-4</v>
      </c>
    </row>
    <row r="118" spans="1:20">
      <c r="A118" s="62" t="s">
        <v>538</v>
      </c>
      <c r="B118" s="59" t="s">
        <v>539</v>
      </c>
      <c r="C118" s="72" t="s">
        <v>122</v>
      </c>
      <c r="D118" s="72" t="s">
        <v>27</v>
      </c>
      <c r="E118" s="59" t="s">
        <v>540</v>
      </c>
      <c r="F118" s="72" t="s">
        <v>541</v>
      </c>
      <c r="G118" s="59" t="s">
        <v>520</v>
      </c>
      <c r="H118" s="59" t="s">
        <v>132</v>
      </c>
      <c r="I118" s="133" t="s">
        <v>3561</v>
      </c>
      <c r="J118" s="69">
        <v>1.2899999999998977</v>
      </c>
      <c r="K118" s="72" t="s">
        <v>134</v>
      </c>
      <c r="L118" s="73">
        <v>1.8500000000000003E-2</v>
      </c>
      <c r="M118" s="73">
        <v>2.0499999999997805E-2</v>
      </c>
      <c r="N118" s="69">
        <v>1231881.827242</v>
      </c>
      <c r="O118" s="71">
        <v>111.15</v>
      </c>
      <c r="P118" s="133" t="s">
        <v>3561</v>
      </c>
      <c r="Q118" s="69">
        <v>1369.2366599660002</v>
      </c>
      <c r="R118" s="70">
        <v>2.5694181279033875E-3</v>
      </c>
      <c r="S118" s="70">
        <f t="shared" si="1"/>
        <v>2.0647900681454614E-3</v>
      </c>
      <c r="T118" s="70">
        <f>Q118/'סכום נכסי הקרן'!$C$41</f>
        <v>1.6832448560589447E-4</v>
      </c>
    </row>
    <row r="119" spans="1:20">
      <c r="A119" s="62" t="s">
        <v>542</v>
      </c>
      <c r="B119" s="59" t="s">
        <v>543</v>
      </c>
      <c r="C119" s="72" t="s">
        <v>122</v>
      </c>
      <c r="D119" s="72" t="s">
        <v>27</v>
      </c>
      <c r="E119" s="59" t="s">
        <v>540</v>
      </c>
      <c r="F119" s="72" t="s">
        <v>541</v>
      </c>
      <c r="G119" s="59" t="s">
        <v>520</v>
      </c>
      <c r="H119" s="59" t="s">
        <v>132</v>
      </c>
      <c r="I119" s="133" t="s">
        <v>3561</v>
      </c>
      <c r="J119" s="69">
        <v>0.88999999999973989</v>
      </c>
      <c r="K119" s="72" t="s">
        <v>134</v>
      </c>
      <c r="L119" s="73">
        <v>0.01</v>
      </c>
      <c r="M119" s="73">
        <v>2.9499999999996418E-2</v>
      </c>
      <c r="N119" s="69">
        <v>2435344.0651890002</v>
      </c>
      <c r="O119" s="71">
        <v>108.89</v>
      </c>
      <c r="P119" s="133" t="s">
        <v>3561</v>
      </c>
      <c r="Q119" s="69">
        <v>2651.846075721</v>
      </c>
      <c r="R119" s="70">
        <v>3.162426300021841E-3</v>
      </c>
      <c r="S119" s="70">
        <f t="shared" si="1"/>
        <v>3.9989474423911507E-3</v>
      </c>
      <c r="T119" s="70">
        <f>Q119/'סכום נכסי הקרן'!$C$41</f>
        <v>3.2599961690540121E-4</v>
      </c>
    </row>
    <row r="120" spans="1:20">
      <c r="A120" s="62" t="s">
        <v>544</v>
      </c>
      <c r="B120" s="59" t="s">
        <v>545</v>
      </c>
      <c r="C120" s="72" t="s">
        <v>122</v>
      </c>
      <c r="D120" s="72" t="s">
        <v>27</v>
      </c>
      <c r="E120" s="59" t="s">
        <v>540</v>
      </c>
      <c r="F120" s="72" t="s">
        <v>541</v>
      </c>
      <c r="G120" s="59" t="s">
        <v>520</v>
      </c>
      <c r="H120" s="59" t="s">
        <v>132</v>
      </c>
      <c r="I120" s="133" t="s">
        <v>3561</v>
      </c>
      <c r="J120" s="69">
        <v>3.6799999999996955</v>
      </c>
      <c r="K120" s="72" t="s">
        <v>134</v>
      </c>
      <c r="L120" s="73">
        <v>0.01</v>
      </c>
      <c r="M120" s="73">
        <v>4.0999999999996192E-2</v>
      </c>
      <c r="N120" s="69">
        <v>4035777.4881300004</v>
      </c>
      <c r="O120" s="71">
        <v>97.46</v>
      </c>
      <c r="P120" s="133" t="s">
        <v>3561</v>
      </c>
      <c r="Q120" s="69">
        <v>3933.268490465</v>
      </c>
      <c r="R120" s="70">
        <v>3.4084288845056582E-3</v>
      </c>
      <c r="S120" s="70">
        <f t="shared" si="1"/>
        <v>5.9313148354231821E-3</v>
      </c>
      <c r="T120" s="70">
        <f>Q120/'סכום נכסי הקרן'!$C$41</f>
        <v>4.8352882650968025E-4</v>
      </c>
    </row>
    <row r="121" spans="1:20">
      <c r="A121" s="62" t="s">
        <v>546</v>
      </c>
      <c r="B121" s="59" t="s">
        <v>547</v>
      </c>
      <c r="C121" s="72" t="s">
        <v>122</v>
      </c>
      <c r="D121" s="72" t="s">
        <v>27</v>
      </c>
      <c r="E121" s="59" t="s">
        <v>540</v>
      </c>
      <c r="F121" s="72" t="s">
        <v>541</v>
      </c>
      <c r="G121" s="59" t="s">
        <v>520</v>
      </c>
      <c r="H121" s="59" t="s">
        <v>132</v>
      </c>
      <c r="I121" s="133" t="s">
        <v>3561</v>
      </c>
      <c r="J121" s="69">
        <v>2.3399999999999657</v>
      </c>
      <c r="K121" s="72" t="s">
        <v>134</v>
      </c>
      <c r="L121" s="73">
        <v>3.5400000000000001E-2</v>
      </c>
      <c r="M121" s="73">
        <v>3.7300000000000423E-2</v>
      </c>
      <c r="N121" s="69">
        <v>3916475.21</v>
      </c>
      <c r="O121" s="71">
        <v>103.99</v>
      </c>
      <c r="P121" s="133" t="s">
        <v>3561</v>
      </c>
      <c r="Q121" s="69">
        <v>4072.7425559709995</v>
      </c>
      <c r="R121" s="70">
        <v>3.5062132031047169E-3</v>
      </c>
      <c r="S121" s="70">
        <f t="shared" si="1"/>
        <v>6.1416398096521135E-3</v>
      </c>
      <c r="T121" s="70">
        <f>Q121/'סכום נכסי הקרן'!$C$41</f>
        <v>5.0067480354789597E-4</v>
      </c>
    </row>
    <row r="122" spans="1:20">
      <c r="A122" s="62" t="s">
        <v>548</v>
      </c>
      <c r="B122" s="59" t="s">
        <v>549</v>
      </c>
      <c r="C122" s="72" t="s">
        <v>122</v>
      </c>
      <c r="D122" s="72" t="s">
        <v>27</v>
      </c>
      <c r="E122" s="59" t="s">
        <v>550</v>
      </c>
      <c r="F122" s="72" t="s">
        <v>310</v>
      </c>
      <c r="G122" s="59" t="s">
        <v>520</v>
      </c>
      <c r="H122" s="59" t="s">
        <v>132</v>
      </c>
      <c r="I122" s="133" t="s">
        <v>3561</v>
      </c>
      <c r="J122" s="69">
        <v>3.4899999999993816</v>
      </c>
      <c r="K122" s="72" t="s">
        <v>134</v>
      </c>
      <c r="L122" s="73">
        <v>2.75E-2</v>
      </c>
      <c r="M122" s="73">
        <v>2.5599999999992285E-2</v>
      </c>
      <c r="N122" s="69">
        <v>1999533.6758729999</v>
      </c>
      <c r="O122" s="71">
        <v>111.53</v>
      </c>
      <c r="P122" s="133" t="s">
        <v>3561</v>
      </c>
      <c r="Q122" s="69">
        <v>2230.079930762</v>
      </c>
      <c r="R122" s="70">
        <v>4.1450016088595788E-3</v>
      </c>
      <c r="S122" s="70">
        <f t="shared" si="1"/>
        <v>3.3629298914055043E-3</v>
      </c>
      <c r="T122" s="70">
        <f>Q122/'סכום נכסי הקרן'!$C$41</f>
        <v>2.7415060389550443E-4</v>
      </c>
    </row>
    <row r="123" spans="1:20">
      <c r="A123" s="62" t="s">
        <v>551</v>
      </c>
      <c r="B123" s="59" t="s">
        <v>552</v>
      </c>
      <c r="C123" s="72" t="s">
        <v>122</v>
      </c>
      <c r="D123" s="72" t="s">
        <v>27</v>
      </c>
      <c r="E123" s="59" t="s">
        <v>550</v>
      </c>
      <c r="F123" s="72" t="s">
        <v>310</v>
      </c>
      <c r="G123" s="59" t="s">
        <v>520</v>
      </c>
      <c r="H123" s="59" t="s">
        <v>132</v>
      </c>
      <c r="I123" s="133" t="s">
        <v>3561</v>
      </c>
      <c r="J123" s="69">
        <v>4.9500000000011157</v>
      </c>
      <c r="K123" s="72" t="s">
        <v>134</v>
      </c>
      <c r="L123" s="73">
        <v>8.5000000000000006E-3</v>
      </c>
      <c r="M123" s="73">
        <v>2.9900000000005957E-2</v>
      </c>
      <c r="N123" s="69">
        <v>1628801.372375</v>
      </c>
      <c r="O123" s="71">
        <v>98.97</v>
      </c>
      <c r="P123" s="133" t="s">
        <v>3561</v>
      </c>
      <c r="Q123" s="69">
        <v>1612.0246676960001</v>
      </c>
      <c r="R123" s="70">
        <v>2.5923530938151548E-3</v>
      </c>
      <c r="S123" s="70">
        <f t="shared" si="1"/>
        <v>2.4309110475809487E-3</v>
      </c>
      <c r="T123" s="70">
        <f>Q123/'סכום נכסי הקרן'!$C$41</f>
        <v>1.9817116420230813E-4</v>
      </c>
    </row>
    <row r="124" spans="1:20">
      <c r="A124" s="62" t="s">
        <v>553</v>
      </c>
      <c r="B124" s="59" t="s">
        <v>554</v>
      </c>
      <c r="C124" s="72" t="s">
        <v>122</v>
      </c>
      <c r="D124" s="72" t="s">
        <v>27</v>
      </c>
      <c r="E124" s="59" t="s">
        <v>550</v>
      </c>
      <c r="F124" s="72" t="s">
        <v>310</v>
      </c>
      <c r="G124" s="59" t="s">
        <v>520</v>
      </c>
      <c r="H124" s="59" t="s">
        <v>132</v>
      </c>
      <c r="I124" s="133" t="s">
        <v>3561</v>
      </c>
      <c r="J124" s="69">
        <v>6.4200000000019219</v>
      </c>
      <c r="K124" s="72" t="s">
        <v>134</v>
      </c>
      <c r="L124" s="73">
        <v>3.1800000000000002E-2</v>
      </c>
      <c r="M124" s="73">
        <v>3.2500000000009001E-2</v>
      </c>
      <c r="N124" s="69">
        <v>1627308.0835460001</v>
      </c>
      <c r="O124" s="71">
        <v>102.29</v>
      </c>
      <c r="P124" s="133" t="s">
        <v>3561</v>
      </c>
      <c r="Q124" s="69">
        <v>1664.57343689</v>
      </c>
      <c r="R124" s="70">
        <v>4.7215017845058452E-3</v>
      </c>
      <c r="S124" s="70">
        <f t="shared" si="1"/>
        <v>2.5101538694374229E-3</v>
      </c>
      <c r="T124" s="70">
        <f>Q124/'סכום נכסי הקרן'!$C$41</f>
        <v>2.0463114647010876E-4</v>
      </c>
    </row>
    <row r="125" spans="1:20">
      <c r="A125" s="62" t="s">
        <v>555</v>
      </c>
      <c r="B125" s="59" t="s">
        <v>556</v>
      </c>
      <c r="C125" s="72" t="s">
        <v>122</v>
      </c>
      <c r="D125" s="72" t="s">
        <v>27</v>
      </c>
      <c r="E125" s="59" t="s">
        <v>557</v>
      </c>
      <c r="F125" s="72" t="s">
        <v>158</v>
      </c>
      <c r="G125" s="59" t="s">
        <v>503</v>
      </c>
      <c r="H125" s="59" t="s">
        <v>289</v>
      </c>
      <c r="I125" s="133" t="s">
        <v>3561</v>
      </c>
      <c r="J125" s="69">
        <v>0.51000000000021251</v>
      </c>
      <c r="K125" s="72" t="s">
        <v>134</v>
      </c>
      <c r="L125" s="73">
        <v>1.9799999999999998E-2</v>
      </c>
      <c r="M125" s="73">
        <v>3.7499999999989368E-2</v>
      </c>
      <c r="N125" s="69">
        <v>421381.82074200007</v>
      </c>
      <c r="O125" s="71">
        <v>110.52</v>
      </c>
      <c r="P125" s="69">
        <v>4.6518773190000005</v>
      </c>
      <c r="Q125" s="69">
        <v>470.36308429000002</v>
      </c>
      <c r="R125" s="70">
        <v>2.7733473946620572E-3</v>
      </c>
      <c r="S125" s="70">
        <f t="shared" si="1"/>
        <v>7.0930106771197228E-4</v>
      </c>
      <c r="T125" s="70">
        <f>Q125/'סכום נכסי הקרן'!$C$41</f>
        <v>5.7823184644415092E-5</v>
      </c>
    </row>
    <row r="126" spans="1:20">
      <c r="A126" s="62" t="s">
        <v>558</v>
      </c>
      <c r="B126" s="59" t="s">
        <v>559</v>
      </c>
      <c r="C126" s="72" t="s">
        <v>122</v>
      </c>
      <c r="D126" s="72" t="s">
        <v>27</v>
      </c>
      <c r="E126" s="59" t="s">
        <v>560</v>
      </c>
      <c r="F126" s="72" t="s">
        <v>293</v>
      </c>
      <c r="G126" s="59" t="s">
        <v>503</v>
      </c>
      <c r="H126" s="59" t="s">
        <v>289</v>
      </c>
      <c r="I126" s="133" t="s">
        <v>3561</v>
      </c>
      <c r="J126" s="69">
        <v>2.8200000000431631</v>
      </c>
      <c r="K126" s="72" t="s">
        <v>134</v>
      </c>
      <c r="L126" s="73">
        <v>1.9400000000000001E-2</v>
      </c>
      <c r="M126" s="73">
        <v>2.1400000000295329E-2</v>
      </c>
      <c r="N126" s="69">
        <v>31470.322355</v>
      </c>
      <c r="O126" s="71">
        <v>111.9</v>
      </c>
      <c r="P126" s="133" t="s">
        <v>3561</v>
      </c>
      <c r="Q126" s="69">
        <v>35.215290314000001</v>
      </c>
      <c r="R126" s="70">
        <v>1.0446454885458318E-4</v>
      </c>
      <c r="S126" s="70">
        <f t="shared" si="1"/>
        <v>5.3104173889860503E-5</v>
      </c>
      <c r="T126" s="70">
        <f>Q126/'סכום נכסי הקרן'!$C$41</f>
        <v>4.3291242492101234E-6</v>
      </c>
    </row>
    <row r="127" spans="1:20">
      <c r="A127" s="62" t="s">
        <v>561</v>
      </c>
      <c r="B127" s="59" t="s">
        <v>562</v>
      </c>
      <c r="C127" s="72" t="s">
        <v>122</v>
      </c>
      <c r="D127" s="72" t="s">
        <v>27</v>
      </c>
      <c r="E127" s="59" t="s">
        <v>560</v>
      </c>
      <c r="F127" s="72" t="s">
        <v>293</v>
      </c>
      <c r="G127" s="59" t="s">
        <v>503</v>
      </c>
      <c r="H127" s="59" t="s">
        <v>289</v>
      </c>
      <c r="I127" s="133" t="s">
        <v>3561</v>
      </c>
      <c r="J127" s="69">
        <v>3.8099999999993845</v>
      </c>
      <c r="K127" s="72" t="s">
        <v>134</v>
      </c>
      <c r="L127" s="73">
        <v>1.23E-2</v>
      </c>
      <c r="M127" s="73">
        <v>2.3299999999998246E-2</v>
      </c>
      <c r="N127" s="69">
        <v>2279545.7782720001</v>
      </c>
      <c r="O127" s="71">
        <v>107.66</v>
      </c>
      <c r="P127" s="133" t="s">
        <v>3561</v>
      </c>
      <c r="Q127" s="69">
        <v>2454.1589889709999</v>
      </c>
      <c r="R127" s="70">
        <v>2.044635771155226E-3</v>
      </c>
      <c r="S127" s="70">
        <f t="shared" si="1"/>
        <v>3.7008380320484959E-3</v>
      </c>
      <c r="T127" s="70">
        <f>Q127/'סכום נכסי הקרן'!$C$41</f>
        <v>3.0169733362520637E-4</v>
      </c>
    </row>
    <row r="128" spans="1:20">
      <c r="A128" s="62" t="s">
        <v>563</v>
      </c>
      <c r="B128" s="59" t="s">
        <v>564</v>
      </c>
      <c r="C128" s="72" t="s">
        <v>122</v>
      </c>
      <c r="D128" s="72" t="s">
        <v>27</v>
      </c>
      <c r="E128" s="59" t="s">
        <v>565</v>
      </c>
      <c r="F128" s="72" t="s">
        <v>566</v>
      </c>
      <c r="G128" s="59" t="s">
        <v>567</v>
      </c>
      <c r="H128" s="59" t="s">
        <v>132</v>
      </c>
      <c r="I128" s="133" t="s">
        <v>3561</v>
      </c>
      <c r="J128" s="69">
        <v>2.1900000000003335</v>
      </c>
      <c r="K128" s="72" t="s">
        <v>134</v>
      </c>
      <c r="L128" s="73">
        <v>2.5699999999999997E-2</v>
      </c>
      <c r="M128" s="73">
        <v>3.240000000000403E-2</v>
      </c>
      <c r="N128" s="69">
        <v>2582462.0753060002</v>
      </c>
      <c r="O128" s="71">
        <v>111.45</v>
      </c>
      <c r="P128" s="133" t="s">
        <v>3561</v>
      </c>
      <c r="Q128" s="69">
        <v>2878.1539239160002</v>
      </c>
      <c r="R128" s="70">
        <v>2.0137508454220591E-3</v>
      </c>
      <c r="S128" s="70">
        <f t="shared" si="1"/>
        <v>4.3402165677065728E-3</v>
      </c>
      <c r="T128" s="70">
        <f>Q128/'סכום נכסי הקרן'!$C$41</f>
        <v>3.5382033866211069E-4</v>
      </c>
    </row>
    <row r="129" spans="1:20">
      <c r="A129" s="62" t="s">
        <v>568</v>
      </c>
      <c r="B129" s="59" t="s">
        <v>569</v>
      </c>
      <c r="C129" s="72" t="s">
        <v>122</v>
      </c>
      <c r="D129" s="72" t="s">
        <v>27</v>
      </c>
      <c r="E129" s="59" t="s">
        <v>565</v>
      </c>
      <c r="F129" s="72" t="s">
        <v>566</v>
      </c>
      <c r="G129" s="59" t="s">
        <v>567</v>
      </c>
      <c r="H129" s="59" t="s">
        <v>132</v>
      </c>
      <c r="I129" s="133" t="s">
        <v>3561</v>
      </c>
      <c r="J129" s="69">
        <v>4.0200000000002758</v>
      </c>
      <c r="K129" s="72" t="s">
        <v>134</v>
      </c>
      <c r="L129" s="73">
        <v>0.04</v>
      </c>
      <c r="M129" s="73">
        <v>3.5099999999998098E-2</v>
      </c>
      <c r="N129" s="69">
        <v>1466088.883017</v>
      </c>
      <c r="O129" s="71">
        <v>103.87</v>
      </c>
      <c r="P129" s="133" t="s">
        <v>3561</v>
      </c>
      <c r="Q129" s="69">
        <v>1522.8264386789999</v>
      </c>
      <c r="R129" s="70">
        <v>4.6320606460385017E-3</v>
      </c>
      <c r="S129" s="70">
        <f t="shared" si="1"/>
        <v>2.2964013439223867E-3</v>
      </c>
      <c r="T129" s="70">
        <f>Q129/'סכום נכסי הקרן'!$C$41</f>
        <v>1.87205750804294E-4</v>
      </c>
    </row>
    <row r="130" spans="1:20">
      <c r="A130" s="62" t="s">
        <v>570</v>
      </c>
      <c r="B130" s="59" t="s">
        <v>571</v>
      </c>
      <c r="C130" s="72" t="s">
        <v>122</v>
      </c>
      <c r="D130" s="72" t="s">
        <v>27</v>
      </c>
      <c r="E130" s="59" t="s">
        <v>565</v>
      </c>
      <c r="F130" s="72" t="s">
        <v>566</v>
      </c>
      <c r="G130" s="59" t="s">
        <v>567</v>
      </c>
      <c r="H130" s="59" t="s">
        <v>132</v>
      </c>
      <c r="I130" s="133" t="s">
        <v>3561</v>
      </c>
      <c r="J130" s="69">
        <v>0.99000000000017019</v>
      </c>
      <c r="K130" s="72" t="s">
        <v>134</v>
      </c>
      <c r="L130" s="73">
        <v>1.2199999999999999E-2</v>
      </c>
      <c r="M130" s="73">
        <v>2.830000000000462E-2</v>
      </c>
      <c r="N130" s="69">
        <v>374954.82143000001</v>
      </c>
      <c r="O130" s="71">
        <v>109.7</v>
      </c>
      <c r="P130" s="133" t="s">
        <v>3561</v>
      </c>
      <c r="Q130" s="69">
        <v>411.32542240699996</v>
      </c>
      <c r="R130" s="70">
        <v>8.1511917702173917E-4</v>
      </c>
      <c r="S130" s="70">
        <f t="shared" si="1"/>
        <v>6.2027308484626713E-4</v>
      </c>
      <c r="T130" s="70">
        <f>Q130/'סכום נכסי הקרן'!$C$41</f>
        <v>5.0565502785329126E-5</v>
      </c>
    </row>
    <row r="131" spans="1:20">
      <c r="A131" s="62" t="s">
        <v>572</v>
      </c>
      <c r="B131" s="59" t="s">
        <v>573</v>
      </c>
      <c r="C131" s="72" t="s">
        <v>122</v>
      </c>
      <c r="D131" s="72" t="s">
        <v>27</v>
      </c>
      <c r="E131" s="59" t="s">
        <v>565</v>
      </c>
      <c r="F131" s="72" t="s">
        <v>566</v>
      </c>
      <c r="G131" s="59" t="s">
        <v>567</v>
      </c>
      <c r="H131" s="59" t="s">
        <v>132</v>
      </c>
      <c r="I131" s="133" t="s">
        <v>3561</v>
      </c>
      <c r="J131" s="69">
        <v>4.8599999999997543</v>
      </c>
      <c r="K131" s="72" t="s">
        <v>134</v>
      </c>
      <c r="L131" s="73">
        <v>1.09E-2</v>
      </c>
      <c r="M131" s="73">
        <v>3.6499999999997944E-2</v>
      </c>
      <c r="N131" s="69">
        <v>1252008.6880999999</v>
      </c>
      <c r="O131" s="71">
        <v>97.27</v>
      </c>
      <c r="P131" s="133" t="s">
        <v>3561</v>
      </c>
      <c r="Q131" s="69">
        <v>1217.8288547050001</v>
      </c>
      <c r="R131" s="70">
        <v>2.2409480076821739E-3</v>
      </c>
      <c r="S131" s="70">
        <f t="shared" si="1"/>
        <v>1.8364691783510137E-3</v>
      </c>
      <c r="T131" s="70">
        <f>Q131/'סכום נכסי הקרן'!$C$41</f>
        <v>1.4971145713358632E-4</v>
      </c>
    </row>
    <row r="132" spans="1:20">
      <c r="A132" s="62" t="s">
        <v>574</v>
      </c>
      <c r="B132" s="59" t="s">
        <v>575</v>
      </c>
      <c r="C132" s="72" t="s">
        <v>122</v>
      </c>
      <c r="D132" s="72" t="s">
        <v>27</v>
      </c>
      <c r="E132" s="59" t="s">
        <v>565</v>
      </c>
      <c r="F132" s="72" t="s">
        <v>566</v>
      </c>
      <c r="G132" s="59" t="s">
        <v>567</v>
      </c>
      <c r="H132" s="59" t="s">
        <v>132</v>
      </c>
      <c r="I132" s="133" t="s">
        <v>3561</v>
      </c>
      <c r="J132" s="69">
        <v>5.8099999999995404</v>
      </c>
      <c r="K132" s="72" t="s">
        <v>134</v>
      </c>
      <c r="L132" s="73">
        <v>1.54E-2</v>
      </c>
      <c r="M132" s="73">
        <v>3.8399999999996624E-2</v>
      </c>
      <c r="N132" s="69">
        <v>1119221.2783299999</v>
      </c>
      <c r="O132" s="71">
        <v>95.41</v>
      </c>
      <c r="P132" s="133" t="s">
        <v>3561</v>
      </c>
      <c r="Q132" s="69">
        <v>1067.849007929</v>
      </c>
      <c r="R132" s="70">
        <v>3.1977750809428569E-3</v>
      </c>
      <c r="S132" s="70">
        <f t="shared" si="1"/>
        <v>1.6103016303299484E-3</v>
      </c>
      <c r="T132" s="70">
        <f>Q132/'סכום נכסי הקרן'!$C$41</f>
        <v>1.3127397200194519E-4</v>
      </c>
    </row>
    <row r="133" spans="1:20">
      <c r="A133" s="62" t="s">
        <v>576</v>
      </c>
      <c r="B133" s="59" t="s">
        <v>577</v>
      </c>
      <c r="C133" s="72" t="s">
        <v>122</v>
      </c>
      <c r="D133" s="72" t="s">
        <v>27</v>
      </c>
      <c r="E133" s="59" t="s">
        <v>578</v>
      </c>
      <c r="F133" s="72" t="s">
        <v>579</v>
      </c>
      <c r="G133" s="59" t="s">
        <v>580</v>
      </c>
      <c r="H133" s="59" t="s">
        <v>289</v>
      </c>
      <c r="I133" s="133" t="s">
        <v>3561</v>
      </c>
      <c r="J133" s="69">
        <v>4.0000000000003642</v>
      </c>
      <c r="K133" s="72" t="s">
        <v>134</v>
      </c>
      <c r="L133" s="73">
        <v>7.4999999999999997E-3</v>
      </c>
      <c r="M133" s="73">
        <v>3.4100000000001802E-2</v>
      </c>
      <c r="N133" s="69">
        <v>5609750.2037040005</v>
      </c>
      <c r="O133" s="71">
        <v>97.97</v>
      </c>
      <c r="P133" s="133" t="s">
        <v>3561</v>
      </c>
      <c r="Q133" s="69">
        <v>5495.8722788610003</v>
      </c>
      <c r="R133" s="70">
        <v>3.6451589702545684E-3</v>
      </c>
      <c r="S133" s="70">
        <f t="shared" si="1"/>
        <v>8.2876998761265558E-3</v>
      </c>
      <c r="T133" s="70">
        <f>Q133/'סכום נכסי הקרן'!$C$41</f>
        <v>6.7562452959588743E-4</v>
      </c>
    </row>
    <row r="134" spans="1:20">
      <c r="A134" s="62" t="s">
        <v>581</v>
      </c>
      <c r="B134" s="59" t="s">
        <v>582</v>
      </c>
      <c r="C134" s="72" t="s">
        <v>122</v>
      </c>
      <c r="D134" s="72" t="s">
        <v>27</v>
      </c>
      <c r="E134" s="59" t="s">
        <v>578</v>
      </c>
      <c r="F134" s="72" t="s">
        <v>579</v>
      </c>
      <c r="G134" s="59" t="s">
        <v>580</v>
      </c>
      <c r="H134" s="59" t="s">
        <v>289</v>
      </c>
      <c r="I134" s="133" t="s">
        <v>3561</v>
      </c>
      <c r="J134" s="69">
        <v>6.1100000000010377</v>
      </c>
      <c r="K134" s="72" t="s">
        <v>134</v>
      </c>
      <c r="L134" s="73">
        <v>4.0800000000000003E-2</v>
      </c>
      <c r="M134" s="73">
        <v>3.8900000000003737E-2</v>
      </c>
      <c r="N134" s="69">
        <v>1388302.025408</v>
      </c>
      <c r="O134" s="71">
        <v>101.94</v>
      </c>
      <c r="P134" s="133" t="s">
        <v>3561</v>
      </c>
      <c r="Q134" s="69">
        <v>1415.2350915229999</v>
      </c>
      <c r="R134" s="70">
        <v>3.9665772154514282E-3</v>
      </c>
      <c r="S134" s="70">
        <f t="shared" si="1"/>
        <v>2.1341550708554534E-3</v>
      </c>
      <c r="T134" s="70">
        <f>Q134/'סכום נכסי הקרן'!$C$41</f>
        <v>1.7397921466544373E-4</v>
      </c>
    </row>
    <row r="135" spans="1:20">
      <c r="A135" s="62" t="s">
        <v>583</v>
      </c>
      <c r="B135" s="59" t="s">
        <v>584</v>
      </c>
      <c r="C135" s="72" t="s">
        <v>122</v>
      </c>
      <c r="D135" s="72" t="s">
        <v>27</v>
      </c>
      <c r="E135" s="59" t="s">
        <v>585</v>
      </c>
      <c r="F135" s="72" t="s">
        <v>566</v>
      </c>
      <c r="G135" s="59" t="s">
        <v>567</v>
      </c>
      <c r="H135" s="59" t="s">
        <v>132</v>
      </c>
      <c r="I135" s="133" t="s">
        <v>3561</v>
      </c>
      <c r="J135" s="69">
        <v>3.0700000000011269</v>
      </c>
      <c r="K135" s="72" t="s">
        <v>134</v>
      </c>
      <c r="L135" s="73">
        <v>1.3300000000000001E-2</v>
      </c>
      <c r="M135" s="73">
        <v>2.9700000000008418E-2</v>
      </c>
      <c r="N135" s="69">
        <v>1316339.951872</v>
      </c>
      <c r="O135" s="71">
        <v>106.5</v>
      </c>
      <c r="P135" s="133" t="s">
        <v>3561</v>
      </c>
      <c r="Q135" s="69">
        <v>1401.9021066060002</v>
      </c>
      <c r="R135" s="70">
        <v>3.276107396396217E-3</v>
      </c>
      <c r="S135" s="70">
        <f t="shared" si="1"/>
        <v>2.1140491128130811E-3</v>
      </c>
      <c r="T135" s="70">
        <f>Q135/'סכום נכסי הקרן'!$C$41</f>
        <v>1.723401497080383E-4</v>
      </c>
    </row>
    <row r="136" spans="1:20">
      <c r="A136" s="62" t="s">
        <v>586</v>
      </c>
      <c r="B136" s="59" t="s">
        <v>587</v>
      </c>
      <c r="C136" s="72" t="s">
        <v>122</v>
      </c>
      <c r="D136" s="72" t="s">
        <v>27</v>
      </c>
      <c r="E136" s="59" t="s">
        <v>588</v>
      </c>
      <c r="F136" s="72" t="s">
        <v>310</v>
      </c>
      <c r="G136" s="59" t="s">
        <v>580</v>
      </c>
      <c r="H136" s="59" t="s">
        <v>289</v>
      </c>
      <c r="I136" s="133" t="s">
        <v>3561</v>
      </c>
      <c r="J136" s="69">
        <v>3.5000000000065512</v>
      </c>
      <c r="K136" s="72" t="s">
        <v>134</v>
      </c>
      <c r="L136" s="73">
        <v>1.8000000000000002E-2</v>
      </c>
      <c r="M136" s="73">
        <v>2.8000000000091715E-2</v>
      </c>
      <c r="N136" s="69">
        <v>140469.944296</v>
      </c>
      <c r="O136" s="71">
        <v>108.67</v>
      </c>
      <c r="P136" s="133" t="s">
        <v>3561</v>
      </c>
      <c r="Q136" s="69">
        <v>152.64868863200002</v>
      </c>
      <c r="R136" s="70">
        <v>1.7809797647374878E-4</v>
      </c>
      <c r="S136" s="70">
        <f t="shared" si="1"/>
        <v>2.3019212486657283E-4</v>
      </c>
      <c r="T136" s="70">
        <f>Q136/'סכום נכסי הקרן'!$C$41</f>
        <v>1.876557409223456E-5</v>
      </c>
    </row>
    <row r="137" spans="1:20">
      <c r="A137" s="62" t="s">
        <v>589</v>
      </c>
      <c r="B137" s="59" t="s">
        <v>590</v>
      </c>
      <c r="C137" s="72" t="s">
        <v>122</v>
      </c>
      <c r="D137" s="72" t="s">
        <v>27</v>
      </c>
      <c r="E137" s="59" t="s">
        <v>591</v>
      </c>
      <c r="F137" s="72" t="s">
        <v>310</v>
      </c>
      <c r="G137" s="59" t="s">
        <v>580</v>
      </c>
      <c r="H137" s="59" t="s">
        <v>289</v>
      </c>
      <c r="I137" s="133" t="s">
        <v>3561</v>
      </c>
      <c r="J137" s="69">
        <v>4.659999999999977</v>
      </c>
      <c r="K137" s="72" t="s">
        <v>134</v>
      </c>
      <c r="L137" s="73">
        <v>3.6200000000000003E-2</v>
      </c>
      <c r="M137" s="73">
        <v>3.8099999999999204E-2</v>
      </c>
      <c r="N137" s="69">
        <v>4288438.495263</v>
      </c>
      <c r="O137" s="71">
        <v>102</v>
      </c>
      <c r="P137" s="133" t="s">
        <v>3561</v>
      </c>
      <c r="Q137" s="69">
        <v>4374.2072554349998</v>
      </c>
      <c r="R137" s="70">
        <v>2.4503461991512766E-3</v>
      </c>
      <c r="S137" s="70">
        <f t="shared" si="1"/>
        <v>6.5962444339288115E-3</v>
      </c>
      <c r="T137" s="70">
        <f>Q137/'סכום נכסי הקרן'!$C$41</f>
        <v>5.3773478882967584E-4</v>
      </c>
    </row>
    <row r="138" spans="1:20">
      <c r="A138" s="62" t="s">
        <v>592</v>
      </c>
      <c r="B138" s="59" t="s">
        <v>593</v>
      </c>
      <c r="C138" s="72" t="s">
        <v>122</v>
      </c>
      <c r="D138" s="72" t="s">
        <v>27</v>
      </c>
      <c r="E138" s="59" t="s">
        <v>594</v>
      </c>
      <c r="F138" s="72" t="s">
        <v>595</v>
      </c>
      <c r="G138" s="59" t="s">
        <v>567</v>
      </c>
      <c r="H138" s="59" t="s">
        <v>132</v>
      </c>
      <c r="I138" s="133" t="s">
        <v>3561</v>
      </c>
      <c r="J138" s="69">
        <v>3.9000000000000941</v>
      </c>
      <c r="K138" s="72" t="s">
        <v>134</v>
      </c>
      <c r="L138" s="73">
        <v>3.2500000000000001E-2</v>
      </c>
      <c r="M138" s="73">
        <v>3.8900000000004334E-2</v>
      </c>
      <c r="N138" s="69">
        <v>2062639.4889539999</v>
      </c>
      <c r="O138" s="71">
        <v>102.69</v>
      </c>
      <c r="P138" s="133" t="s">
        <v>3561</v>
      </c>
      <c r="Q138" s="69">
        <v>2118.1244451720004</v>
      </c>
      <c r="R138" s="70">
        <v>4.4839988890304347E-3</v>
      </c>
      <c r="S138" s="70">
        <f t="shared" ref="S138:S201" si="2">IFERROR(Q138/$Q$9,0)</f>
        <v>3.1941025575490081E-3</v>
      </c>
      <c r="T138" s="70">
        <f>Q138/'סכום נכסי הקרן'!$C$41</f>
        <v>2.6038757075909781E-4</v>
      </c>
    </row>
    <row r="139" spans="1:20">
      <c r="A139" s="62" t="s">
        <v>596</v>
      </c>
      <c r="B139" s="59" t="s">
        <v>597</v>
      </c>
      <c r="C139" s="72" t="s">
        <v>122</v>
      </c>
      <c r="D139" s="72" t="s">
        <v>27</v>
      </c>
      <c r="E139" s="59" t="s">
        <v>598</v>
      </c>
      <c r="F139" s="72" t="s">
        <v>293</v>
      </c>
      <c r="G139" s="59" t="s">
        <v>599</v>
      </c>
      <c r="H139" s="59" t="s">
        <v>289</v>
      </c>
      <c r="I139" s="133" t="s">
        <v>3561</v>
      </c>
      <c r="J139" s="69">
        <v>3.3400000000003871</v>
      </c>
      <c r="K139" s="72" t="s">
        <v>134</v>
      </c>
      <c r="L139" s="73">
        <v>2.75E-2</v>
      </c>
      <c r="M139" s="73">
        <v>3.0400000000003202E-2</v>
      </c>
      <c r="N139" s="69">
        <v>2709199.4417739999</v>
      </c>
      <c r="O139" s="71">
        <v>110.65</v>
      </c>
      <c r="P139" s="133" t="s">
        <v>3561</v>
      </c>
      <c r="Q139" s="69">
        <v>2997.7292849760001</v>
      </c>
      <c r="R139" s="70">
        <v>3.0486132973265604E-3</v>
      </c>
      <c r="S139" s="70">
        <f t="shared" si="2"/>
        <v>4.5205345690648817E-3</v>
      </c>
      <c r="T139" s="70">
        <f>Q139/'סכום נכסי הקרן'!$C$41</f>
        <v>3.6852010659124527E-4</v>
      </c>
    </row>
    <row r="140" spans="1:20">
      <c r="A140" s="62" t="s">
        <v>600</v>
      </c>
      <c r="B140" s="59" t="s">
        <v>601</v>
      </c>
      <c r="C140" s="72" t="s">
        <v>122</v>
      </c>
      <c r="D140" s="72" t="s">
        <v>27</v>
      </c>
      <c r="E140" s="59" t="s">
        <v>585</v>
      </c>
      <c r="F140" s="72" t="s">
        <v>566</v>
      </c>
      <c r="G140" s="59" t="s">
        <v>602</v>
      </c>
      <c r="H140" s="59" t="s">
        <v>132</v>
      </c>
      <c r="I140" s="133" t="s">
        <v>3561</v>
      </c>
      <c r="J140" s="69">
        <v>2.2000000000001383</v>
      </c>
      <c r="K140" s="72" t="s">
        <v>134</v>
      </c>
      <c r="L140" s="73">
        <v>0.04</v>
      </c>
      <c r="M140" s="73">
        <v>6.5800000000010933E-2</v>
      </c>
      <c r="N140" s="69">
        <v>1371155.451843</v>
      </c>
      <c r="O140" s="71">
        <v>105.42</v>
      </c>
      <c r="P140" s="133" t="s">
        <v>3561</v>
      </c>
      <c r="Q140" s="69">
        <v>1445.472126699</v>
      </c>
      <c r="R140" s="70">
        <v>5.282813716777537E-4</v>
      </c>
      <c r="S140" s="70">
        <f t="shared" si="2"/>
        <v>2.1797521044048767E-3</v>
      </c>
      <c r="T140" s="70">
        <f>Q140/'סכום נכסי הקרן'!$C$41</f>
        <v>1.7769634665661753E-4</v>
      </c>
    </row>
    <row r="141" spans="1:20">
      <c r="A141" s="62" t="s">
        <v>603</v>
      </c>
      <c r="B141" s="59" t="s">
        <v>604</v>
      </c>
      <c r="C141" s="72" t="s">
        <v>122</v>
      </c>
      <c r="D141" s="72" t="s">
        <v>27</v>
      </c>
      <c r="E141" s="59" t="s">
        <v>585</v>
      </c>
      <c r="F141" s="72" t="s">
        <v>566</v>
      </c>
      <c r="G141" s="59" t="s">
        <v>602</v>
      </c>
      <c r="H141" s="59" t="s">
        <v>132</v>
      </c>
      <c r="I141" s="133" t="s">
        <v>3561</v>
      </c>
      <c r="J141" s="69">
        <v>2.8899999999995312</v>
      </c>
      <c r="K141" s="72" t="s">
        <v>134</v>
      </c>
      <c r="L141" s="73">
        <v>3.2799999999999996E-2</v>
      </c>
      <c r="M141" s="73">
        <v>6.8799999999991146E-2</v>
      </c>
      <c r="N141" s="69">
        <v>1901744.477314</v>
      </c>
      <c r="O141" s="71">
        <v>102.18</v>
      </c>
      <c r="P141" s="133" t="s">
        <v>3561</v>
      </c>
      <c r="Q141" s="69">
        <v>1943.2025116190002</v>
      </c>
      <c r="R141" s="70">
        <v>1.3580777331059898E-3</v>
      </c>
      <c r="S141" s="70">
        <f t="shared" si="2"/>
        <v>2.9303226854047698E-3</v>
      </c>
      <c r="T141" s="70">
        <f>Q141/'סכום נכסי הקרן'!$C$41</f>
        <v>2.3888387797363854E-4</v>
      </c>
    </row>
    <row r="142" spans="1:20">
      <c r="A142" s="62" t="s">
        <v>605</v>
      </c>
      <c r="B142" s="59" t="s">
        <v>606</v>
      </c>
      <c r="C142" s="72" t="s">
        <v>122</v>
      </c>
      <c r="D142" s="72" t="s">
        <v>27</v>
      </c>
      <c r="E142" s="59" t="s">
        <v>585</v>
      </c>
      <c r="F142" s="72" t="s">
        <v>566</v>
      </c>
      <c r="G142" s="59" t="s">
        <v>602</v>
      </c>
      <c r="H142" s="59" t="s">
        <v>132</v>
      </c>
      <c r="I142" s="133" t="s">
        <v>3561</v>
      </c>
      <c r="J142" s="69">
        <v>4.7300000000033613</v>
      </c>
      <c r="K142" s="72" t="s">
        <v>134</v>
      </c>
      <c r="L142" s="73">
        <v>1.7899999999999999E-2</v>
      </c>
      <c r="M142" s="73">
        <v>6.5000000000051988E-2</v>
      </c>
      <c r="N142" s="69">
        <v>647286.24950200005</v>
      </c>
      <c r="O142" s="71">
        <v>89.15</v>
      </c>
      <c r="P142" s="133" t="s">
        <v>3561</v>
      </c>
      <c r="Q142" s="69">
        <v>577.05569362200004</v>
      </c>
      <c r="R142" s="70">
        <v>8.2904911363487614E-4</v>
      </c>
      <c r="S142" s="70">
        <f t="shared" si="2"/>
        <v>8.7019205649013396E-4</v>
      </c>
      <c r="T142" s="70">
        <f>Q142/'סכום נכסי הקרן'!$C$41</f>
        <v>7.093923617067608E-5</v>
      </c>
    </row>
    <row r="143" spans="1:20">
      <c r="A143" s="62" t="s">
        <v>607</v>
      </c>
      <c r="B143" s="59" t="s">
        <v>608</v>
      </c>
      <c r="C143" s="72" t="s">
        <v>122</v>
      </c>
      <c r="D143" s="72" t="s">
        <v>27</v>
      </c>
      <c r="E143" s="59" t="s">
        <v>588</v>
      </c>
      <c r="F143" s="72" t="s">
        <v>310</v>
      </c>
      <c r="G143" s="59" t="s">
        <v>599</v>
      </c>
      <c r="H143" s="59" t="s">
        <v>289</v>
      </c>
      <c r="I143" s="133" t="s">
        <v>3561</v>
      </c>
      <c r="J143" s="69">
        <v>2.7100000000001825</v>
      </c>
      <c r="K143" s="72" t="s">
        <v>134</v>
      </c>
      <c r="L143" s="73">
        <v>3.3000000000000002E-2</v>
      </c>
      <c r="M143" s="73">
        <v>4.2000000000001404E-2</v>
      </c>
      <c r="N143" s="69">
        <v>2621697.6094840001</v>
      </c>
      <c r="O143" s="71">
        <v>108.69</v>
      </c>
      <c r="P143" s="133" t="s">
        <v>3561</v>
      </c>
      <c r="Q143" s="69">
        <v>2849.523130988</v>
      </c>
      <c r="R143" s="70">
        <v>4.3707759246899465E-3</v>
      </c>
      <c r="S143" s="70">
        <f t="shared" si="2"/>
        <v>4.2970417253952869E-3</v>
      </c>
      <c r="T143" s="70">
        <f>Q143/'סכום נכסי הקרן'!$C$41</f>
        <v>3.5030066698445183E-4</v>
      </c>
    </row>
    <row r="144" spans="1:20">
      <c r="A144" s="62" t="s">
        <v>609</v>
      </c>
      <c r="B144" s="59" t="s">
        <v>610</v>
      </c>
      <c r="C144" s="72" t="s">
        <v>122</v>
      </c>
      <c r="D144" s="72" t="s">
        <v>27</v>
      </c>
      <c r="E144" s="59" t="s">
        <v>588</v>
      </c>
      <c r="F144" s="72" t="s">
        <v>310</v>
      </c>
      <c r="G144" s="59" t="s">
        <v>599</v>
      </c>
      <c r="H144" s="59" t="s">
        <v>289</v>
      </c>
      <c r="I144" s="133" t="s">
        <v>3561</v>
      </c>
      <c r="J144" s="69">
        <v>2.8200000000002707</v>
      </c>
      <c r="K144" s="72" t="s">
        <v>134</v>
      </c>
      <c r="L144" s="73">
        <v>3.6499999999999998E-2</v>
      </c>
      <c r="M144" s="73">
        <v>4.3300000000007187E-2</v>
      </c>
      <c r="N144" s="69">
        <v>944293.050116</v>
      </c>
      <c r="O144" s="71">
        <v>101.64</v>
      </c>
      <c r="P144" s="133" t="s">
        <v>3561</v>
      </c>
      <c r="Q144" s="69">
        <v>959.7794551070001</v>
      </c>
      <c r="R144" s="70">
        <v>2.8960714289271911E-3</v>
      </c>
      <c r="S144" s="70">
        <f t="shared" si="2"/>
        <v>1.447334229689852E-3</v>
      </c>
      <c r="T144" s="70">
        <f>Q144/'סכום נכסי הקרן'!$C$41</f>
        <v>1.1798864856569285E-4</v>
      </c>
    </row>
    <row r="145" spans="1:20">
      <c r="A145" s="62" t="s">
        <v>611</v>
      </c>
      <c r="B145" s="59" t="s">
        <v>612</v>
      </c>
      <c r="C145" s="72" t="s">
        <v>122</v>
      </c>
      <c r="D145" s="72" t="s">
        <v>27</v>
      </c>
      <c r="E145" s="59" t="s">
        <v>613</v>
      </c>
      <c r="F145" s="72" t="s">
        <v>310</v>
      </c>
      <c r="G145" s="59" t="s">
        <v>599</v>
      </c>
      <c r="H145" s="59" t="s">
        <v>289</v>
      </c>
      <c r="I145" s="133" t="s">
        <v>3561</v>
      </c>
      <c r="J145" s="69">
        <v>2</v>
      </c>
      <c r="K145" s="72" t="s">
        <v>134</v>
      </c>
      <c r="L145" s="73">
        <v>1E-3</v>
      </c>
      <c r="M145" s="73">
        <v>2.5999999999998469E-2</v>
      </c>
      <c r="N145" s="69">
        <v>2460152.8538480001</v>
      </c>
      <c r="O145" s="71">
        <v>106.05</v>
      </c>
      <c r="P145" s="133" t="s">
        <v>3561</v>
      </c>
      <c r="Q145" s="69">
        <v>2608.992120204</v>
      </c>
      <c r="R145" s="70">
        <v>4.3441804909819708E-3</v>
      </c>
      <c r="S145" s="70">
        <f t="shared" si="2"/>
        <v>3.9343242663403095E-3</v>
      </c>
      <c r="T145" s="70">
        <f>Q145/'סכום נכסי הקרן'!$C$41</f>
        <v>3.2073144798363423E-4</v>
      </c>
    </row>
    <row r="146" spans="1:20">
      <c r="A146" s="62" t="s">
        <v>614</v>
      </c>
      <c r="B146" s="59" t="s">
        <v>615</v>
      </c>
      <c r="C146" s="72" t="s">
        <v>122</v>
      </c>
      <c r="D146" s="72" t="s">
        <v>27</v>
      </c>
      <c r="E146" s="59" t="s">
        <v>613</v>
      </c>
      <c r="F146" s="72" t="s">
        <v>310</v>
      </c>
      <c r="G146" s="59" t="s">
        <v>599</v>
      </c>
      <c r="H146" s="59" t="s">
        <v>289</v>
      </c>
      <c r="I146" s="133" t="s">
        <v>3561</v>
      </c>
      <c r="J146" s="69">
        <v>4.7199999999986604</v>
      </c>
      <c r="K146" s="72" t="s">
        <v>134</v>
      </c>
      <c r="L146" s="73">
        <v>3.0000000000000001E-3</v>
      </c>
      <c r="M146" s="73">
        <v>3.5999999999993919E-2</v>
      </c>
      <c r="N146" s="69">
        <v>1387367.2512119999</v>
      </c>
      <c r="O146" s="71">
        <v>94.75</v>
      </c>
      <c r="P146" s="133" t="s">
        <v>3561</v>
      </c>
      <c r="Q146" s="69">
        <v>1314.5304867580001</v>
      </c>
      <c r="R146" s="70">
        <v>3.4063041714633654E-3</v>
      </c>
      <c r="S146" s="70">
        <f t="shared" si="2"/>
        <v>1.9822939106813975E-3</v>
      </c>
      <c r="T146" s="70">
        <f>Q146/'סכום נכסי הקרן'!$C$41</f>
        <v>1.6159928700879274E-4</v>
      </c>
    </row>
    <row r="147" spans="1:20">
      <c r="A147" s="62" t="s">
        <v>616</v>
      </c>
      <c r="B147" s="59" t="s">
        <v>617</v>
      </c>
      <c r="C147" s="72" t="s">
        <v>122</v>
      </c>
      <c r="D147" s="72" t="s">
        <v>27</v>
      </c>
      <c r="E147" s="59" t="s">
        <v>613</v>
      </c>
      <c r="F147" s="72" t="s">
        <v>310</v>
      </c>
      <c r="G147" s="59" t="s">
        <v>599</v>
      </c>
      <c r="H147" s="59" t="s">
        <v>289</v>
      </c>
      <c r="I147" s="133" t="s">
        <v>3561</v>
      </c>
      <c r="J147" s="69">
        <v>3.230000000000457</v>
      </c>
      <c r="K147" s="72" t="s">
        <v>134</v>
      </c>
      <c r="L147" s="73">
        <v>3.0000000000000001E-3</v>
      </c>
      <c r="M147" s="73">
        <v>3.3800000000002037E-2</v>
      </c>
      <c r="N147" s="69">
        <v>2015039.1293360002</v>
      </c>
      <c r="O147" s="71">
        <v>97.61</v>
      </c>
      <c r="P147" s="133" t="s">
        <v>3561</v>
      </c>
      <c r="Q147" s="69">
        <v>1966.8797484700001</v>
      </c>
      <c r="R147" s="70">
        <v>3.9619330108847817E-3</v>
      </c>
      <c r="S147" s="70">
        <f t="shared" si="2"/>
        <v>2.9660276332202089E-3</v>
      </c>
      <c r="T147" s="70">
        <f>Q147/'סכום נכסי הקרן'!$C$41</f>
        <v>2.4179459372500648E-4</v>
      </c>
    </row>
    <row r="148" spans="1:20">
      <c r="A148" s="62" t="s">
        <v>618</v>
      </c>
      <c r="B148" s="59" t="s">
        <v>619</v>
      </c>
      <c r="C148" s="72" t="s">
        <v>122</v>
      </c>
      <c r="D148" s="72" t="s">
        <v>27</v>
      </c>
      <c r="E148" s="59" t="s">
        <v>613</v>
      </c>
      <c r="F148" s="72" t="s">
        <v>310</v>
      </c>
      <c r="G148" s="59" t="s">
        <v>599</v>
      </c>
      <c r="H148" s="59" t="s">
        <v>289</v>
      </c>
      <c r="I148" s="133" t="s">
        <v>3561</v>
      </c>
      <c r="J148" s="69">
        <v>2.7400000000021327</v>
      </c>
      <c r="K148" s="72" t="s">
        <v>134</v>
      </c>
      <c r="L148" s="73">
        <v>3.0000000000000001E-3</v>
      </c>
      <c r="M148" s="73">
        <v>3.2600000000019169E-2</v>
      </c>
      <c r="N148" s="69">
        <v>775613.69707200001</v>
      </c>
      <c r="O148" s="71">
        <v>95.51</v>
      </c>
      <c r="P148" s="133" t="s">
        <v>3561</v>
      </c>
      <c r="Q148" s="69">
        <v>740.78862413299998</v>
      </c>
      <c r="R148" s="70">
        <v>2.174231763720461E-3</v>
      </c>
      <c r="S148" s="70">
        <f t="shared" si="2"/>
        <v>1.1170990657984141E-3</v>
      </c>
      <c r="T148" s="70">
        <f>Q148/'סכום נכסי הקרן'!$C$41</f>
        <v>9.1067430303087122E-5</v>
      </c>
    </row>
    <row r="149" spans="1:20">
      <c r="A149" s="62" t="s">
        <v>620</v>
      </c>
      <c r="B149" s="59" t="s">
        <v>621</v>
      </c>
      <c r="C149" s="72" t="s">
        <v>122</v>
      </c>
      <c r="D149" s="72" t="s">
        <v>27</v>
      </c>
      <c r="E149" s="59" t="s">
        <v>622</v>
      </c>
      <c r="F149" s="72" t="s">
        <v>310</v>
      </c>
      <c r="G149" s="59" t="s">
        <v>623</v>
      </c>
      <c r="H149" s="133" t="s">
        <v>3561</v>
      </c>
      <c r="I149" s="133" t="s">
        <v>3561</v>
      </c>
      <c r="J149" s="69">
        <v>2.9899999999997431</v>
      </c>
      <c r="K149" s="72" t="s">
        <v>134</v>
      </c>
      <c r="L149" s="73">
        <v>1.9E-2</v>
      </c>
      <c r="M149" s="73">
        <v>3.3500000000000557E-2</v>
      </c>
      <c r="N149" s="69">
        <v>1738409.6416</v>
      </c>
      <c r="O149" s="71">
        <v>103</v>
      </c>
      <c r="P149" s="133" t="s">
        <v>3561</v>
      </c>
      <c r="Q149" s="69">
        <v>1790.561874754</v>
      </c>
      <c r="R149" s="70">
        <v>3.245397545972951E-3</v>
      </c>
      <c r="S149" s="70">
        <f t="shared" si="2"/>
        <v>2.7001427024921911E-3</v>
      </c>
      <c r="T149" s="70">
        <f>Q149/'סכום נכסי הקרן'!$C$41</f>
        <v>2.2011929370995448E-4</v>
      </c>
    </row>
    <row r="150" spans="1:20">
      <c r="A150" s="62" t="s">
        <v>624</v>
      </c>
      <c r="B150" s="59" t="s">
        <v>625</v>
      </c>
      <c r="C150" s="72" t="s">
        <v>122</v>
      </c>
      <c r="D150" s="72" t="s">
        <v>27</v>
      </c>
      <c r="E150" s="59" t="s">
        <v>626</v>
      </c>
      <c r="F150" s="72" t="s">
        <v>293</v>
      </c>
      <c r="G150" s="59" t="s">
        <v>623</v>
      </c>
      <c r="H150" s="133" t="s">
        <v>3561</v>
      </c>
      <c r="I150" s="133" t="s">
        <v>3561</v>
      </c>
      <c r="J150" s="69">
        <v>2.099999999998011</v>
      </c>
      <c r="K150" s="72" t="s">
        <v>134</v>
      </c>
      <c r="L150" s="73">
        <v>1.6399999999999998E-2</v>
      </c>
      <c r="M150" s="73">
        <v>3.029999999998409E-2</v>
      </c>
      <c r="N150" s="69">
        <v>369568.25277899997</v>
      </c>
      <c r="O150" s="71">
        <v>108.85</v>
      </c>
      <c r="P150" s="133" t="s">
        <v>3561</v>
      </c>
      <c r="Q150" s="69">
        <v>402.275028088</v>
      </c>
      <c r="R150" s="70">
        <v>1.4627577329268653E-3</v>
      </c>
      <c r="S150" s="70">
        <f t="shared" si="2"/>
        <v>6.0662521457734272E-4</v>
      </c>
      <c r="T150" s="70">
        <f>Q150/'סכום נכסי הקרן'!$C$41</f>
        <v>4.9452909898490985E-5</v>
      </c>
    </row>
    <row r="151" spans="1:20">
      <c r="A151" s="62" t="s">
        <v>627</v>
      </c>
      <c r="B151" s="59" t="s">
        <v>628</v>
      </c>
      <c r="C151" s="72" t="s">
        <v>122</v>
      </c>
      <c r="D151" s="72" t="s">
        <v>27</v>
      </c>
      <c r="E151" s="59" t="s">
        <v>629</v>
      </c>
      <c r="F151" s="72" t="s">
        <v>630</v>
      </c>
      <c r="G151" s="59" t="s">
        <v>623</v>
      </c>
      <c r="H151" s="133" t="s">
        <v>3561</v>
      </c>
      <c r="I151" s="133" t="s">
        <v>3561</v>
      </c>
      <c r="J151" s="69">
        <v>3.0199999999995017</v>
      </c>
      <c r="K151" s="72" t="s">
        <v>134</v>
      </c>
      <c r="L151" s="73">
        <v>1.4800000000000001E-2</v>
      </c>
      <c r="M151" s="73">
        <v>3.5099999999994386E-2</v>
      </c>
      <c r="N151" s="69">
        <v>3118293.5216629999</v>
      </c>
      <c r="O151" s="71">
        <v>102.99</v>
      </c>
      <c r="P151" s="133" t="s">
        <v>3561</v>
      </c>
      <c r="Q151" s="69">
        <v>3211.5306571800002</v>
      </c>
      <c r="R151" s="70">
        <v>3.8389193359454729E-3</v>
      </c>
      <c r="S151" s="70">
        <f t="shared" si="2"/>
        <v>4.8429441004410375E-3</v>
      </c>
      <c r="T151" s="70">
        <f>Q151/'סכום נכסי הקרן'!$C$41</f>
        <v>3.9480336868193914E-4</v>
      </c>
    </row>
    <row r="152" spans="1:20">
      <c r="A152" s="62" t="s">
        <v>631</v>
      </c>
      <c r="B152" s="59" t="s">
        <v>632</v>
      </c>
      <c r="C152" s="72" t="s">
        <v>122</v>
      </c>
      <c r="D152" s="72" t="s">
        <v>27</v>
      </c>
      <c r="E152" s="59">
        <v>1154</v>
      </c>
      <c r="F152" s="72" t="s">
        <v>516</v>
      </c>
      <c r="G152" s="59" t="s">
        <v>623</v>
      </c>
      <c r="H152" s="133" t="s">
        <v>3561</v>
      </c>
      <c r="I152" s="133" t="s">
        <v>3561</v>
      </c>
      <c r="J152" s="69">
        <v>1</v>
      </c>
      <c r="K152" s="72" t="s">
        <v>134</v>
      </c>
      <c r="L152" s="73">
        <v>6.8000000000000005E-2</v>
      </c>
      <c r="M152" s="73">
        <v>0</v>
      </c>
      <c r="N152" s="69">
        <v>678795.946077</v>
      </c>
      <c r="O152" s="71">
        <v>22.77</v>
      </c>
      <c r="P152" s="133" t="s">
        <v>3561</v>
      </c>
      <c r="Q152" s="69">
        <v>154.561841544</v>
      </c>
      <c r="R152" s="70">
        <v>1.4946669622482921E-3</v>
      </c>
      <c r="S152" s="70">
        <f t="shared" si="2"/>
        <v>2.3307713316867251E-4</v>
      </c>
      <c r="T152" s="70">
        <f>Q152/'סכום נכסי הקרן'!$C$41</f>
        <v>1.9000763880248133E-5</v>
      </c>
    </row>
    <row r="153" spans="1:20">
      <c r="A153" s="132" t="s">
        <v>3561</v>
      </c>
      <c r="B153" s="133" t="s">
        <v>3561</v>
      </c>
      <c r="C153" s="133" t="s">
        <v>3561</v>
      </c>
      <c r="D153" s="133" t="s">
        <v>3561</v>
      </c>
      <c r="E153" s="133" t="s">
        <v>3561</v>
      </c>
      <c r="F153" s="133" t="s">
        <v>3561</v>
      </c>
      <c r="G153" s="133" t="s">
        <v>3561</v>
      </c>
      <c r="H153" s="133" t="s">
        <v>3561</v>
      </c>
      <c r="I153" s="133" t="s">
        <v>3561</v>
      </c>
      <c r="J153" s="133" t="s">
        <v>3561</v>
      </c>
      <c r="K153" s="133" t="s">
        <v>3561</v>
      </c>
      <c r="L153" s="133" t="s">
        <v>3561</v>
      </c>
      <c r="M153" s="133" t="s">
        <v>3561</v>
      </c>
      <c r="N153" s="133" t="s">
        <v>3561</v>
      </c>
      <c r="O153" s="133" t="s">
        <v>3561</v>
      </c>
      <c r="P153" s="133" t="s">
        <v>3561</v>
      </c>
      <c r="Q153" s="133" t="s">
        <v>3561</v>
      </c>
      <c r="R153" s="133" t="s">
        <v>3561</v>
      </c>
      <c r="S153" s="133" t="s">
        <v>3561</v>
      </c>
      <c r="T153" s="133" t="s">
        <v>3561</v>
      </c>
    </row>
    <row r="154" spans="1:20">
      <c r="A154" s="76" t="s">
        <v>48</v>
      </c>
      <c r="B154" s="130" t="s">
        <v>3561</v>
      </c>
      <c r="C154" s="130" t="s">
        <v>3561</v>
      </c>
      <c r="D154" s="130" t="s">
        <v>3561</v>
      </c>
      <c r="E154" s="130" t="s">
        <v>3561</v>
      </c>
      <c r="F154" s="130" t="s">
        <v>3561</v>
      </c>
      <c r="G154" s="130" t="s">
        <v>3561</v>
      </c>
      <c r="H154" s="130" t="s">
        <v>3561</v>
      </c>
      <c r="I154" s="130" t="s">
        <v>3561</v>
      </c>
      <c r="J154" s="66">
        <v>3.9783301734794736</v>
      </c>
      <c r="K154" s="130" t="s">
        <v>3561</v>
      </c>
      <c r="L154" s="130" t="s">
        <v>3561</v>
      </c>
      <c r="M154" s="78">
        <v>5.3107023699215231E-2</v>
      </c>
      <c r="N154" s="130" t="s">
        <v>3561</v>
      </c>
      <c r="O154" s="130" t="s">
        <v>3561</v>
      </c>
      <c r="P154" s="66">
        <f>SUM(P155:P213)</f>
        <v>609.63517994999995</v>
      </c>
      <c r="Q154" s="66">
        <v>62823.399750816985</v>
      </c>
      <c r="R154" s="130" t="s">
        <v>3561</v>
      </c>
      <c r="S154" s="67">
        <f t="shared" si="2"/>
        <v>9.4736823549436674E-2</v>
      </c>
      <c r="T154" s="67">
        <f>Q154/'סכום נכסי הקרן'!$C$41</f>
        <v>7.7230742911399489E-3</v>
      </c>
    </row>
    <row r="155" spans="1:20">
      <c r="A155" s="62" t="s">
        <v>633</v>
      </c>
      <c r="B155" s="59" t="s">
        <v>634</v>
      </c>
      <c r="C155" s="72" t="s">
        <v>122</v>
      </c>
      <c r="D155" s="72" t="s">
        <v>27</v>
      </c>
      <c r="E155" s="59" t="s">
        <v>635</v>
      </c>
      <c r="F155" s="72" t="s">
        <v>636</v>
      </c>
      <c r="G155" s="59" t="s">
        <v>288</v>
      </c>
      <c r="H155" s="59" t="s">
        <v>289</v>
      </c>
      <c r="I155" s="133" t="s">
        <v>3561</v>
      </c>
      <c r="J155" s="69">
        <v>0.8999996494887792</v>
      </c>
      <c r="K155" s="72" t="s">
        <v>134</v>
      </c>
      <c r="L155" s="73">
        <v>5.7000000000000002E-2</v>
      </c>
      <c r="M155" s="73">
        <v>4.6099944258639905E-2</v>
      </c>
      <c r="N155" s="69">
        <v>0.176873</v>
      </c>
      <c r="O155" s="71">
        <v>101.48</v>
      </c>
      <c r="P155" s="133" t="s">
        <v>3561</v>
      </c>
      <c r="Q155" s="69">
        <v>1.794E-4</v>
      </c>
      <c r="R155" s="70">
        <v>1.1451765408578813E-9</v>
      </c>
      <c r="S155" s="70">
        <f t="shared" si="2"/>
        <v>2.7053273481188696E-10</v>
      </c>
      <c r="T155" s="70">
        <f>Q155/'סכום נכסי הקרן'!$C$41</f>
        <v>2.2054195305030253E-11</v>
      </c>
    </row>
    <row r="156" spans="1:20">
      <c r="A156" s="62" t="s">
        <v>637</v>
      </c>
      <c r="B156" s="59" t="s">
        <v>638</v>
      </c>
      <c r="C156" s="72" t="s">
        <v>122</v>
      </c>
      <c r="D156" s="72" t="s">
        <v>27</v>
      </c>
      <c r="E156" s="59" t="s">
        <v>345</v>
      </c>
      <c r="F156" s="72" t="s">
        <v>310</v>
      </c>
      <c r="G156" s="59" t="s">
        <v>331</v>
      </c>
      <c r="H156" s="59" t="s">
        <v>289</v>
      </c>
      <c r="I156" s="133" t="s">
        <v>3561</v>
      </c>
      <c r="J156" s="69">
        <v>5.6500000000000155</v>
      </c>
      <c r="K156" s="72" t="s">
        <v>134</v>
      </c>
      <c r="L156" s="73">
        <v>2.5499999999999998E-2</v>
      </c>
      <c r="M156" s="73">
        <v>5.0300000000000962E-2</v>
      </c>
      <c r="N156" s="69">
        <v>3698016.1393320002</v>
      </c>
      <c r="O156" s="71">
        <v>87.22</v>
      </c>
      <c r="P156" s="133" t="s">
        <v>3561</v>
      </c>
      <c r="Q156" s="69">
        <v>3225.6716195230001</v>
      </c>
      <c r="R156" s="70">
        <v>2.7133950112319645E-3</v>
      </c>
      <c r="S156" s="70">
        <f t="shared" si="2"/>
        <v>4.8642684773391627E-3</v>
      </c>
      <c r="T156" s="70">
        <f>Q156/'סכום נכסי הקרן'!$C$41</f>
        <v>3.9654176079628473E-4</v>
      </c>
    </row>
    <row r="157" spans="1:20">
      <c r="A157" s="62" t="s">
        <v>639</v>
      </c>
      <c r="B157" s="59" t="s">
        <v>640</v>
      </c>
      <c r="C157" s="72" t="s">
        <v>122</v>
      </c>
      <c r="D157" s="72" t="s">
        <v>27</v>
      </c>
      <c r="E157" s="59" t="s">
        <v>352</v>
      </c>
      <c r="F157" s="72" t="s">
        <v>353</v>
      </c>
      <c r="G157" s="59" t="s">
        <v>323</v>
      </c>
      <c r="H157" s="59" t="s">
        <v>132</v>
      </c>
      <c r="I157" s="133" t="s">
        <v>3561</v>
      </c>
      <c r="J157" s="69">
        <v>4.990000000001622</v>
      </c>
      <c r="K157" s="72" t="s">
        <v>134</v>
      </c>
      <c r="L157" s="73">
        <v>1.9400000000000001E-2</v>
      </c>
      <c r="M157" s="73">
        <v>4.7100000000025642E-2</v>
      </c>
      <c r="N157" s="69">
        <v>437836.66089599999</v>
      </c>
      <c r="O157" s="71">
        <v>87.3</v>
      </c>
      <c r="P157" s="133" t="s">
        <v>3561</v>
      </c>
      <c r="Q157" s="69">
        <v>382.231404962</v>
      </c>
      <c r="R157" s="70">
        <v>7.1375605486818179E-4</v>
      </c>
      <c r="S157" s="70">
        <f t="shared" si="2"/>
        <v>5.7639970632864955E-4</v>
      </c>
      <c r="T157" s="70">
        <f>Q157/'סכום נכסי הקרן'!$C$41</f>
        <v>4.6988885489119608E-5</v>
      </c>
    </row>
    <row r="158" spans="1:20">
      <c r="A158" s="62" t="s">
        <v>641</v>
      </c>
      <c r="B158" s="59" t="s">
        <v>642</v>
      </c>
      <c r="C158" s="72" t="s">
        <v>122</v>
      </c>
      <c r="D158" s="72" t="s">
        <v>27</v>
      </c>
      <c r="E158" s="59" t="s">
        <v>643</v>
      </c>
      <c r="F158" s="72" t="s">
        <v>353</v>
      </c>
      <c r="G158" s="59" t="s">
        <v>323</v>
      </c>
      <c r="H158" s="59" t="s">
        <v>132</v>
      </c>
      <c r="I158" s="133" t="s">
        <v>3561</v>
      </c>
      <c r="J158" s="69">
        <v>5.4800000000386442</v>
      </c>
      <c r="K158" s="72" t="s">
        <v>134</v>
      </c>
      <c r="L158" s="73">
        <v>1.95E-2</v>
      </c>
      <c r="M158" s="73">
        <v>4.8600000000386452E-2</v>
      </c>
      <c r="N158" s="69">
        <v>30322.186926999999</v>
      </c>
      <c r="O158" s="71">
        <v>85.34</v>
      </c>
      <c r="P158" s="133" t="s">
        <v>3561</v>
      </c>
      <c r="Q158" s="69">
        <v>25.876953199999999</v>
      </c>
      <c r="R158" s="70">
        <v>2.7704139838942307E-5</v>
      </c>
      <c r="S158" s="70">
        <f t="shared" si="2"/>
        <v>3.9022089842782662E-5</v>
      </c>
      <c r="T158" s="70">
        <f>Q158/'סכום נכסי הקרן'!$C$41</f>
        <v>3.1811336665101873E-6</v>
      </c>
    </row>
    <row r="159" spans="1:20">
      <c r="A159" s="62" t="s">
        <v>644</v>
      </c>
      <c r="B159" s="59" t="s">
        <v>645</v>
      </c>
      <c r="C159" s="72" t="s">
        <v>122</v>
      </c>
      <c r="D159" s="72" t="s">
        <v>27</v>
      </c>
      <c r="E159" s="59" t="s">
        <v>646</v>
      </c>
      <c r="F159" s="72" t="s">
        <v>310</v>
      </c>
      <c r="G159" s="59" t="s">
        <v>331</v>
      </c>
      <c r="H159" s="59" t="s">
        <v>289</v>
      </c>
      <c r="I159" s="133" t="s">
        <v>3561</v>
      </c>
      <c r="J159" s="69">
        <v>0.81000000000078087</v>
      </c>
      <c r="K159" s="72" t="s">
        <v>134</v>
      </c>
      <c r="L159" s="73">
        <v>2.5499999999999998E-2</v>
      </c>
      <c r="M159" s="73">
        <v>4.4300000000001116E-2</v>
      </c>
      <c r="N159" s="69">
        <v>454569.839385</v>
      </c>
      <c r="O159" s="71">
        <v>98.58</v>
      </c>
      <c r="P159" s="133" t="s">
        <v>3561</v>
      </c>
      <c r="Q159" s="69">
        <v>448.11494776500001</v>
      </c>
      <c r="R159" s="70">
        <v>2.2579018864367886E-3</v>
      </c>
      <c r="S159" s="70">
        <f t="shared" si="2"/>
        <v>6.7575118355045342E-4</v>
      </c>
      <c r="T159" s="70">
        <f>Q159/'סכום נכסי הקרן'!$C$41</f>
        <v>5.5088152603749948E-5</v>
      </c>
    </row>
    <row r="160" spans="1:20">
      <c r="A160" s="62" t="s">
        <v>647</v>
      </c>
      <c r="B160" s="59" t="s">
        <v>648</v>
      </c>
      <c r="C160" s="72" t="s">
        <v>122</v>
      </c>
      <c r="D160" s="72" t="s">
        <v>27</v>
      </c>
      <c r="E160" s="59" t="s">
        <v>423</v>
      </c>
      <c r="F160" s="72" t="s">
        <v>130</v>
      </c>
      <c r="G160" s="59" t="s">
        <v>331</v>
      </c>
      <c r="H160" s="59" t="s">
        <v>289</v>
      </c>
      <c r="I160" s="133" t="s">
        <v>3561</v>
      </c>
      <c r="J160" s="69">
        <v>3.629999999998569</v>
      </c>
      <c r="K160" s="72" t="s">
        <v>134</v>
      </c>
      <c r="L160" s="73">
        <v>4.5599999999999995E-2</v>
      </c>
      <c r="M160" s="73">
        <v>5.0899999999984756E-2</v>
      </c>
      <c r="N160" s="69">
        <v>878997.71944000002</v>
      </c>
      <c r="O160" s="71">
        <v>98.58</v>
      </c>
      <c r="P160" s="133" t="s">
        <v>3561</v>
      </c>
      <c r="Q160" s="69">
        <v>866.51592254800016</v>
      </c>
      <c r="R160" s="70">
        <v>1.7029192630553791E-3</v>
      </c>
      <c r="S160" s="70">
        <f t="shared" si="2"/>
        <v>1.3066941041524846E-3</v>
      </c>
      <c r="T160" s="70">
        <f>Q160/'סכום נכסי הקרן'!$C$41</f>
        <v>1.0652347486506167E-4</v>
      </c>
    </row>
    <row r="161" spans="1:20">
      <c r="A161" s="62" t="s">
        <v>649</v>
      </c>
      <c r="B161" s="59" t="s">
        <v>650</v>
      </c>
      <c r="C161" s="72" t="s">
        <v>122</v>
      </c>
      <c r="D161" s="72" t="s">
        <v>27</v>
      </c>
      <c r="E161" s="59" t="s">
        <v>433</v>
      </c>
      <c r="F161" s="72" t="s">
        <v>158</v>
      </c>
      <c r="G161" s="59" t="s">
        <v>434</v>
      </c>
      <c r="H161" s="59" t="s">
        <v>132</v>
      </c>
      <c r="I161" s="133" t="s">
        <v>3561</v>
      </c>
      <c r="J161" s="69">
        <v>8.5199999999996745</v>
      </c>
      <c r="K161" s="72" t="s">
        <v>134</v>
      </c>
      <c r="L161" s="73">
        <v>2.7900000000000001E-2</v>
      </c>
      <c r="M161" s="73">
        <v>5.0100000000001768E-2</v>
      </c>
      <c r="N161" s="69">
        <v>884365.37</v>
      </c>
      <c r="O161" s="71">
        <v>83.51</v>
      </c>
      <c r="P161" s="133" t="s">
        <v>3561</v>
      </c>
      <c r="Q161" s="69">
        <v>738.53352048700003</v>
      </c>
      <c r="R161" s="70">
        <v>2.056472351409171E-3</v>
      </c>
      <c r="S161" s="70">
        <f t="shared" si="2"/>
        <v>1.1136984004882881E-3</v>
      </c>
      <c r="T161" s="70">
        <f>Q161/'סכום נכסי הקרן'!$C$41</f>
        <v>9.079020345669934E-5</v>
      </c>
    </row>
    <row r="162" spans="1:20">
      <c r="A162" s="62" t="s">
        <v>651</v>
      </c>
      <c r="B162" s="59" t="s">
        <v>652</v>
      </c>
      <c r="C162" s="72" t="s">
        <v>122</v>
      </c>
      <c r="D162" s="72" t="s">
        <v>27</v>
      </c>
      <c r="E162" s="59" t="s">
        <v>653</v>
      </c>
      <c r="F162" s="72" t="s">
        <v>131</v>
      </c>
      <c r="G162" s="59" t="s">
        <v>434</v>
      </c>
      <c r="H162" s="59" t="s">
        <v>132</v>
      </c>
      <c r="I162" s="133" t="s">
        <v>3561</v>
      </c>
      <c r="J162" s="69">
        <v>1.2999999999999481</v>
      </c>
      <c r="K162" s="72" t="s">
        <v>134</v>
      </c>
      <c r="L162" s="73">
        <v>6.0999999999999999E-2</v>
      </c>
      <c r="M162" s="73">
        <v>5.9900000000001404E-2</v>
      </c>
      <c r="N162" s="69">
        <v>1895068.65</v>
      </c>
      <c r="O162" s="71">
        <v>101.47</v>
      </c>
      <c r="P162" s="133" t="s">
        <v>3561</v>
      </c>
      <c r="Q162" s="69">
        <v>1922.926180127</v>
      </c>
      <c r="R162" s="70">
        <v>4.9195728304041947E-3</v>
      </c>
      <c r="S162" s="70">
        <f t="shared" si="2"/>
        <v>2.8997462561378621E-3</v>
      </c>
      <c r="T162" s="70">
        <f>Q162/'סכום נכסי הקרן'!$C$41</f>
        <v>2.3639124600711617E-4</v>
      </c>
    </row>
    <row r="163" spans="1:20">
      <c r="A163" s="62" t="s">
        <v>654</v>
      </c>
      <c r="B163" s="59" t="s">
        <v>655</v>
      </c>
      <c r="C163" s="72" t="s">
        <v>122</v>
      </c>
      <c r="D163" s="72" t="s">
        <v>27</v>
      </c>
      <c r="E163" s="59" t="s">
        <v>467</v>
      </c>
      <c r="F163" s="72" t="s">
        <v>353</v>
      </c>
      <c r="G163" s="59" t="s">
        <v>434</v>
      </c>
      <c r="H163" s="59" t="s">
        <v>132</v>
      </c>
      <c r="I163" s="133" t="s">
        <v>3561</v>
      </c>
      <c r="J163" s="69">
        <v>7.079999999998889</v>
      </c>
      <c r="K163" s="72" t="s">
        <v>134</v>
      </c>
      <c r="L163" s="73">
        <v>3.0499999999999999E-2</v>
      </c>
      <c r="M163" s="73">
        <v>5.1699999999988727E-2</v>
      </c>
      <c r="N163" s="69">
        <v>1290236.366654</v>
      </c>
      <c r="O163" s="71">
        <v>86.63</v>
      </c>
      <c r="P163" s="133" t="s">
        <v>3561</v>
      </c>
      <c r="Q163" s="69">
        <v>1117.7317644780001</v>
      </c>
      <c r="R163" s="70">
        <v>1.8900034448216434E-3</v>
      </c>
      <c r="S163" s="70">
        <f t="shared" si="2"/>
        <v>1.6855241417522257E-3</v>
      </c>
      <c r="T163" s="70">
        <f>Q163/'סכום נכסי הקרן'!$C$41</f>
        <v>1.3740621311278647E-4</v>
      </c>
    </row>
    <row r="164" spans="1:20">
      <c r="A164" s="62" t="s">
        <v>656</v>
      </c>
      <c r="B164" s="59" t="s">
        <v>657</v>
      </c>
      <c r="C164" s="72" t="s">
        <v>122</v>
      </c>
      <c r="D164" s="72" t="s">
        <v>27</v>
      </c>
      <c r="E164" s="59" t="s">
        <v>467</v>
      </c>
      <c r="F164" s="72" t="s">
        <v>353</v>
      </c>
      <c r="G164" s="59" t="s">
        <v>434</v>
      </c>
      <c r="H164" s="59" t="s">
        <v>132</v>
      </c>
      <c r="I164" s="133" t="s">
        <v>3561</v>
      </c>
      <c r="J164" s="69">
        <v>2.4199999999995345</v>
      </c>
      <c r="K164" s="72" t="s">
        <v>134</v>
      </c>
      <c r="L164" s="73">
        <v>2.9100000000000001E-2</v>
      </c>
      <c r="M164" s="73">
        <v>4.2699999999988691E-2</v>
      </c>
      <c r="N164" s="69">
        <v>620199.16762099997</v>
      </c>
      <c r="O164" s="71">
        <v>96.93</v>
      </c>
      <c r="P164" s="133" t="s">
        <v>3561</v>
      </c>
      <c r="Q164" s="69">
        <v>601.15905308399999</v>
      </c>
      <c r="R164" s="70">
        <v>1.0336652793683334E-3</v>
      </c>
      <c r="S164" s="70">
        <f t="shared" si="2"/>
        <v>9.0653959134748524E-4</v>
      </c>
      <c r="T164" s="70">
        <f>Q164/'סכום נכסי הקרן'!$C$41</f>
        <v>7.3902336488860563E-5</v>
      </c>
    </row>
    <row r="165" spans="1:20">
      <c r="A165" s="62" t="s">
        <v>658</v>
      </c>
      <c r="B165" s="59" t="s">
        <v>659</v>
      </c>
      <c r="C165" s="72" t="s">
        <v>122</v>
      </c>
      <c r="D165" s="72" t="s">
        <v>27</v>
      </c>
      <c r="E165" s="59" t="s">
        <v>467</v>
      </c>
      <c r="F165" s="72" t="s">
        <v>353</v>
      </c>
      <c r="G165" s="59" t="s">
        <v>434</v>
      </c>
      <c r="H165" s="59" t="s">
        <v>132</v>
      </c>
      <c r="I165" s="133" t="s">
        <v>3561</v>
      </c>
      <c r="J165" s="69">
        <v>6.3100000000001968</v>
      </c>
      <c r="K165" s="72" t="s">
        <v>134</v>
      </c>
      <c r="L165" s="73">
        <v>3.0499999999999999E-2</v>
      </c>
      <c r="M165" s="73">
        <v>5.0600000000003288E-2</v>
      </c>
      <c r="N165" s="69">
        <v>2116480.6633830001</v>
      </c>
      <c r="O165" s="71">
        <v>88.63</v>
      </c>
      <c r="P165" s="133" t="s">
        <v>3561</v>
      </c>
      <c r="Q165" s="69">
        <v>1875.8368118730004</v>
      </c>
      <c r="R165" s="70">
        <v>2.9037775017722602E-3</v>
      </c>
      <c r="S165" s="70">
        <f t="shared" si="2"/>
        <v>2.8287361358796765E-3</v>
      </c>
      <c r="T165" s="70">
        <f>Q165/'סכום נכסי הקרן'!$C$41</f>
        <v>2.3060240473474051E-4</v>
      </c>
    </row>
    <row r="166" spans="1:20">
      <c r="A166" s="62" t="s">
        <v>660</v>
      </c>
      <c r="B166" s="59" t="s">
        <v>661</v>
      </c>
      <c r="C166" s="72" t="s">
        <v>122</v>
      </c>
      <c r="D166" s="72" t="s">
        <v>27</v>
      </c>
      <c r="E166" s="59" t="s">
        <v>467</v>
      </c>
      <c r="F166" s="72" t="s">
        <v>353</v>
      </c>
      <c r="G166" s="59" t="s">
        <v>434</v>
      </c>
      <c r="H166" s="59" t="s">
        <v>132</v>
      </c>
      <c r="I166" s="133" t="s">
        <v>3561</v>
      </c>
      <c r="J166" s="69">
        <v>7.9500000000002142</v>
      </c>
      <c r="K166" s="72" t="s">
        <v>134</v>
      </c>
      <c r="L166" s="73">
        <v>2.63E-2</v>
      </c>
      <c r="M166" s="73">
        <v>5.2399999999998281E-2</v>
      </c>
      <c r="N166" s="69">
        <v>2274082.38</v>
      </c>
      <c r="O166" s="71">
        <v>81.86</v>
      </c>
      <c r="P166" s="133" t="s">
        <v>3561</v>
      </c>
      <c r="Q166" s="69">
        <v>1861.5638362680002</v>
      </c>
      <c r="R166" s="70">
        <v>3.2782306556800424E-3</v>
      </c>
      <c r="S166" s="70">
        <f t="shared" si="2"/>
        <v>2.8072126847964876E-3</v>
      </c>
      <c r="T166" s="70">
        <f>Q166/'סכום נכסי הקרן'!$C$41</f>
        <v>2.2884778382294225E-4</v>
      </c>
    </row>
    <row r="167" spans="1:20">
      <c r="A167" s="62" t="s">
        <v>662</v>
      </c>
      <c r="B167" s="59" t="s">
        <v>663</v>
      </c>
      <c r="C167" s="72" t="s">
        <v>122</v>
      </c>
      <c r="D167" s="72" t="s">
        <v>27</v>
      </c>
      <c r="E167" s="59" t="s">
        <v>664</v>
      </c>
      <c r="F167" s="72" t="s">
        <v>353</v>
      </c>
      <c r="G167" s="59" t="s">
        <v>430</v>
      </c>
      <c r="H167" s="59" t="s">
        <v>289</v>
      </c>
      <c r="I167" s="133" t="s">
        <v>3561</v>
      </c>
      <c r="J167" s="69">
        <v>3.7300000000001483</v>
      </c>
      <c r="K167" s="72" t="s">
        <v>134</v>
      </c>
      <c r="L167" s="73">
        <v>4.7E-2</v>
      </c>
      <c r="M167" s="73">
        <v>4.5400000000005256E-2</v>
      </c>
      <c r="N167" s="69">
        <v>1162308.7720000001</v>
      </c>
      <c r="O167" s="71">
        <v>104.73</v>
      </c>
      <c r="P167" s="133" t="s">
        <v>3561</v>
      </c>
      <c r="Q167" s="69">
        <v>1217.2859928339999</v>
      </c>
      <c r="R167" s="70">
        <v>1.2927469380491605E-3</v>
      </c>
      <c r="S167" s="70">
        <f t="shared" si="2"/>
        <v>1.8356505501091697E-3</v>
      </c>
      <c r="T167" s="70">
        <f>Q167/'סכום נכסי הקרן'!$C$41</f>
        <v>1.4964472144949104E-4</v>
      </c>
    </row>
    <row r="168" spans="1:20">
      <c r="A168" s="62" t="s">
        <v>665</v>
      </c>
      <c r="B168" s="59" t="s">
        <v>666</v>
      </c>
      <c r="C168" s="72" t="s">
        <v>122</v>
      </c>
      <c r="D168" s="72" t="s">
        <v>27</v>
      </c>
      <c r="E168" s="59" t="s">
        <v>474</v>
      </c>
      <c r="F168" s="72" t="s">
        <v>353</v>
      </c>
      <c r="G168" s="59" t="s">
        <v>434</v>
      </c>
      <c r="H168" s="59" t="s">
        <v>132</v>
      </c>
      <c r="I168" s="133" t="s">
        <v>3561</v>
      </c>
      <c r="J168" s="69">
        <v>5.7200000000008897</v>
      </c>
      <c r="K168" s="72" t="s">
        <v>134</v>
      </c>
      <c r="L168" s="73">
        <v>2.64E-2</v>
      </c>
      <c r="M168" s="73">
        <v>4.950000000000597E-2</v>
      </c>
      <c r="N168" s="69">
        <v>3500131.8608349995</v>
      </c>
      <c r="O168" s="71">
        <v>88.65</v>
      </c>
      <c r="P168" s="133" t="s">
        <v>3561</v>
      </c>
      <c r="Q168" s="69">
        <v>3102.8668947169999</v>
      </c>
      <c r="R168" s="70">
        <v>2.1392196622328006E-3</v>
      </c>
      <c r="S168" s="70">
        <f t="shared" si="2"/>
        <v>4.6790806398275221E-3</v>
      </c>
      <c r="T168" s="70">
        <f>Q168/'סכום נכסי הקרן'!$C$41</f>
        <v>3.8144499722185879E-4</v>
      </c>
    </row>
    <row r="169" spans="1:20">
      <c r="A169" s="62" t="s">
        <v>667</v>
      </c>
      <c r="B169" s="59" t="s">
        <v>668</v>
      </c>
      <c r="C169" s="72" t="s">
        <v>122</v>
      </c>
      <c r="D169" s="72" t="s">
        <v>27</v>
      </c>
      <c r="E169" s="59" t="s">
        <v>474</v>
      </c>
      <c r="F169" s="72" t="s">
        <v>353</v>
      </c>
      <c r="G169" s="59" t="s">
        <v>434</v>
      </c>
      <c r="H169" s="59" t="s">
        <v>132</v>
      </c>
      <c r="I169" s="133" t="s">
        <v>3561</v>
      </c>
      <c r="J169" s="69">
        <v>7.3500000000011267</v>
      </c>
      <c r="K169" s="72" t="s">
        <v>134</v>
      </c>
      <c r="L169" s="73">
        <v>2.5000000000000001E-2</v>
      </c>
      <c r="M169" s="73">
        <v>5.2800000000009006E-2</v>
      </c>
      <c r="N169" s="69">
        <v>2094276.6493629997</v>
      </c>
      <c r="O169" s="71">
        <v>82.64</v>
      </c>
      <c r="P169" s="133" t="s">
        <v>3561</v>
      </c>
      <c r="Q169" s="69">
        <v>1730.7102230230003</v>
      </c>
      <c r="R169" s="70">
        <v>1.5703377258792879E-3</v>
      </c>
      <c r="S169" s="70">
        <f t="shared" si="2"/>
        <v>2.609887234120976E-3</v>
      </c>
      <c r="T169" s="70">
        <f>Q169/'סכום נכסי הקרן'!$C$41</f>
        <v>2.1276154556834848E-4</v>
      </c>
    </row>
    <row r="170" spans="1:20">
      <c r="A170" s="62" t="s">
        <v>669</v>
      </c>
      <c r="B170" s="59" t="s">
        <v>670</v>
      </c>
      <c r="C170" s="72" t="s">
        <v>122</v>
      </c>
      <c r="D170" s="72" t="s">
        <v>27</v>
      </c>
      <c r="E170" s="59" t="s">
        <v>671</v>
      </c>
      <c r="F170" s="72" t="s">
        <v>353</v>
      </c>
      <c r="G170" s="59" t="s">
        <v>434</v>
      </c>
      <c r="H170" s="59" t="s">
        <v>132</v>
      </c>
      <c r="I170" s="133" t="s">
        <v>3561</v>
      </c>
      <c r="J170" s="69">
        <v>5.0400000000015996</v>
      </c>
      <c r="K170" s="72" t="s">
        <v>134</v>
      </c>
      <c r="L170" s="73">
        <v>3.4300000000000004E-2</v>
      </c>
      <c r="M170" s="73">
        <v>4.6700000000010303E-2</v>
      </c>
      <c r="N170" s="69">
        <v>1378998.8301939999</v>
      </c>
      <c r="O170" s="71">
        <v>94.3</v>
      </c>
      <c r="P170" s="133" t="s">
        <v>3561</v>
      </c>
      <c r="Q170" s="69">
        <v>1300.395896898</v>
      </c>
      <c r="R170" s="70">
        <v>4.5379716670856914E-3</v>
      </c>
      <c r="S170" s="70">
        <f t="shared" si="2"/>
        <v>1.9609791434000699E-3</v>
      </c>
      <c r="T170" s="70">
        <f>Q170/'סכום נכסי הקרן'!$C$41</f>
        <v>1.5986167828343633E-4</v>
      </c>
    </row>
    <row r="171" spans="1:20">
      <c r="A171" s="62" t="s">
        <v>672</v>
      </c>
      <c r="B171" s="59" t="s">
        <v>673</v>
      </c>
      <c r="C171" s="72" t="s">
        <v>122</v>
      </c>
      <c r="D171" s="72" t="s">
        <v>27</v>
      </c>
      <c r="E171" s="59" t="s">
        <v>671</v>
      </c>
      <c r="F171" s="72" t="s">
        <v>353</v>
      </c>
      <c r="G171" s="59" t="s">
        <v>434</v>
      </c>
      <c r="H171" s="59" t="s">
        <v>132</v>
      </c>
      <c r="I171" s="133" t="s">
        <v>3561</v>
      </c>
      <c r="J171" s="69">
        <v>6.3200000000004</v>
      </c>
      <c r="K171" s="72" t="s">
        <v>134</v>
      </c>
      <c r="L171" s="73">
        <v>2.98E-2</v>
      </c>
      <c r="M171" s="73">
        <v>4.9400000000004371E-2</v>
      </c>
      <c r="N171" s="69">
        <v>1234043.4372980001</v>
      </c>
      <c r="O171" s="71">
        <v>88.82</v>
      </c>
      <c r="P171" s="133" t="s">
        <v>3561</v>
      </c>
      <c r="Q171" s="69">
        <v>1096.0773810080002</v>
      </c>
      <c r="R171" s="70">
        <v>3.1437219369591712E-3</v>
      </c>
      <c r="S171" s="70">
        <f t="shared" si="2"/>
        <v>1.6528696290387119E-3</v>
      </c>
      <c r="T171" s="70">
        <f>Q171/'סכום נכסי הקרן'!$C$41</f>
        <v>1.3474417296642415E-4</v>
      </c>
    </row>
    <row r="172" spans="1:20">
      <c r="A172" s="62" t="s">
        <v>674</v>
      </c>
      <c r="B172" s="59" t="s">
        <v>675</v>
      </c>
      <c r="C172" s="72" t="s">
        <v>122</v>
      </c>
      <c r="D172" s="72" t="s">
        <v>27</v>
      </c>
      <c r="E172" s="59" t="s">
        <v>495</v>
      </c>
      <c r="F172" s="72" t="s">
        <v>353</v>
      </c>
      <c r="G172" s="59" t="s">
        <v>434</v>
      </c>
      <c r="H172" s="59" t="s">
        <v>132</v>
      </c>
      <c r="I172" s="133" t="s">
        <v>3561</v>
      </c>
      <c r="J172" s="69">
        <v>2.5399999999998206</v>
      </c>
      <c r="K172" s="72" t="s">
        <v>134</v>
      </c>
      <c r="L172" s="73">
        <v>3.3000000000000002E-2</v>
      </c>
      <c r="M172" s="73">
        <v>4.2599999999995815E-2</v>
      </c>
      <c r="N172" s="69">
        <v>1016079.134944</v>
      </c>
      <c r="O172" s="71">
        <v>98.82</v>
      </c>
      <c r="P172" s="133" t="s">
        <v>3561</v>
      </c>
      <c r="Q172" s="69">
        <v>1004.089401217</v>
      </c>
      <c r="R172" s="70">
        <v>3.2952671032252835E-3</v>
      </c>
      <c r="S172" s="70">
        <f t="shared" si="2"/>
        <v>1.5141530195477428E-3</v>
      </c>
      <c r="T172" s="70">
        <f>Q172/'סכום נכסי הקרן'!$C$41</f>
        <v>1.2343580690161985E-4</v>
      </c>
    </row>
    <row r="173" spans="1:20">
      <c r="A173" s="62" t="s">
        <v>676</v>
      </c>
      <c r="B173" s="59" t="s">
        <v>677</v>
      </c>
      <c r="C173" s="72" t="s">
        <v>122</v>
      </c>
      <c r="D173" s="72" t="s">
        <v>27</v>
      </c>
      <c r="E173" s="59" t="s">
        <v>495</v>
      </c>
      <c r="F173" s="72" t="s">
        <v>353</v>
      </c>
      <c r="G173" s="59" t="s">
        <v>434</v>
      </c>
      <c r="H173" s="59" t="s">
        <v>132</v>
      </c>
      <c r="I173" s="133" t="s">
        <v>3561</v>
      </c>
      <c r="J173" s="69">
        <v>4.9700000000010478</v>
      </c>
      <c r="K173" s="72" t="s">
        <v>134</v>
      </c>
      <c r="L173" s="73">
        <v>2.6200000000000001E-2</v>
      </c>
      <c r="M173" s="73">
        <v>4.7100000000012382E-2</v>
      </c>
      <c r="N173" s="69">
        <v>1731101.296717</v>
      </c>
      <c r="O173" s="71">
        <v>90.92</v>
      </c>
      <c r="P173" s="133" t="s">
        <v>3561</v>
      </c>
      <c r="Q173" s="69">
        <v>1573.917241355</v>
      </c>
      <c r="R173" s="70">
        <v>1.3384517522308157E-3</v>
      </c>
      <c r="S173" s="70">
        <f t="shared" si="2"/>
        <v>2.3734455723040631E-3</v>
      </c>
      <c r="T173" s="70">
        <f>Q173/'סכום נכסי הקרן'!$C$41</f>
        <v>1.934865007513802E-4</v>
      </c>
    </row>
    <row r="174" spans="1:20">
      <c r="A174" s="62" t="s">
        <v>678</v>
      </c>
      <c r="B174" s="59" t="s">
        <v>679</v>
      </c>
      <c r="C174" s="72" t="s">
        <v>122</v>
      </c>
      <c r="D174" s="72" t="s">
        <v>27</v>
      </c>
      <c r="E174" s="59" t="s">
        <v>680</v>
      </c>
      <c r="F174" s="72" t="s">
        <v>129</v>
      </c>
      <c r="G174" s="59" t="s">
        <v>430</v>
      </c>
      <c r="H174" s="59" t="s">
        <v>289</v>
      </c>
      <c r="I174" s="133" t="s">
        <v>3561</v>
      </c>
      <c r="J174" s="69">
        <v>1.3700000000001045</v>
      </c>
      <c r="K174" s="72" t="s">
        <v>134</v>
      </c>
      <c r="L174" s="73">
        <v>2.75E-2</v>
      </c>
      <c r="M174" s="73">
        <v>4.9399999999995135E-2</v>
      </c>
      <c r="N174" s="69">
        <v>586628.33348699997</v>
      </c>
      <c r="O174" s="71">
        <v>98.05</v>
      </c>
      <c r="P174" s="133" t="s">
        <v>3561</v>
      </c>
      <c r="Q174" s="69">
        <v>575.18906136199996</v>
      </c>
      <c r="R174" s="70">
        <v>2.1727965868155075E-3</v>
      </c>
      <c r="S174" s="70">
        <f t="shared" si="2"/>
        <v>8.6737720069199624E-4</v>
      </c>
      <c r="T174" s="70">
        <f>Q174/'סכום נכסי הקרן'!$C$41</f>
        <v>7.0709765309891743E-5</v>
      </c>
    </row>
    <row r="175" spans="1:20">
      <c r="A175" s="62" t="s">
        <v>681</v>
      </c>
      <c r="B175" s="59" t="s">
        <v>682</v>
      </c>
      <c r="C175" s="72" t="s">
        <v>122</v>
      </c>
      <c r="D175" s="72" t="s">
        <v>27</v>
      </c>
      <c r="E175" s="59" t="s">
        <v>680</v>
      </c>
      <c r="F175" s="72" t="s">
        <v>129</v>
      </c>
      <c r="G175" s="59" t="s">
        <v>430</v>
      </c>
      <c r="H175" s="59" t="s">
        <v>289</v>
      </c>
      <c r="I175" s="133" t="s">
        <v>3561</v>
      </c>
      <c r="J175" s="69">
        <v>0.29000000000718745</v>
      </c>
      <c r="K175" s="72" t="s">
        <v>134</v>
      </c>
      <c r="L175" s="73">
        <v>2.4E-2</v>
      </c>
      <c r="M175" s="73">
        <v>5.660000000003676E-2</v>
      </c>
      <c r="N175" s="69">
        <v>60254.068547999996</v>
      </c>
      <c r="O175" s="71">
        <v>99.29</v>
      </c>
      <c r="P175" s="133" t="s">
        <v>3561</v>
      </c>
      <c r="Q175" s="69">
        <v>59.826264633000001</v>
      </c>
      <c r="R175" s="70">
        <v>1.282687614468148E-3</v>
      </c>
      <c r="S175" s="70">
        <f t="shared" si="2"/>
        <v>9.0217184976282955E-5</v>
      </c>
      <c r="T175" s="70">
        <f>Q175/'סכום נכסי הקרן'!$C$41</f>
        <v>7.3546272273500902E-6</v>
      </c>
    </row>
    <row r="176" spans="1:20">
      <c r="A176" s="62" t="s">
        <v>683</v>
      </c>
      <c r="B176" s="59" t="s">
        <v>684</v>
      </c>
      <c r="C176" s="72" t="s">
        <v>122</v>
      </c>
      <c r="D176" s="72" t="s">
        <v>27</v>
      </c>
      <c r="E176" s="59" t="s">
        <v>680</v>
      </c>
      <c r="F176" s="72" t="s">
        <v>129</v>
      </c>
      <c r="G176" s="59" t="s">
        <v>430</v>
      </c>
      <c r="H176" s="59" t="s">
        <v>289</v>
      </c>
      <c r="I176" s="133" t="s">
        <v>3561</v>
      </c>
      <c r="J176" s="69">
        <v>2.2900000000015064</v>
      </c>
      <c r="K176" s="72" t="s">
        <v>134</v>
      </c>
      <c r="L176" s="73">
        <v>2.3E-2</v>
      </c>
      <c r="M176" s="73">
        <v>4.9500000000035682E-2</v>
      </c>
      <c r="N176" s="69">
        <v>796326.98742899997</v>
      </c>
      <c r="O176" s="71">
        <v>95.03</v>
      </c>
      <c r="P176" s="133" t="s">
        <v>3561</v>
      </c>
      <c r="Q176" s="69">
        <v>756.74951843399992</v>
      </c>
      <c r="R176" s="70">
        <v>9.484465345399051E-4</v>
      </c>
      <c r="S176" s="70">
        <f t="shared" si="2"/>
        <v>1.1411678750809838E-3</v>
      </c>
      <c r="T176" s="70">
        <f>Q176/'סכום נכסי הקרן'!$C$41</f>
        <v>9.3029552266059239E-5</v>
      </c>
    </row>
    <row r="177" spans="1:20">
      <c r="A177" s="62" t="s">
        <v>685</v>
      </c>
      <c r="B177" s="59" t="s">
        <v>686</v>
      </c>
      <c r="C177" s="72" t="s">
        <v>122</v>
      </c>
      <c r="D177" s="72" t="s">
        <v>27</v>
      </c>
      <c r="E177" s="59" t="s">
        <v>680</v>
      </c>
      <c r="F177" s="72" t="s">
        <v>129</v>
      </c>
      <c r="G177" s="59" t="s">
        <v>430</v>
      </c>
      <c r="H177" s="59" t="s">
        <v>289</v>
      </c>
      <c r="I177" s="133" t="s">
        <v>3561</v>
      </c>
      <c r="J177" s="69">
        <v>2.3700000000004597</v>
      </c>
      <c r="K177" s="72" t="s">
        <v>134</v>
      </c>
      <c r="L177" s="73">
        <v>2.1499999999999998E-2</v>
      </c>
      <c r="M177" s="73">
        <v>5.1800000000013294E-2</v>
      </c>
      <c r="N177" s="69">
        <v>592276.58130199998</v>
      </c>
      <c r="O177" s="71">
        <v>93.26</v>
      </c>
      <c r="P177" s="69">
        <v>34.474036233999996</v>
      </c>
      <c r="Q177" s="69">
        <v>586.83117632900007</v>
      </c>
      <c r="R177" s="70">
        <v>6.0494945915675572E-4</v>
      </c>
      <c r="S177" s="70">
        <f t="shared" si="2"/>
        <v>8.8493335008450985E-4</v>
      </c>
      <c r="T177" s="70">
        <f>Q177/'סכום נכסי הקרן'!$C$41</f>
        <v>7.2140966409366862E-5</v>
      </c>
    </row>
    <row r="178" spans="1:20">
      <c r="A178" s="62" t="s">
        <v>687</v>
      </c>
      <c r="B178" s="59" t="s">
        <v>688</v>
      </c>
      <c r="C178" s="72" t="s">
        <v>122</v>
      </c>
      <c r="D178" s="72" t="s">
        <v>27</v>
      </c>
      <c r="E178" s="59" t="s">
        <v>502</v>
      </c>
      <c r="F178" s="72" t="s">
        <v>130</v>
      </c>
      <c r="G178" s="59" t="s">
        <v>503</v>
      </c>
      <c r="H178" s="59" t="s">
        <v>289</v>
      </c>
      <c r="I178" s="133" t="s">
        <v>3561</v>
      </c>
      <c r="J178" s="69">
        <v>1.4600000000174169</v>
      </c>
      <c r="K178" s="72" t="s">
        <v>134</v>
      </c>
      <c r="L178" s="73">
        <v>3.2500000000000001E-2</v>
      </c>
      <c r="M178" s="73">
        <v>5.739999999982582E-2</v>
      </c>
      <c r="N178" s="69">
        <v>11802.802386000001</v>
      </c>
      <c r="O178" s="71">
        <v>97.29</v>
      </c>
      <c r="P178" s="133" t="s">
        <v>3561</v>
      </c>
      <c r="Q178" s="69">
        <v>11.482946130000002</v>
      </c>
      <c r="R178" s="70">
        <v>2.2294894480207575E-5</v>
      </c>
      <c r="S178" s="70">
        <f t="shared" si="2"/>
        <v>1.7316124973503204E-5</v>
      </c>
      <c r="T178" s="70">
        <f>Q178/'סכום נכסי הקרן'!$C$41</f>
        <v>1.4116339834345672E-6</v>
      </c>
    </row>
    <row r="179" spans="1:20">
      <c r="A179" s="62" t="s">
        <v>689</v>
      </c>
      <c r="B179" s="59" t="s">
        <v>690</v>
      </c>
      <c r="C179" s="72" t="s">
        <v>122</v>
      </c>
      <c r="D179" s="72" t="s">
        <v>27</v>
      </c>
      <c r="E179" s="59" t="s">
        <v>502</v>
      </c>
      <c r="F179" s="72" t="s">
        <v>130</v>
      </c>
      <c r="G179" s="59" t="s">
        <v>503</v>
      </c>
      <c r="H179" s="59" t="s">
        <v>289</v>
      </c>
      <c r="I179" s="133" t="s">
        <v>3561</v>
      </c>
      <c r="J179" s="69">
        <v>2.1700000000001438</v>
      </c>
      <c r="K179" s="72" t="s">
        <v>134</v>
      </c>
      <c r="L179" s="73">
        <v>5.7000000000000002E-2</v>
      </c>
      <c r="M179" s="73">
        <v>5.6400000000000471E-2</v>
      </c>
      <c r="N179" s="69">
        <v>3320091.1616460001</v>
      </c>
      <c r="O179" s="71">
        <v>100.54</v>
      </c>
      <c r="P179" s="133" t="s">
        <v>3561</v>
      </c>
      <c r="Q179" s="69">
        <v>3338.0195432560004</v>
      </c>
      <c r="R179" s="70">
        <v>5.9352704337902115E-3</v>
      </c>
      <c r="S179" s="70">
        <f t="shared" si="2"/>
        <v>5.033687602522696E-3</v>
      </c>
      <c r="T179" s="70">
        <f>Q179/'סכום נכסי הקרן'!$C$41</f>
        <v>4.103530375639672E-4</v>
      </c>
    </row>
    <row r="180" spans="1:20">
      <c r="A180" s="62" t="s">
        <v>691</v>
      </c>
      <c r="B180" s="59" t="s">
        <v>692</v>
      </c>
      <c r="C180" s="72" t="s">
        <v>122</v>
      </c>
      <c r="D180" s="72" t="s">
        <v>27</v>
      </c>
      <c r="E180" s="59" t="s">
        <v>508</v>
      </c>
      <c r="F180" s="72" t="s">
        <v>130</v>
      </c>
      <c r="G180" s="59" t="s">
        <v>503</v>
      </c>
      <c r="H180" s="59" t="s">
        <v>289</v>
      </c>
      <c r="I180" s="133" t="s">
        <v>3561</v>
      </c>
      <c r="J180" s="69">
        <v>1.9300000000006621</v>
      </c>
      <c r="K180" s="72" t="s">
        <v>134</v>
      </c>
      <c r="L180" s="73">
        <v>2.7999999999999997E-2</v>
      </c>
      <c r="M180" s="73">
        <v>5.4299999999997163E-2</v>
      </c>
      <c r="N180" s="69">
        <v>555068.04110599996</v>
      </c>
      <c r="O180" s="71">
        <v>95.26</v>
      </c>
      <c r="P180" s="133" t="s">
        <v>3561</v>
      </c>
      <c r="Q180" s="69">
        <v>528.75780370500001</v>
      </c>
      <c r="R180" s="70">
        <v>2.1298463268109788E-3</v>
      </c>
      <c r="S180" s="70">
        <f t="shared" si="2"/>
        <v>7.9735950217079462E-4</v>
      </c>
      <c r="T180" s="70">
        <f>Q180/'סכום נכסי הקרן'!$C$41</f>
        <v>6.5001827602948273E-5</v>
      </c>
    </row>
    <row r="181" spans="1:20">
      <c r="A181" s="62" t="s">
        <v>693</v>
      </c>
      <c r="B181" s="59" t="s">
        <v>694</v>
      </c>
      <c r="C181" s="72" t="s">
        <v>122</v>
      </c>
      <c r="D181" s="72" t="s">
        <v>27</v>
      </c>
      <c r="E181" s="59" t="s">
        <v>508</v>
      </c>
      <c r="F181" s="72" t="s">
        <v>130</v>
      </c>
      <c r="G181" s="59" t="s">
        <v>503</v>
      </c>
      <c r="H181" s="59" t="s">
        <v>289</v>
      </c>
      <c r="I181" s="133" t="s">
        <v>3561</v>
      </c>
      <c r="J181" s="69">
        <v>3.1900000000010449</v>
      </c>
      <c r="K181" s="72" t="s">
        <v>134</v>
      </c>
      <c r="L181" s="73">
        <v>5.6500000000000002E-2</v>
      </c>
      <c r="M181" s="73">
        <v>6.0100000000015259E-2</v>
      </c>
      <c r="N181" s="69">
        <v>1780153.348155</v>
      </c>
      <c r="O181" s="71">
        <v>100.53</v>
      </c>
      <c r="P181" s="133" t="s">
        <v>3561</v>
      </c>
      <c r="Q181" s="69">
        <v>1789.588240027</v>
      </c>
      <c r="R181" s="70">
        <v>4.2157515046449788E-3</v>
      </c>
      <c r="S181" s="70">
        <f t="shared" si="2"/>
        <v>2.6986744747028758E-3</v>
      </c>
      <c r="T181" s="70">
        <f>Q181/'סכום נכסי הקרן'!$C$41</f>
        <v>2.199996017900826E-4</v>
      </c>
    </row>
    <row r="182" spans="1:20">
      <c r="A182" s="62" t="s">
        <v>695</v>
      </c>
      <c r="B182" s="59" t="s">
        <v>696</v>
      </c>
      <c r="C182" s="72" t="s">
        <v>122</v>
      </c>
      <c r="D182" s="72" t="s">
        <v>27</v>
      </c>
      <c r="E182" s="59" t="s">
        <v>515</v>
      </c>
      <c r="F182" s="72" t="s">
        <v>516</v>
      </c>
      <c r="G182" s="59" t="s">
        <v>503</v>
      </c>
      <c r="H182" s="59" t="s">
        <v>289</v>
      </c>
      <c r="I182" s="133" t="s">
        <v>3561</v>
      </c>
      <c r="J182" s="69">
        <v>4.4300000000007405</v>
      </c>
      <c r="K182" s="72" t="s">
        <v>134</v>
      </c>
      <c r="L182" s="73">
        <v>5.5E-2</v>
      </c>
      <c r="M182" s="73">
        <v>5.7600000000006576E-2</v>
      </c>
      <c r="N182" s="69">
        <v>1224930.582779</v>
      </c>
      <c r="O182" s="71">
        <v>99.23</v>
      </c>
      <c r="P182" s="133" t="s">
        <v>3561</v>
      </c>
      <c r="Q182" s="69">
        <v>1215.68575947</v>
      </c>
      <c r="R182" s="70">
        <v>5.0323964306126729E-3</v>
      </c>
      <c r="S182" s="70">
        <f t="shared" si="2"/>
        <v>1.8332374201855347E-3</v>
      </c>
      <c r="T182" s="70">
        <f>Q182/'סכום נכסי הקרן'!$C$41</f>
        <v>1.494479998266188E-4</v>
      </c>
    </row>
    <row r="183" spans="1:20">
      <c r="A183" s="62" t="s">
        <v>697</v>
      </c>
      <c r="B183" s="59" t="s">
        <v>698</v>
      </c>
      <c r="C183" s="72" t="s">
        <v>122</v>
      </c>
      <c r="D183" s="72" t="s">
        <v>27</v>
      </c>
      <c r="E183" s="59" t="s">
        <v>699</v>
      </c>
      <c r="F183" s="72" t="s">
        <v>579</v>
      </c>
      <c r="G183" s="59" t="s">
        <v>520</v>
      </c>
      <c r="H183" s="59" t="s">
        <v>132</v>
      </c>
      <c r="I183" s="133" t="s">
        <v>3561</v>
      </c>
      <c r="J183" s="69">
        <v>0.81999999998378725</v>
      </c>
      <c r="K183" s="72" t="s">
        <v>134</v>
      </c>
      <c r="L183" s="73">
        <v>3.0499999999999999E-2</v>
      </c>
      <c r="M183" s="73">
        <v>4.8399999999588113E-2</v>
      </c>
      <c r="N183" s="69">
        <v>46277.133240000003</v>
      </c>
      <c r="O183" s="71">
        <v>98.63</v>
      </c>
      <c r="P183" s="133" t="s">
        <v>3561</v>
      </c>
      <c r="Q183" s="69">
        <v>45.643136507000001</v>
      </c>
      <c r="R183" s="70">
        <v>6.8943266128852049E-4</v>
      </c>
      <c r="S183" s="70">
        <f t="shared" si="2"/>
        <v>6.8829222656805958E-5</v>
      </c>
      <c r="T183" s="70">
        <f>Q183/'סכום נכסי הקרן'!$C$41</f>
        <v>5.6110515432527E-6</v>
      </c>
    </row>
    <row r="184" spans="1:20">
      <c r="A184" s="62" t="s">
        <v>700</v>
      </c>
      <c r="B184" s="59" t="s">
        <v>701</v>
      </c>
      <c r="C184" s="72" t="s">
        <v>122</v>
      </c>
      <c r="D184" s="72" t="s">
        <v>27</v>
      </c>
      <c r="E184" s="59" t="s">
        <v>699</v>
      </c>
      <c r="F184" s="72" t="s">
        <v>579</v>
      </c>
      <c r="G184" s="59" t="s">
        <v>520</v>
      </c>
      <c r="H184" s="59" t="s">
        <v>132</v>
      </c>
      <c r="I184" s="133" t="s">
        <v>3561</v>
      </c>
      <c r="J184" s="69">
        <v>2.8000000000028749</v>
      </c>
      <c r="K184" s="72" t="s">
        <v>134</v>
      </c>
      <c r="L184" s="73">
        <v>2.58E-2</v>
      </c>
      <c r="M184" s="73">
        <v>5.0700000000043113E-2</v>
      </c>
      <c r="N184" s="69">
        <v>372006.62093500001</v>
      </c>
      <c r="O184" s="71">
        <v>93.51</v>
      </c>
      <c r="P184" s="133" t="s">
        <v>3561</v>
      </c>
      <c r="Q184" s="69">
        <v>347.86339125000001</v>
      </c>
      <c r="R184" s="70">
        <v>1.3880504872849208E-3</v>
      </c>
      <c r="S184" s="70">
        <f t="shared" si="2"/>
        <v>5.2457321391192828E-4</v>
      </c>
      <c r="T184" s="70">
        <f>Q184/'סכום נכסי הקרן'!$C$41</f>
        <v>4.2763919565761723E-5</v>
      </c>
    </row>
    <row r="185" spans="1:20">
      <c r="A185" s="62" t="s">
        <v>702</v>
      </c>
      <c r="B185" s="59" t="s">
        <v>703</v>
      </c>
      <c r="C185" s="72" t="s">
        <v>122</v>
      </c>
      <c r="D185" s="72" t="s">
        <v>27</v>
      </c>
      <c r="E185" s="59" t="s">
        <v>699</v>
      </c>
      <c r="F185" s="72" t="s">
        <v>579</v>
      </c>
      <c r="G185" s="59" t="s">
        <v>520</v>
      </c>
      <c r="H185" s="59" t="s">
        <v>132</v>
      </c>
      <c r="I185" s="133" t="s">
        <v>3561</v>
      </c>
      <c r="J185" s="69">
        <v>3.9800000000002074</v>
      </c>
      <c r="K185" s="72" t="s">
        <v>134</v>
      </c>
      <c r="L185" s="73">
        <v>0.04</v>
      </c>
      <c r="M185" s="73">
        <v>5.3300000000002082E-2</v>
      </c>
      <c r="N185" s="69">
        <v>2021406.56</v>
      </c>
      <c r="O185" s="71">
        <v>95.2</v>
      </c>
      <c r="P185" s="133" t="s">
        <v>3561</v>
      </c>
      <c r="Q185" s="69">
        <v>1924.37904512</v>
      </c>
      <c r="R185" s="70">
        <v>4.6179828888000462E-3</v>
      </c>
      <c r="S185" s="70">
        <f t="shared" si="2"/>
        <v>2.9019371565830615E-3</v>
      </c>
      <c r="T185" s="70">
        <f>Q185/'סכום נכסי הקרן'!$C$41</f>
        <v>2.3656985118162825E-4</v>
      </c>
    </row>
    <row r="186" spans="1:20">
      <c r="A186" s="62" t="s">
        <v>704</v>
      </c>
      <c r="B186" s="59" t="s">
        <v>705</v>
      </c>
      <c r="C186" s="72" t="s">
        <v>122</v>
      </c>
      <c r="D186" s="72" t="s">
        <v>27</v>
      </c>
      <c r="E186" s="59" t="s">
        <v>706</v>
      </c>
      <c r="F186" s="72" t="s">
        <v>130</v>
      </c>
      <c r="G186" s="59" t="s">
        <v>503</v>
      </c>
      <c r="H186" s="59" t="s">
        <v>289</v>
      </c>
      <c r="I186" s="133" t="s">
        <v>3561</v>
      </c>
      <c r="J186" s="69">
        <v>0.74000000000245514</v>
      </c>
      <c r="K186" s="72" t="s">
        <v>134</v>
      </c>
      <c r="L186" s="73">
        <v>2.9500000000000002E-2</v>
      </c>
      <c r="M186" s="73">
        <v>5.4500000000049668E-2</v>
      </c>
      <c r="N186" s="69">
        <v>174106.13808400001</v>
      </c>
      <c r="O186" s="71">
        <v>98.25</v>
      </c>
      <c r="P186" s="133" t="s">
        <v>3561</v>
      </c>
      <c r="Q186" s="69">
        <v>171.05928056700003</v>
      </c>
      <c r="R186" s="70">
        <v>4.8687617996266705E-3</v>
      </c>
      <c r="S186" s="70">
        <f t="shared" si="2"/>
        <v>2.579550445191995E-4</v>
      </c>
      <c r="T186" s="70">
        <f>Q186/'סכום נכסי הקרן'!$C$41</f>
        <v>2.1028844940705601E-5</v>
      </c>
    </row>
    <row r="187" spans="1:20">
      <c r="A187" s="62" t="s">
        <v>707</v>
      </c>
      <c r="B187" s="59" t="s">
        <v>708</v>
      </c>
      <c r="C187" s="72" t="s">
        <v>122</v>
      </c>
      <c r="D187" s="72" t="s">
        <v>27</v>
      </c>
      <c r="E187" s="59" t="s">
        <v>557</v>
      </c>
      <c r="F187" s="72" t="s">
        <v>158</v>
      </c>
      <c r="G187" s="59" t="s">
        <v>503</v>
      </c>
      <c r="H187" s="59" t="s">
        <v>289</v>
      </c>
      <c r="I187" s="133" t="s">
        <v>3561</v>
      </c>
      <c r="J187" s="69">
        <v>1.5499999999992848</v>
      </c>
      <c r="K187" s="72" t="s">
        <v>134</v>
      </c>
      <c r="L187" s="73">
        <v>3.5499999999999997E-2</v>
      </c>
      <c r="M187" s="73">
        <v>4.8899999999969648E-2</v>
      </c>
      <c r="N187" s="69">
        <v>630359.72372899996</v>
      </c>
      <c r="O187" s="71">
        <v>98.03</v>
      </c>
      <c r="P187" s="69">
        <v>11.188885042999999</v>
      </c>
      <c r="Q187" s="69">
        <v>629.13049401900003</v>
      </c>
      <c r="R187" s="70">
        <v>1.6127972888972126E-3</v>
      </c>
      <c r="S187" s="70">
        <f t="shared" si="2"/>
        <v>9.4872013991367658E-4</v>
      </c>
      <c r="T187" s="70">
        <f>Q187/'סכום נכסי הקרן'!$C$41</f>
        <v>7.7340951992448131E-5</v>
      </c>
    </row>
    <row r="188" spans="1:20">
      <c r="A188" s="62" t="s">
        <v>709</v>
      </c>
      <c r="B188" s="59" t="s">
        <v>710</v>
      </c>
      <c r="C188" s="72" t="s">
        <v>122</v>
      </c>
      <c r="D188" s="72" t="s">
        <v>27</v>
      </c>
      <c r="E188" s="59" t="s">
        <v>557</v>
      </c>
      <c r="F188" s="72" t="s">
        <v>158</v>
      </c>
      <c r="G188" s="59" t="s">
        <v>503</v>
      </c>
      <c r="H188" s="59" t="s">
        <v>289</v>
      </c>
      <c r="I188" s="133" t="s">
        <v>3561</v>
      </c>
      <c r="J188" s="69">
        <v>2.5599999999996337</v>
      </c>
      <c r="K188" s="72" t="s">
        <v>134</v>
      </c>
      <c r="L188" s="73">
        <v>2.5000000000000001E-2</v>
      </c>
      <c r="M188" s="73">
        <v>4.8999999999994659E-2</v>
      </c>
      <c r="N188" s="69">
        <v>2210625.3816399998</v>
      </c>
      <c r="O188" s="71">
        <v>94.18</v>
      </c>
      <c r="P188" s="69">
        <v>540.81370868099998</v>
      </c>
      <c r="Q188" s="69">
        <v>2622.780693016</v>
      </c>
      <c r="R188" s="70">
        <v>2.8833232962936542E-3</v>
      </c>
      <c r="S188" s="70">
        <f t="shared" si="2"/>
        <v>3.9551172446679744E-3</v>
      </c>
      <c r="T188" s="70">
        <f>Q188/'סכום נכסי הקרן'!$C$41</f>
        <v>3.2242651976609513E-4</v>
      </c>
    </row>
    <row r="189" spans="1:20">
      <c r="A189" s="62" t="s">
        <v>711</v>
      </c>
      <c r="B189" s="59" t="s">
        <v>712</v>
      </c>
      <c r="C189" s="72" t="s">
        <v>122</v>
      </c>
      <c r="D189" s="72" t="s">
        <v>27</v>
      </c>
      <c r="E189" s="59" t="s">
        <v>557</v>
      </c>
      <c r="F189" s="72" t="s">
        <v>158</v>
      </c>
      <c r="G189" s="59" t="s">
        <v>503</v>
      </c>
      <c r="H189" s="59" t="s">
        <v>289</v>
      </c>
      <c r="I189" s="133" t="s">
        <v>3561</v>
      </c>
      <c r="J189" s="69">
        <v>3.9300000000016522</v>
      </c>
      <c r="K189" s="72" t="s">
        <v>134</v>
      </c>
      <c r="L189" s="73">
        <v>4.7300000000000002E-2</v>
      </c>
      <c r="M189" s="73">
        <v>5.0400000000019346E-2</v>
      </c>
      <c r="N189" s="69">
        <v>979219.87282799999</v>
      </c>
      <c r="O189" s="71">
        <v>99</v>
      </c>
      <c r="P189" s="69">
        <v>23.158549992000001</v>
      </c>
      <c r="Q189" s="69">
        <v>992.58626755199998</v>
      </c>
      <c r="R189" s="70">
        <v>2.4795712313485179E-3</v>
      </c>
      <c r="S189" s="70">
        <f t="shared" si="2"/>
        <v>1.4968064520488624E-3</v>
      </c>
      <c r="T189" s="70">
        <f>Q189/'סכום נכסי הקרן'!$C$41</f>
        <v>1.2202169120224539E-4</v>
      </c>
    </row>
    <row r="190" spans="1:20">
      <c r="A190" s="62" t="s">
        <v>713</v>
      </c>
      <c r="B190" s="59" t="s">
        <v>714</v>
      </c>
      <c r="C190" s="72" t="s">
        <v>122</v>
      </c>
      <c r="D190" s="72" t="s">
        <v>27</v>
      </c>
      <c r="E190" s="59" t="s">
        <v>560</v>
      </c>
      <c r="F190" s="72" t="s">
        <v>293</v>
      </c>
      <c r="G190" s="59" t="s">
        <v>503</v>
      </c>
      <c r="H190" s="59" t="s">
        <v>289</v>
      </c>
      <c r="I190" s="133" t="s">
        <v>3561</v>
      </c>
      <c r="J190" s="69">
        <v>4.5100000000008436</v>
      </c>
      <c r="K190" s="72" t="s">
        <v>134</v>
      </c>
      <c r="L190" s="73">
        <v>2.4300000000000002E-2</v>
      </c>
      <c r="M190" s="73">
        <v>4.9100000000009504E-2</v>
      </c>
      <c r="N190" s="69">
        <v>2082679.3093089997</v>
      </c>
      <c r="O190" s="71">
        <v>89.9</v>
      </c>
      <c r="P190" s="133" t="s">
        <v>3561</v>
      </c>
      <c r="Q190" s="69">
        <v>1872.3286989420001</v>
      </c>
      <c r="R190" s="70">
        <v>1.4219978009982143E-3</v>
      </c>
      <c r="S190" s="70">
        <f t="shared" si="2"/>
        <v>2.8234459497857383E-3</v>
      </c>
      <c r="T190" s="70">
        <f>Q190/'סכום נכסי הקרן'!$C$41</f>
        <v>2.3017114159241953E-4</v>
      </c>
    </row>
    <row r="191" spans="1:20">
      <c r="A191" s="62" t="s">
        <v>715</v>
      </c>
      <c r="B191" s="59" t="s">
        <v>716</v>
      </c>
      <c r="C191" s="72" t="s">
        <v>122</v>
      </c>
      <c r="D191" s="72" t="s">
        <v>27</v>
      </c>
      <c r="E191" s="59" t="s">
        <v>717</v>
      </c>
      <c r="F191" s="72" t="s">
        <v>158</v>
      </c>
      <c r="G191" s="59" t="s">
        <v>503</v>
      </c>
      <c r="H191" s="59" t="s">
        <v>289</v>
      </c>
      <c r="I191" s="133" t="s">
        <v>3561</v>
      </c>
      <c r="J191" s="69">
        <v>4.5100000000008436</v>
      </c>
      <c r="K191" s="72" t="s">
        <v>134</v>
      </c>
      <c r="L191" s="73">
        <v>2.1600000000000001E-2</v>
      </c>
      <c r="M191" s="73">
        <v>5.0700025207965717E-2</v>
      </c>
      <c r="N191" s="69">
        <v>4.0175000000000002E-2</v>
      </c>
      <c r="O191" s="71">
        <v>98.7</v>
      </c>
      <c r="P191" s="133" t="s">
        <v>3561</v>
      </c>
      <c r="Q191" s="69">
        <v>3.9669999999999998E-5</v>
      </c>
      <c r="R191" s="70">
        <v>3.1410876167747702E-10</v>
      </c>
      <c r="S191" s="70">
        <f t="shared" si="2"/>
        <v>5.9821814882873785E-11</v>
      </c>
      <c r="T191" s="70">
        <f>Q191/'סכום נכסי הקרן'!$C$41</f>
        <v>4.8767554501145489E-12</v>
      </c>
    </row>
    <row r="192" spans="1:20">
      <c r="A192" s="62" t="s">
        <v>718</v>
      </c>
      <c r="B192" s="59" t="s">
        <v>719</v>
      </c>
      <c r="C192" s="72" t="s">
        <v>122</v>
      </c>
      <c r="D192" s="72" t="s">
        <v>27</v>
      </c>
      <c r="E192" s="59" t="s">
        <v>720</v>
      </c>
      <c r="F192" s="72" t="s">
        <v>721</v>
      </c>
      <c r="G192" s="59" t="s">
        <v>503</v>
      </c>
      <c r="H192" s="59" t="s">
        <v>289</v>
      </c>
      <c r="I192" s="133" t="s">
        <v>3561</v>
      </c>
      <c r="J192" s="69">
        <v>6.2400000000000615</v>
      </c>
      <c r="K192" s="72" t="s">
        <v>134</v>
      </c>
      <c r="L192" s="73">
        <v>2.3399999999999997E-2</v>
      </c>
      <c r="M192" s="73">
        <v>5.2499999999998062E-2</v>
      </c>
      <c r="N192" s="69">
        <v>1543761.067242</v>
      </c>
      <c r="O192" s="71">
        <v>83.69</v>
      </c>
      <c r="P192" s="133" t="s">
        <v>3561</v>
      </c>
      <c r="Q192" s="69">
        <v>1291.9736372330001</v>
      </c>
      <c r="R192" s="70">
        <v>1.565945291156081E-3</v>
      </c>
      <c r="S192" s="70">
        <f t="shared" si="2"/>
        <v>1.9482784915579949E-3</v>
      </c>
      <c r="T192" s="70">
        <f>Q192/'סכום נכסי הקרן'!$C$41</f>
        <v>1.5882630392690574E-4</v>
      </c>
    </row>
    <row r="193" spans="1:20">
      <c r="A193" s="62" t="s">
        <v>722</v>
      </c>
      <c r="B193" s="59" t="s">
        <v>723</v>
      </c>
      <c r="C193" s="72" t="s">
        <v>122</v>
      </c>
      <c r="D193" s="72" t="s">
        <v>27</v>
      </c>
      <c r="E193" s="59" t="s">
        <v>724</v>
      </c>
      <c r="F193" s="72" t="s">
        <v>579</v>
      </c>
      <c r="G193" s="59" t="s">
        <v>567</v>
      </c>
      <c r="H193" s="59" t="s">
        <v>132</v>
      </c>
      <c r="I193" s="133" t="s">
        <v>3561</v>
      </c>
      <c r="J193" s="69">
        <v>2.0900000000007304</v>
      </c>
      <c r="K193" s="72" t="s">
        <v>134</v>
      </c>
      <c r="L193" s="73">
        <v>2.9500000000000002E-2</v>
      </c>
      <c r="M193" s="73">
        <v>5.3500000000019289E-2</v>
      </c>
      <c r="N193" s="69">
        <v>1278430.7178750001</v>
      </c>
      <c r="O193" s="71">
        <v>95.31</v>
      </c>
      <c r="P193" s="133" t="s">
        <v>3561</v>
      </c>
      <c r="Q193" s="69">
        <v>1218.4723171789999</v>
      </c>
      <c r="R193" s="70">
        <v>4.130589593975287E-3</v>
      </c>
      <c r="S193" s="70">
        <f t="shared" si="2"/>
        <v>1.8374395109197984E-3</v>
      </c>
      <c r="T193" s="70">
        <f>Q193/'סכום נכסי הקרן'!$C$41</f>
        <v>1.4979055996008046E-4</v>
      </c>
    </row>
    <row r="194" spans="1:20">
      <c r="A194" s="62" t="s">
        <v>725</v>
      </c>
      <c r="B194" s="59" t="s">
        <v>726</v>
      </c>
      <c r="C194" s="72" t="s">
        <v>122</v>
      </c>
      <c r="D194" s="72" t="s">
        <v>27</v>
      </c>
      <c r="E194" s="59" t="s">
        <v>724</v>
      </c>
      <c r="F194" s="72" t="s">
        <v>579</v>
      </c>
      <c r="G194" s="59" t="s">
        <v>567</v>
      </c>
      <c r="H194" s="59" t="s">
        <v>132</v>
      </c>
      <c r="I194" s="133" t="s">
        <v>3561</v>
      </c>
      <c r="J194" s="69">
        <v>2.9700000000067086</v>
      </c>
      <c r="K194" s="72" t="s">
        <v>134</v>
      </c>
      <c r="L194" s="73">
        <v>2.5499999999999998E-2</v>
      </c>
      <c r="M194" s="73">
        <v>5.5300000000117214E-2</v>
      </c>
      <c r="N194" s="69">
        <v>147729.62179400001</v>
      </c>
      <c r="O194" s="71">
        <v>91.82</v>
      </c>
      <c r="P194" s="133" t="s">
        <v>3561</v>
      </c>
      <c r="Q194" s="69">
        <v>135.64533879699999</v>
      </c>
      <c r="R194" s="70">
        <v>2.53704548925793E-4</v>
      </c>
      <c r="S194" s="70">
        <f t="shared" si="2"/>
        <v>2.0455130696341899E-4</v>
      </c>
      <c r="T194" s="70">
        <f>Q194/'סכום נכסי הקרן'!$C$41</f>
        <v>1.6675299855329073E-5</v>
      </c>
    </row>
    <row r="195" spans="1:20">
      <c r="A195" s="62" t="s">
        <v>727</v>
      </c>
      <c r="B195" s="59" t="s">
        <v>728</v>
      </c>
      <c r="C195" s="72" t="s">
        <v>122</v>
      </c>
      <c r="D195" s="72" t="s">
        <v>27</v>
      </c>
      <c r="E195" s="59" t="s">
        <v>729</v>
      </c>
      <c r="F195" s="72" t="s">
        <v>353</v>
      </c>
      <c r="G195" s="59" t="s">
        <v>567</v>
      </c>
      <c r="H195" s="59" t="s">
        <v>132</v>
      </c>
      <c r="I195" s="133" t="s">
        <v>3561</v>
      </c>
      <c r="J195" s="69">
        <v>1.8299999999986059</v>
      </c>
      <c r="K195" s="72" t="s">
        <v>134</v>
      </c>
      <c r="L195" s="73">
        <v>3.27E-2</v>
      </c>
      <c r="M195" s="73">
        <v>4.5199999999978029E-2</v>
      </c>
      <c r="N195" s="69">
        <v>481763.26569700002</v>
      </c>
      <c r="O195" s="71">
        <v>98.27</v>
      </c>
      <c r="P195" s="133" t="s">
        <v>3561</v>
      </c>
      <c r="Q195" s="69">
        <v>473.42876110200001</v>
      </c>
      <c r="R195" s="70">
        <v>1.5265334329246847E-3</v>
      </c>
      <c r="S195" s="70">
        <f t="shared" si="2"/>
        <v>7.139240662181024E-4</v>
      </c>
      <c r="T195" s="70">
        <f>Q195/'סכום נכסי הקרן'!$C$41</f>
        <v>5.8200057750066995E-5</v>
      </c>
    </row>
    <row r="196" spans="1:20">
      <c r="A196" s="62" t="s">
        <v>730</v>
      </c>
      <c r="B196" s="59" t="s">
        <v>731</v>
      </c>
      <c r="C196" s="72" t="s">
        <v>122</v>
      </c>
      <c r="D196" s="72" t="s">
        <v>27</v>
      </c>
      <c r="E196" s="59" t="s">
        <v>732</v>
      </c>
      <c r="F196" s="72" t="s">
        <v>630</v>
      </c>
      <c r="G196" s="59" t="s">
        <v>567</v>
      </c>
      <c r="H196" s="59" t="s">
        <v>132</v>
      </c>
      <c r="I196" s="133" t="s">
        <v>3561</v>
      </c>
      <c r="J196" s="69">
        <v>2.1999999999948474</v>
      </c>
      <c r="K196" s="72" t="s">
        <v>134</v>
      </c>
      <c r="L196" s="73">
        <v>3.4500000000000003E-2</v>
      </c>
      <c r="M196" s="73">
        <v>5.0399999999938168E-2</v>
      </c>
      <c r="N196" s="69">
        <v>39670.107277000003</v>
      </c>
      <c r="O196" s="71">
        <v>97.85</v>
      </c>
      <c r="P196" s="133" t="s">
        <v>3561</v>
      </c>
      <c r="Q196" s="69">
        <v>38.817198531000003</v>
      </c>
      <c r="R196" s="70">
        <v>5.4460408258580226E-5</v>
      </c>
      <c r="S196" s="70">
        <f t="shared" si="2"/>
        <v>5.8535801986217353E-5</v>
      </c>
      <c r="T196" s="70">
        <f>Q196/'סכום נכסי הקרן'!$C$41</f>
        <v>4.7719179353222269E-6</v>
      </c>
    </row>
    <row r="197" spans="1:20">
      <c r="A197" s="62" t="s">
        <v>733</v>
      </c>
      <c r="B197" s="59" t="s">
        <v>734</v>
      </c>
      <c r="C197" s="72" t="s">
        <v>122</v>
      </c>
      <c r="D197" s="72" t="s">
        <v>27</v>
      </c>
      <c r="E197" s="59" t="s">
        <v>735</v>
      </c>
      <c r="F197" s="72" t="s">
        <v>630</v>
      </c>
      <c r="G197" s="59" t="s">
        <v>567</v>
      </c>
      <c r="H197" s="59" t="s">
        <v>132</v>
      </c>
      <c r="I197" s="133" t="s">
        <v>3561</v>
      </c>
      <c r="J197" s="69">
        <v>3.56</v>
      </c>
      <c r="K197" s="72" t="s">
        <v>134</v>
      </c>
      <c r="L197" s="73">
        <v>2.5000000000000001E-3</v>
      </c>
      <c r="M197" s="73">
        <v>5.1699999999997318E-2</v>
      </c>
      <c r="N197" s="69">
        <v>1104590.7671970001</v>
      </c>
      <c r="O197" s="71">
        <v>84.4</v>
      </c>
      <c r="P197" s="133" t="s">
        <v>3561</v>
      </c>
      <c r="Q197" s="69">
        <v>932.27457072499999</v>
      </c>
      <c r="R197" s="70">
        <v>1.9495002968521115E-3</v>
      </c>
      <c r="S197" s="70">
        <f t="shared" si="2"/>
        <v>1.4058572419944938E-3</v>
      </c>
      <c r="T197" s="70">
        <f>Q197/'סכום נכסי הקרן'!$C$41</f>
        <v>1.1460738829811811E-4</v>
      </c>
    </row>
    <row r="198" spans="1:20">
      <c r="A198" s="62" t="s">
        <v>736</v>
      </c>
      <c r="B198" s="59" t="s">
        <v>737</v>
      </c>
      <c r="C198" s="72" t="s">
        <v>122</v>
      </c>
      <c r="D198" s="72" t="s">
        <v>27</v>
      </c>
      <c r="E198" s="59" t="s">
        <v>578</v>
      </c>
      <c r="F198" s="72" t="s">
        <v>579</v>
      </c>
      <c r="G198" s="59" t="s">
        <v>580</v>
      </c>
      <c r="H198" s="59" t="s">
        <v>289</v>
      </c>
      <c r="I198" s="133" t="s">
        <v>3561</v>
      </c>
      <c r="J198" s="69">
        <v>2.3199999999995531</v>
      </c>
      <c r="K198" s="72" t="s">
        <v>134</v>
      </c>
      <c r="L198" s="73">
        <v>4.2999999999999997E-2</v>
      </c>
      <c r="M198" s="73">
        <v>5.2299999999980404E-2</v>
      </c>
      <c r="N198" s="69">
        <v>1163123.6558149999</v>
      </c>
      <c r="O198" s="71">
        <v>99.99</v>
      </c>
      <c r="P198" s="133" t="s">
        <v>3561</v>
      </c>
      <c r="Q198" s="69">
        <v>1163.007382236</v>
      </c>
      <c r="R198" s="70">
        <v>1.0477314582912813E-3</v>
      </c>
      <c r="S198" s="70">
        <f t="shared" si="2"/>
        <v>1.7537991511857229E-3</v>
      </c>
      <c r="T198" s="70">
        <f>Q198/'סכום נכסי הקרן'!$C$41</f>
        <v>1.4297208444272419E-4</v>
      </c>
    </row>
    <row r="199" spans="1:20">
      <c r="A199" s="62" t="s">
        <v>738</v>
      </c>
      <c r="B199" s="59" t="s">
        <v>739</v>
      </c>
      <c r="C199" s="72" t="s">
        <v>122</v>
      </c>
      <c r="D199" s="72" t="s">
        <v>27</v>
      </c>
      <c r="E199" s="59" t="s">
        <v>740</v>
      </c>
      <c r="F199" s="72" t="s">
        <v>566</v>
      </c>
      <c r="G199" s="59" t="s">
        <v>567</v>
      </c>
      <c r="H199" s="59" t="s">
        <v>132</v>
      </c>
      <c r="I199" s="133" t="s">
        <v>3561</v>
      </c>
      <c r="J199" s="69">
        <v>0.85000000000110387</v>
      </c>
      <c r="K199" s="72" t="s">
        <v>134</v>
      </c>
      <c r="L199" s="73">
        <v>3.5000000000000003E-2</v>
      </c>
      <c r="M199" s="73">
        <v>5.3100000000020214E-2</v>
      </c>
      <c r="N199" s="69">
        <v>589576.91097500001</v>
      </c>
      <c r="O199" s="71">
        <v>99.86</v>
      </c>
      <c r="P199" s="133" t="s">
        <v>3561</v>
      </c>
      <c r="Q199" s="69">
        <v>588.75151635100008</v>
      </c>
      <c r="R199" s="70">
        <v>3.0751977413676196E-3</v>
      </c>
      <c r="S199" s="70">
        <f t="shared" si="2"/>
        <v>8.8782919644972934E-4</v>
      </c>
      <c r="T199" s="70">
        <f>Q199/'סכום נכסי הקרן'!$C$41</f>
        <v>7.2377039730979196E-5</v>
      </c>
    </row>
    <row r="200" spans="1:20">
      <c r="A200" s="62" t="s">
        <v>741</v>
      </c>
      <c r="B200" s="59" t="s">
        <v>742</v>
      </c>
      <c r="C200" s="72" t="s">
        <v>122</v>
      </c>
      <c r="D200" s="72" t="s">
        <v>27</v>
      </c>
      <c r="E200" s="59" t="s">
        <v>740</v>
      </c>
      <c r="F200" s="72" t="s">
        <v>566</v>
      </c>
      <c r="G200" s="59" t="s">
        <v>567</v>
      </c>
      <c r="H200" s="59" t="s">
        <v>132</v>
      </c>
      <c r="I200" s="133" t="s">
        <v>3561</v>
      </c>
      <c r="J200" s="69">
        <v>2.3700000000020021</v>
      </c>
      <c r="K200" s="72" t="s">
        <v>134</v>
      </c>
      <c r="L200" s="73">
        <v>2.6499999999999999E-2</v>
      </c>
      <c r="M200" s="73">
        <v>5.280000000003221E-2</v>
      </c>
      <c r="N200" s="69">
        <v>483480.59130999999</v>
      </c>
      <c r="O200" s="71">
        <v>95.03</v>
      </c>
      <c r="P200" s="133" t="s">
        <v>3561</v>
      </c>
      <c r="Q200" s="69">
        <v>459.45162188400002</v>
      </c>
      <c r="R200" s="70">
        <v>7.8672154571035667E-4</v>
      </c>
      <c r="S200" s="70">
        <f t="shared" si="2"/>
        <v>6.9284673234133525E-4</v>
      </c>
      <c r="T200" s="70">
        <f>Q200/'סכום נכסי הקרן'!$C$41</f>
        <v>5.6481804917740516E-5</v>
      </c>
    </row>
    <row r="201" spans="1:20">
      <c r="A201" s="62" t="s">
        <v>743</v>
      </c>
      <c r="B201" s="59" t="s">
        <v>744</v>
      </c>
      <c r="C201" s="72" t="s">
        <v>122</v>
      </c>
      <c r="D201" s="72" t="s">
        <v>27</v>
      </c>
      <c r="E201" s="59" t="s">
        <v>740</v>
      </c>
      <c r="F201" s="72" t="s">
        <v>566</v>
      </c>
      <c r="G201" s="59" t="s">
        <v>567</v>
      </c>
      <c r="H201" s="59" t="s">
        <v>132</v>
      </c>
      <c r="I201" s="133" t="s">
        <v>3561</v>
      </c>
      <c r="J201" s="69">
        <v>1.9100000000003974</v>
      </c>
      <c r="K201" s="72" t="s">
        <v>134</v>
      </c>
      <c r="L201" s="73">
        <v>4.99E-2</v>
      </c>
      <c r="M201" s="73">
        <v>4.6800000000006892E-2</v>
      </c>
      <c r="N201" s="69">
        <v>1654197.3515929999</v>
      </c>
      <c r="O201" s="71">
        <v>101.94</v>
      </c>
      <c r="P201" s="133" t="s">
        <v>3561</v>
      </c>
      <c r="Q201" s="69">
        <v>1686.2887983629998</v>
      </c>
      <c r="R201" s="70">
        <v>4.743218212453046E-3</v>
      </c>
      <c r="S201" s="70">
        <f t="shared" si="2"/>
        <v>2.5429003361415441E-3</v>
      </c>
      <c r="T201" s="70">
        <f>Q201/'סכום נכסי הקרן'!$C$41</f>
        <v>2.0730068283044805E-4</v>
      </c>
    </row>
    <row r="202" spans="1:20">
      <c r="A202" s="62" t="s">
        <v>745</v>
      </c>
      <c r="B202" s="59" t="s">
        <v>746</v>
      </c>
      <c r="C202" s="72" t="s">
        <v>122</v>
      </c>
      <c r="D202" s="72" t="s">
        <v>27</v>
      </c>
      <c r="E202" s="59" t="s">
        <v>594</v>
      </c>
      <c r="F202" s="72" t="s">
        <v>595</v>
      </c>
      <c r="G202" s="59" t="s">
        <v>567</v>
      </c>
      <c r="H202" s="59" t="s">
        <v>132</v>
      </c>
      <c r="I202" s="133" t="s">
        <v>3561</v>
      </c>
      <c r="J202" s="69">
        <v>1.6899999999956745</v>
      </c>
      <c r="K202" s="72" t="s">
        <v>134</v>
      </c>
      <c r="L202" s="73">
        <v>3.2500000000000001E-2</v>
      </c>
      <c r="M202" s="73">
        <v>5.3599999999892969E-2</v>
      </c>
      <c r="N202" s="69">
        <v>282162.39030299999</v>
      </c>
      <c r="O202" s="71">
        <v>96.68</v>
      </c>
      <c r="P202" s="133" t="s">
        <v>3561</v>
      </c>
      <c r="Q202" s="69">
        <v>272.794599022</v>
      </c>
      <c r="R202" s="70">
        <v>8.9061571168847083E-4</v>
      </c>
      <c r="S202" s="70">
        <f t="shared" ref="S202:S265" si="3">IFERROR(Q202/$Q$9,0)</f>
        <v>4.1137050677443572E-4</v>
      </c>
      <c r="T202" s="70">
        <f>Q202/'סכום נכסי הקרן'!$C$41</f>
        <v>3.3535481410192882E-5</v>
      </c>
    </row>
    <row r="203" spans="1:20">
      <c r="A203" s="62" t="s">
        <v>747</v>
      </c>
      <c r="B203" s="59" t="s">
        <v>748</v>
      </c>
      <c r="C203" s="72" t="s">
        <v>122</v>
      </c>
      <c r="D203" s="72" t="s">
        <v>27</v>
      </c>
      <c r="E203" s="59" t="s">
        <v>594</v>
      </c>
      <c r="F203" s="72" t="s">
        <v>595</v>
      </c>
      <c r="G203" s="59" t="s">
        <v>567</v>
      </c>
      <c r="H203" s="59" t="s">
        <v>132</v>
      </c>
      <c r="I203" s="133" t="s">
        <v>3561</v>
      </c>
      <c r="J203" s="69">
        <v>3.5399999999999774</v>
      </c>
      <c r="K203" s="72" t="s">
        <v>134</v>
      </c>
      <c r="L203" s="73">
        <v>2.1600000000000001E-2</v>
      </c>
      <c r="M203" s="73">
        <v>6.0499999999998284E-2</v>
      </c>
      <c r="N203" s="69">
        <v>3971421.2258759998</v>
      </c>
      <c r="O203" s="71">
        <v>87.98</v>
      </c>
      <c r="P203" s="133" t="s">
        <v>3561</v>
      </c>
      <c r="Q203" s="69">
        <v>3494.0562621519998</v>
      </c>
      <c r="R203" s="70">
        <v>5.1230278565350265E-3</v>
      </c>
      <c r="S203" s="70">
        <f t="shared" si="3"/>
        <v>5.2689888304714603E-3</v>
      </c>
      <c r="T203" s="70">
        <f>Q203/'סכום נכסי הקרן'!$C$41</f>
        <v>4.2953511266590968E-4</v>
      </c>
    </row>
    <row r="204" spans="1:20">
      <c r="A204" s="62" t="s">
        <v>749</v>
      </c>
      <c r="B204" s="59" t="s">
        <v>750</v>
      </c>
      <c r="C204" s="72" t="s">
        <v>122</v>
      </c>
      <c r="D204" s="72" t="s">
        <v>27</v>
      </c>
      <c r="E204" s="59" t="s">
        <v>751</v>
      </c>
      <c r="F204" s="72" t="s">
        <v>579</v>
      </c>
      <c r="G204" s="59" t="s">
        <v>580</v>
      </c>
      <c r="H204" s="59" t="s">
        <v>289</v>
      </c>
      <c r="I204" s="133" t="s">
        <v>3561</v>
      </c>
      <c r="J204" s="69">
        <v>3.5200000000007483</v>
      </c>
      <c r="K204" s="72" t="s">
        <v>134</v>
      </c>
      <c r="L204" s="73">
        <v>5.3399999999999996E-2</v>
      </c>
      <c r="M204" s="73">
        <v>5.6900000000013315E-2</v>
      </c>
      <c r="N204" s="69">
        <v>1826424.2352480001</v>
      </c>
      <c r="O204" s="71">
        <v>99.52</v>
      </c>
      <c r="P204" s="133" t="s">
        <v>3561</v>
      </c>
      <c r="Q204" s="69">
        <v>1817.6574596819999</v>
      </c>
      <c r="R204" s="70">
        <v>4.56606058812E-3</v>
      </c>
      <c r="S204" s="70">
        <f t="shared" si="3"/>
        <v>2.7410024722352207E-3</v>
      </c>
      <c r="T204" s="70">
        <f>Q204/'סכום נכסי הקרן'!$C$41</f>
        <v>2.2345023753328862E-4</v>
      </c>
    </row>
    <row r="205" spans="1:20">
      <c r="A205" s="62" t="s">
        <v>752</v>
      </c>
      <c r="B205" s="59" t="s">
        <v>753</v>
      </c>
      <c r="C205" s="72" t="s">
        <v>122</v>
      </c>
      <c r="D205" s="72" t="s">
        <v>27</v>
      </c>
      <c r="E205" s="59" t="s">
        <v>598</v>
      </c>
      <c r="F205" s="72" t="s">
        <v>293</v>
      </c>
      <c r="G205" s="59" t="s">
        <v>599</v>
      </c>
      <c r="H205" s="59" t="s">
        <v>289</v>
      </c>
      <c r="I205" s="133" t="s">
        <v>3561</v>
      </c>
      <c r="J205" s="69">
        <v>3.5399999999956235</v>
      </c>
      <c r="K205" s="72" t="s">
        <v>134</v>
      </c>
      <c r="L205" s="73">
        <v>2.5000000000000001E-2</v>
      </c>
      <c r="M205" s="73">
        <v>5.3899999999950043E-2</v>
      </c>
      <c r="N205" s="69">
        <v>265348.64941399998</v>
      </c>
      <c r="O205" s="71">
        <v>91.27</v>
      </c>
      <c r="P205" s="133" t="s">
        <v>3561</v>
      </c>
      <c r="Q205" s="69">
        <v>242.18370343899997</v>
      </c>
      <c r="R205" s="70">
        <v>3.1189344369727553E-4</v>
      </c>
      <c r="S205" s="70">
        <f t="shared" si="3"/>
        <v>3.6520969686858228E-4</v>
      </c>
      <c r="T205" s="70">
        <f>Q205/'סכום נכסי הקרן'!$C$41</f>
        <v>2.9772389606127273E-5</v>
      </c>
    </row>
    <row r="206" spans="1:20">
      <c r="A206" s="62" t="s">
        <v>754</v>
      </c>
      <c r="B206" s="59" t="s">
        <v>755</v>
      </c>
      <c r="C206" s="72" t="s">
        <v>122</v>
      </c>
      <c r="D206" s="72" t="s">
        <v>27</v>
      </c>
      <c r="E206" s="59" t="s">
        <v>756</v>
      </c>
      <c r="F206" s="72" t="s">
        <v>579</v>
      </c>
      <c r="G206" s="59" t="s">
        <v>602</v>
      </c>
      <c r="H206" s="59" t="s">
        <v>132</v>
      </c>
      <c r="I206" s="133" t="s">
        <v>3561</v>
      </c>
      <c r="J206" s="69">
        <v>2.9399999999994302</v>
      </c>
      <c r="K206" s="72" t="s">
        <v>134</v>
      </c>
      <c r="L206" s="73">
        <v>4.53E-2</v>
      </c>
      <c r="M206" s="73">
        <v>5.5899999999992712E-2</v>
      </c>
      <c r="N206" s="69">
        <v>1299932.599106</v>
      </c>
      <c r="O206" s="71">
        <v>97.2</v>
      </c>
      <c r="P206" s="133" t="s">
        <v>3561</v>
      </c>
      <c r="Q206" s="69">
        <v>1263.5345294880001</v>
      </c>
      <c r="R206" s="70">
        <v>1.8570465701514287E-3</v>
      </c>
      <c r="S206" s="70">
        <f t="shared" si="3"/>
        <v>1.9053927078686707E-3</v>
      </c>
      <c r="T206" s="70">
        <f>Q206/'סכום נכסי הקרן'!$C$41</f>
        <v>1.5533019669998808E-4</v>
      </c>
    </row>
    <row r="207" spans="1:20">
      <c r="A207" s="62" t="s">
        <v>757</v>
      </c>
      <c r="B207" s="59" t="s">
        <v>758</v>
      </c>
      <c r="C207" s="72" t="s">
        <v>122</v>
      </c>
      <c r="D207" s="72" t="s">
        <v>27</v>
      </c>
      <c r="E207" s="59" t="s">
        <v>585</v>
      </c>
      <c r="F207" s="72" t="s">
        <v>566</v>
      </c>
      <c r="G207" s="59" t="s">
        <v>602</v>
      </c>
      <c r="H207" s="59" t="s">
        <v>132</v>
      </c>
      <c r="I207" s="133" t="s">
        <v>3561</v>
      </c>
      <c r="J207" s="69">
        <v>4.429999999999767</v>
      </c>
      <c r="K207" s="72" t="s">
        <v>134</v>
      </c>
      <c r="L207" s="73">
        <v>5.5E-2</v>
      </c>
      <c r="M207" s="73">
        <v>6.3899999999990603E-2</v>
      </c>
      <c r="N207" s="69">
        <v>1263379.1000000001</v>
      </c>
      <c r="O207" s="71">
        <v>98.6</v>
      </c>
      <c r="P207" s="133" t="s">
        <v>3561</v>
      </c>
      <c r="Q207" s="69">
        <v>1245.691778703</v>
      </c>
      <c r="R207" s="70">
        <v>2.2004798497922105E-3</v>
      </c>
      <c r="S207" s="70">
        <f t="shared" si="3"/>
        <v>1.8784860848673718E-3</v>
      </c>
      <c r="T207" s="70">
        <f>Q207/'סכום נכסי הקרן'!$C$41</f>
        <v>1.5313673231542077E-4</v>
      </c>
    </row>
    <row r="208" spans="1:20">
      <c r="A208" s="62" t="s">
        <v>759</v>
      </c>
      <c r="B208" s="59" t="s">
        <v>760</v>
      </c>
      <c r="C208" s="72" t="s">
        <v>122</v>
      </c>
      <c r="D208" s="72" t="s">
        <v>27</v>
      </c>
      <c r="E208" s="59" t="s">
        <v>761</v>
      </c>
      <c r="F208" s="72" t="s">
        <v>579</v>
      </c>
      <c r="G208" s="59" t="s">
        <v>602</v>
      </c>
      <c r="H208" s="59" t="s">
        <v>132</v>
      </c>
      <c r="I208" s="133" t="s">
        <v>3561</v>
      </c>
      <c r="J208" s="69">
        <v>3.1500000000012625</v>
      </c>
      <c r="K208" s="72" t="s">
        <v>134</v>
      </c>
      <c r="L208" s="73">
        <v>2.5000000000000001E-2</v>
      </c>
      <c r="M208" s="73">
        <v>6.1000000000017769E-2</v>
      </c>
      <c r="N208" s="69">
        <v>1193191.372924</v>
      </c>
      <c r="O208" s="71">
        <v>89.63</v>
      </c>
      <c r="P208" s="133" t="s">
        <v>3561</v>
      </c>
      <c r="Q208" s="69">
        <v>1069.540287971</v>
      </c>
      <c r="R208" s="70">
        <v>5.9905398837083812E-3</v>
      </c>
      <c r="S208" s="70">
        <f t="shared" si="3"/>
        <v>1.6128520573929085E-3</v>
      </c>
      <c r="T208" s="70">
        <f>Q208/'סכום נכסי הקרן'!$C$41</f>
        <v>1.3148188627374992E-4</v>
      </c>
    </row>
    <row r="209" spans="1:20">
      <c r="A209" s="62" t="s">
        <v>762</v>
      </c>
      <c r="B209" s="59" t="s">
        <v>763</v>
      </c>
      <c r="C209" s="72" t="s">
        <v>122</v>
      </c>
      <c r="D209" s="72" t="s">
        <v>27</v>
      </c>
      <c r="E209" s="59" t="s">
        <v>764</v>
      </c>
      <c r="F209" s="72" t="s">
        <v>293</v>
      </c>
      <c r="G209" s="59" t="s">
        <v>602</v>
      </c>
      <c r="H209" s="59" t="s">
        <v>132</v>
      </c>
      <c r="I209" s="133" t="s">
        <v>3561</v>
      </c>
      <c r="J209" s="69">
        <v>4.8</v>
      </c>
      <c r="K209" s="72" t="s">
        <v>134</v>
      </c>
      <c r="L209" s="73">
        <v>6.7699999999999996E-2</v>
      </c>
      <c r="M209" s="73">
        <v>5.9600000000001964E-2</v>
      </c>
      <c r="N209" s="69">
        <v>1898436.51547</v>
      </c>
      <c r="O209" s="71">
        <v>107.02</v>
      </c>
      <c r="P209" s="133" t="s">
        <v>3561</v>
      </c>
      <c r="Q209" s="69">
        <v>2031.7067536100001</v>
      </c>
      <c r="R209" s="70">
        <v>2.5312486872933332E-3</v>
      </c>
      <c r="S209" s="70">
        <f t="shared" si="3"/>
        <v>3.0637858661644035E-3</v>
      </c>
      <c r="T209" s="70">
        <f>Q209/'סכום נכסי הקרן'!$C$41</f>
        <v>2.4976397740615342E-4</v>
      </c>
    </row>
    <row r="210" spans="1:20">
      <c r="A210" s="62" t="s">
        <v>765</v>
      </c>
      <c r="B210" s="59" t="s">
        <v>766</v>
      </c>
      <c r="C210" s="72" t="s">
        <v>122</v>
      </c>
      <c r="D210" s="72" t="s">
        <v>27</v>
      </c>
      <c r="E210" s="59" t="s">
        <v>767</v>
      </c>
      <c r="F210" s="72" t="s">
        <v>630</v>
      </c>
      <c r="G210" s="59" t="s">
        <v>623</v>
      </c>
      <c r="H210" s="133" t="s">
        <v>3561</v>
      </c>
      <c r="I210" s="133" t="s">
        <v>3561</v>
      </c>
      <c r="J210" s="69">
        <v>2.9499999999949988</v>
      </c>
      <c r="K210" s="72" t="s">
        <v>134</v>
      </c>
      <c r="L210" s="73">
        <v>1.2E-2</v>
      </c>
      <c r="M210" s="73">
        <v>8.4199999999853323E-2</v>
      </c>
      <c r="N210" s="69">
        <v>147057.32724000001</v>
      </c>
      <c r="O210" s="71">
        <v>81.599999999999994</v>
      </c>
      <c r="P210" s="133" t="s">
        <v>3561</v>
      </c>
      <c r="Q210" s="69">
        <v>119.99877902800002</v>
      </c>
      <c r="R210" s="70">
        <v>2.37189237483871E-3</v>
      </c>
      <c r="S210" s="70">
        <f t="shared" si="3"/>
        <v>1.8095650983574222E-4</v>
      </c>
      <c r="T210" s="70">
        <f>Q210/'סכום נכסי הקרן'!$C$41</f>
        <v>1.4751820005845489E-5</v>
      </c>
    </row>
    <row r="211" spans="1:20">
      <c r="A211" s="62" t="s">
        <v>768</v>
      </c>
      <c r="B211" s="59" t="s">
        <v>769</v>
      </c>
      <c r="C211" s="72" t="s">
        <v>122</v>
      </c>
      <c r="D211" s="72" t="s">
        <v>27</v>
      </c>
      <c r="E211" s="59" t="s">
        <v>767</v>
      </c>
      <c r="F211" s="72" t="s">
        <v>630</v>
      </c>
      <c r="G211" s="59" t="s">
        <v>623</v>
      </c>
      <c r="H211" s="133" t="s">
        <v>3561</v>
      </c>
      <c r="I211" s="133" t="s">
        <v>3561</v>
      </c>
      <c r="J211" s="69">
        <v>0.96999999999846631</v>
      </c>
      <c r="K211" s="72" t="s">
        <v>134</v>
      </c>
      <c r="L211" s="73">
        <v>3.5499999999999997E-2</v>
      </c>
      <c r="M211" s="73">
        <v>7.2899999999892648E-2</v>
      </c>
      <c r="N211" s="69">
        <v>229424.34847500001</v>
      </c>
      <c r="O211" s="71">
        <v>96.63</v>
      </c>
      <c r="P211" s="133" t="s">
        <v>3561</v>
      </c>
      <c r="Q211" s="69">
        <v>221.69275062200001</v>
      </c>
      <c r="R211" s="70">
        <v>8.0105595649687298E-4</v>
      </c>
      <c r="S211" s="70">
        <f t="shared" si="3"/>
        <v>3.3430962159274985E-4</v>
      </c>
      <c r="T211" s="70">
        <f>Q211/'סכום נכסי הקרן'!$C$41</f>
        <v>2.7253373578188158E-5</v>
      </c>
    </row>
    <row r="212" spans="1:20">
      <c r="A212" s="62" t="s">
        <v>770</v>
      </c>
      <c r="B212" s="59" t="s">
        <v>771</v>
      </c>
      <c r="C212" s="72" t="s">
        <v>122</v>
      </c>
      <c r="D212" s="72" t="s">
        <v>27</v>
      </c>
      <c r="E212" s="59" t="s">
        <v>767</v>
      </c>
      <c r="F212" s="72" t="s">
        <v>630</v>
      </c>
      <c r="G212" s="59" t="s">
        <v>623</v>
      </c>
      <c r="H212" s="133" t="s">
        <v>3561</v>
      </c>
      <c r="I212" s="133" t="s">
        <v>3561</v>
      </c>
      <c r="J212" s="69">
        <v>3.3299999999985057</v>
      </c>
      <c r="K212" s="72" t="s">
        <v>134</v>
      </c>
      <c r="L212" s="73">
        <v>6.0499999999999998E-2</v>
      </c>
      <c r="M212" s="73">
        <v>5.8999999999976224E-2</v>
      </c>
      <c r="N212" s="69">
        <v>1151620.5848139999</v>
      </c>
      <c r="O212" s="71">
        <v>102.3</v>
      </c>
      <c r="P212" s="133" t="s">
        <v>3561</v>
      </c>
      <c r="Q212" s="69">
        <v>1178.1078069720002</v>
      </c>
      <c r="R212" s="70">
        <v>5.2346390218818177E-3</v>
      </c>
      <c r="S212" s="70">
        <f t="shared" si="3"/>
        <v>1.7765703841882377E-3</v>
      </c>
      <c r="T212" s="70">
        <f>Q212/'סכום נכסי הקרן'!$C$41</f>
        <v>1.448284262282128E-4</v>
      </c>
    </row>
    <row r="213" spans="1:20">
      <c r="A213" s="62" t="s">
        <v>772</v>
      </c>
      <c r="B213" s="59" t="s">
        <v>773</v>
      </c>
      <c r="C213" s="72" t="s">
        <v>122</v>
      </c>
      <c r="D213" s="72" t="s">
        <v>27</v>
      </c>
      <c r="E213" s="59" t="s">
        <v>774</v>
      </c>
      <c r="F213" s="72" t="s">
        <v>310</v>
      </c>
      <c r="G213" s="59" t="s">
        <v>623</v>
      </c>
      <c r="H213" s="133" t="s">
        <v>3561</v>
      </c>
      <c r="I213" s="133" t="s">
        <v>3561</v>
      </c>
      <c r="J213" s="69">
        <v>1.9800000000013169</v>
      </c>
      <c r="K213" s="72" t="s">
        <v>134</v>
      </c>
      <c r="L213" s="73">
        <v>0.01</v>
      </c>
      <c r="M213" s="73">
        <v>6.5100000000056127E-2</v>
      </c>
      <c r="N213" s="69">
        <v>354352.569968</v>
      </c>
      <c r="O213" s="71">
        <v>90</v>
      </c>
      <c r="P213" s="133" t="s">
        <v>3561</v>
      </c>
      <c r="Q213" s="69">
        <v>318.917312971</v>
      </c>
      <c r="R213" s="70">
        <v>1.4764690415333334E-3</v>
      </c>
      <c r="S213" s="70">
        <f t="shared" si="3"/>
        <v>4.8092292562376313E-4</v>
      </c>
      <c r="T213" s="70">
        <f>Q213/'סכום נכסי הקרן'!$C$41</f>
        <v>3.9205488887502186E-5</v>
      </c>
    </row>
    <row r="214" spans="1:20">
      <c r="A214" s="132" t="s">
        <v>3561</v>
      </c>
      <c r="B214" s="133" t="s">
        <v>3561</v>
      </c>
      <c r="C214" s="133" t="s">
        <v>3561</v>
      </c>
      <c r="D214" s="133" t="s">
        <v>3561</v>
      </c>
      <c r="E214" s="133" t="s">
        <v>3561</v>
      </c>
      <c r="F214" s="133" t="s">
        <v>3561</v>
      </c>
      <c r="G214" s="133" t="s">
        <v>3561</v>
      </c>
      <c r="H214" s="133" t="s">
        <v>3561</v>
      </c>
      <c r="I214" s="133" t="s">
        <v>3561</v>
      </c>
      <c r="J214" s="133" t="s">
        <v>3561</v>
      </c>
      <c r="K214" s="133" t="s">
        <v>3561</v>
      </c>
      <c r="L214" s="133" t="s">
        <v>3561</v>
      </c>
      <c r="M214" s="133" t="s">
        <v>3561</v>
      </c>
      <c r="N214" s="133" t="s">
        <v>3561</v>
      </c>
      <c r="O214" s="133" t="s">
        <v>3561</v>
      </c>
      <c r="P214" s="133" t="s">
        <v>3561</v>
      </c>
      <c r="Q214" s="133" t="s">
        <v>3561</v>
      </c>
      <c r="R214" s="133" t="s">
        <v>3561</v>
      </c>
      <c r="S214" s="133" t="s">
        <v>3561</v>
      </c>
      <c r="T214" s="133" t="s">
        <v>3561</v>
      </c>
    </row>
    <row r="215" spans="1:20">
      <c r="A215" s="76" t="s">
        <v>49</v>
      </c>
      <c r="B215" s="130" t="s">
        <v>3561</v>
      </c>
      <c r="C215" s="130" t="s">
        <v>3561</v>
      </c>
      <c r="D215" s="130" t="s">
        <v>3561</v>
      </c>
      <c r="E215" s="130" t="s">
        <v>3561</v>
      </c>
      <c r="F215" s="130" t="s">
        <v>3561</v>
      </c>
      <c r="G215" s="130" t="s">
        <v>3561</v>
      </c>
      <c r="H215" s="130" t="s">
        <v>3561</v>
      </c>
      <c r="I215" s="130" t="s">
        <v>3561</v>
      </c>
      <c r="J215" s="66">
        <v>2.8200000000015395</v>
      </c>
      <c r="K215" s="130" t="s">
        <v>3561</v>
      </c>
      <c r="L215" s="130" t="s">
        <v>3561</v>
      </c>
      <c r="M215" s="78">
        <v>4.7700000000016528E-2</v>
      </c>
      <c r="N215" s="130" t="s">
        <v>3561</v>
      </c>
      <c r="O215" s="130" t="s">
        <v>3561</v>
      </c>
      <c r="P215" s="130" t="s">
        <v>3561</v>
      </c>
      <c r="Q215" s="66">
        <v>883.620474102</v>
      </c>
      <c r="R215" s="130" t="s">
        <v>3561</v>
      </c>
      <c r="S215" s="67">
        <f t="shared" si="3"/>
        <v>1.3324875328572475E-3</v>
      </c>
      <c r="T215" s="67">
        <f>Q215/'סכום נכסי הקרן'!$C$41</f>
        <v>1.086261901414099E-4</v>
      </c>
    </row>
    <row r="216" spans="1:20">
      <c r="A216" s="62" t="s">
        <v>775</v>
      </c>
      <c r="B216" s="59" t="s">
        <v>776</v>
      </c>
      <c r="C216" s="72" t="s">
        <v>122</v>
      </c>
      <c r="D216" s="72" t="s">
        <v>27</v>
      </c>
      <c r="E216" s="59" t="s">
        <v>777</v>
      </c>
      <c r="F216" s="72" t="s">
        <v>636</v>
      </c>
      <c r="G216" s="59" t="s">
        <v>331</v>
      </c>
      <c r="H216" s="59" t="s">
        <v>289</v>
      </c>
      <c r="I216" s="133" t="s">
        <v>3561</v>
      </c>
      <c r="J216" s="69">
        <v>2.8200000000015395</v>
      </c>
      <c r="K216" s="72" t="s">
        <v>134</v>
      </c>
      <c r="L216" s="73">
        <v>2.12E-2</v>
      </c>
      <c r="M216" s="73">
        <v>4.7700000000016528E-2</v>
      </c>
      <c r="N216" s="69">
        <v>857883.99046499992</v>
      </c>
      <c r="O216" s="71">
        <v>103</v>
      </c>
      <c r="P216" s="133" t="s">
        <v>3561</v>
      </c>
      <c r="Q216" s="69">
        <v>883.620474102</v>
      </c>
      <c r="R216" s="70">
        <v>5.7192266030999996E-3</v>
      </c>
      <c r="S216" s="70">
        <f t="shared" si="3"/>
        <v>1.3324875328572475E-3</v>
      </c>
      <c r="T216" s="70">
        <f>Q216/'סכום נכסי הקרן'!$C$41</f>
        <v>1.086261901414099E-4</v>
      </c>
    </row>
    <row r="217" spans="1:20">
      <c r="A217" s="132" t="s">
        <v>3561</v>
      </c>
      <c r="B217" s="133" t="s">
        <v>3561</v>
      </c>
      <c r="C217" s="133" t="s">
        <v>3561</v>
      </c>
      <c r="D217" s="133" t="s">
        <v>3561</v>
      </c>
      <c r="E217" s="133" t="s">
        <v>3561</v>
      </c>
      <c r="F217" s="133" t="s">
        <v>3561</v>
      </c>
      <c r="G217" s="133" t="s">
        <v>3561</v>
      </c>
      <c r="H217" s="133" t="s">
        <v>3561</v>
      </c>
      <c r="I217" s="133" t="s">
        <v>3561</v>
      </c>
      <c r="J217" s="133" t="s">
        <v>3561</v>
      </c>
      <c r="K217" s="133" t="s">
        <v>3561</v>
      </c>
      <c r="L217" s="133" t="s">
        <v>3561</v>
      </c>
      <c r="M217" s="133" t="s">
        <v>3561</v>
      </c>
      <c r="N217" s="133" t="s">
        <v>3561</v>
      </c>
      <c r="O217" s="133" t="s">
        <v>3561</v>
      </c>
      <c r="P217" s="133" t="s">
        <v>3561</v>
      </c>
      <c r="Q217" s="133" t="s">
        <v>3561</v>
      </c>
      <c r="R217" s="133" t="s">
        <v>3561</v>
      </c>
      <c r="S217" s="133" t="s">
        <v>3561</v>
      </c>
      <c r="T217" s="133" t="s">
        <v>3561</v>
      </c>
    </row>
    <row r="218" spans="1:20">
      <c r="A218" s="56" t="s">
        <v>188</v>
      </c>
      <c r="B218" s="130" t="s">
        <v>3561</v>
      </c>
      <c r="C218" s="130" t="s">
        <v>3561</v>
      </c>
      <c r="D218" s="130" t="s">
        <v>3561</v>
      </c>
      <c r="E218" s="130" t="s">
        <v>3561</v>
      </c>
      <c r="F218" s="130" t="s">
        <v>3561</v>
      </c>
      <c r="G218" s="130" t="s">
        <v>3561</v>
      </c>
      <c r="H218" s="130" t="s">
        <v>3561</v>
      </c>
      <c r="I218" s="130" t="s">
        <v>3561</v>
      </c>
      <c r="J218" s="66">
        <v>4.7376411817431485</v>
      </c>
      <c r="K218" s="130" t="s">
        <v>3561</v>
      </c>
      <c r="L218" s="130" t="s">
        <v>3561</v>
      </c>
      <c r="M218" s="78">
        <v>6.3889774397459811E-2</v>
      </c>
      <c r="N218" s="130" t="s">
        <v>3561</v>
      </c>
      <c r="O218" s="130" t="s">
        <v>3561</v>
      </c>
      <c r="P218" s="130" t="s">
        <v>3561</v>
      </c>
      <c r="Q218" s="66">
        <v>202994.14883429505</v>
      </c>
      <c r="R218" s="130" t="s">
        <v>3561</v>
      </c>
      <c r="S218" s="67">
        <f t="shared" si="3"/>
        <v>0.30611238703987215</v>
      </c>
      <c r="T218" s="67">
        <f>Q218/'סכום נכסי הקרן'!$C$41</f>
        <v>2.495469679024483E-2</v>
      </c>
    </row>
    <row r="219" spans="1:20">
      <c r="A219" s="76" t="s">
        <v>67</v>
      </c>
      <c r="B219" s="130" t="s">
        <v>3561</v>
      </c>
      <c r="C219" s="130" t="s">
        <v>3561</v>
      </c>
      <c r="D219" s="130" t="s">
        <v>3561</v>
      </c>
      <c r="E219" s="130" t="s">
        <v>3561</v>
      </c>
      <c r="F219" s="130" t="s">
        <v>3561</v>
      </c>
      <c r="G219" s="130" t="s">
        <v>3561</v>
      </c>
      <c r="H219" s="130" t="s">
        <v>3561</v>
      </c>
      <c r="I219" s="130" t="s">
        <v>3561</v>
      </c>
      <c r="J219" s="66">
        <v>4.9322340072197797</v>
      </c>
      <c r="K219" s="130" t="s">
        <v>3561</v>
      </c>
      <c r="L219" s="130" t="s">
        <v>3561</v>
      </c>
      <c r="M219" s="78">
        <v>7.4380385701932658E-2</v>
      </c>
      <c r="N219" s="130" t="s">
        <v>3561</v>
      </c>
      <c r="O219" s="130" t="s">
        <v>3561</v>
      </c>
      <c r="P219" s="130" t="s">
        <v>3561</v>
      </c>
      <c r="Q219" s="66">
        <v>31618.148169083004</v>
      </c>
      <c r="R219" s="130" t="s">
        <v>3561</v>
      </c>
      <c r="S219" s="67">
        <f t="shared" si="3"/>
        <v>4.7679732964712833E-2</v>
      </c>
      <c r="T219" s="67">
        <f>Q219/'סכום נכסי הקרן'!$C$41</f>
        <v>3.8869164710386918E-3</v>
      </c>
    </row>
    <row r="220" spans="1:20">
      <c r="A220" s="62" t="s">
        <v>778</v>
      </c>
      <c r="B220" s="59" t="s">
        <v>779</v>
      </c>
      <c r="C220" s="72" t="s">
        <v>27</v>
      </c>
      <c r="D220" s="72" t="s">
        <v>780</v>
      </c>
      <c r="E220" s="59" t="s">
        <v>292</v>
      </c>
      <c r="F220" s="72" t="s">
        <v>293</v>
      </c>
      <c r="G220" s="59" t="s">
        <v>781</v>
      </c>
      <c r="H220" s="59" t="s">
        <v>782</v>
      </c>
      <c r="I220" s="133" t="s">
        <v>3561</v>
      </c>
      <c r="J220" s="69">
        <v>6.8600000000019916</v>
      </c>
      <c r="K220" s="72" t="s">
        <v>133</v>
      </c>
      <c r="L220" s="73">
        <v>3.7499999999999999E-2</v>
      </c>
      <c r="M220" s="73">
        <v>6.1400000000021222E-2</v>
      </c>
      <c r="N220" s="69">
        <v>391573.25075000001</v>
      </c>
      <c r="O220" s="71">
        <v>85.582329999999999</v>
      </c>
      <c r="P220" s="133" t="s">
        <v>3561</v>
      </c>
      <c r="Q220" s="69">
        <v>1215.4712623529999</v>
      </c>
      <c r="R220" s="70">
        <v>7.8314650150000003E-4</v>
      </c>
      <c r="S220" s="70">
        <f t="shared" si="3"/>
        <v>1.8329139614805666E-3</v>
      </c>
      <c r="T220" s="70">
        <f>Q220/'סכום נכסי הקרן'!$C$41</f>
        <v>1.4942163103447452E-4</v>
      </c>
    </row>
    <row r="221" spans="1:20">
      <c r="A221" s="62" t="s">
        <v>783</v>
      </c>
      <c r="B221" s="59" t="s">
        <v>784</v>
      </c>
      <c r="C221" s="72" t="s">
        <v>27</v>
      </c>
      <c r="D221" s="72" t="s">
        <v>780</v>
      </c>
      <c r="E221" s="59" t="s">
        <v>398</v>
      </c>
      <c r="F221" s="72" t="s">
        <v>281</v>
      </c>
      <c r="G221" s="59" t="s">
        <v>786</v>
      </c>
      <c r="H221" s="59" t="s">
        <v>275</v>
      </c>
      <c r="I221" s="133" t="s">
        <v>3561</v>
      </c>
      <c r="J221" s="69">
        <v>2.6399999999995836</v>
      </c>
      <c r="K221" s="72" t="s">
        <v>133</v>
      </c>
      <c r="L221" s="73">
        <v>3.2549999999999996E-2</v>
      </c>
      <c r="M221" s="73">
        <v>8.6599999999987604E-2</v>
      </c>
      <c r="N221" s="69">
        <v>1175970.7849999999</v>
      </c>
      <c r="O221" s="71">
        <v>87.799629999999993</v>
      </c>
      <c r="P221" s="133" t="s">
        <v>3561</v>
      </c>
      <c r="Q221" s="69">
        <v>3744.8700262040002</v>
      </c>
      <c r="R221" s="70">
        <v>1.1759707849999998E-3</v>
      </c>
      <c r="S221" s="70">
        <f t="shared" si="3"/>
        <v>5.6472125401562491E-3</v>
      </c>
      <c r="T221" s="70">
        <f>Q221/'סכום נכסי הקרן'!$C$41</f>
        <v>4.6036842224000436E-4</v>
      </c>
    </row>
    <row r="222" spans="1:20">
      <c r="A222" s="62" t="s">
        <v>787</v>
      </c>
      <c r="B222" s="59" t="s">
        <v>788</v>
      </c>
      <c r="C222" s="72" t="s">
        <v>27</v>
      </c>
      <c r="D222" s="72" t="s">
        <v>780</v>
      </c>
      <c r="E222" s="59" t="s">
        <v>361</v>
      </c>
      <c r="F222" s="72" t="s">
        <v>281</v>
      </c>
      <c r="G222" s="59" t="s">
        <v>786</v>
      </c>
      <c r="H222" s="59" t="s">
        <v>275</v>
      </c>
      <c r="I222" s="133" t="s">
        <v>3561</v>
      </c>
      <c r="J222" s="69">
        <v>1.9899999999999165</v>
      </c>
      <c r="K222" s="72" t="s">
        <v>133</v>
      </c>
      <c r="L222" s="73">
        <v>3.2750000000000001E-2</v>
      </c>
      <c r="M222" s="73">
        <v>8.3099999999993235E-2</v>
      </c>
      <c r="N222" s="69">
        <v>1664574.1358399999</v>
      </c>
      <c r="O222" s="71">
        <v>91.480680000000007</v>
      </c>
      <c r="P222" s="133" t="s">
        <v>3561</v>
      </c>
      <c r="Q222" s="69">
        <v>5523.0641133540003</v>
      </c>
      <c r="R222" s="70">
        <v>2.21943218112E-3</v>
      </c>
      <c r="S222" s="70">
        <f t="shared" si="3"/>
        <v>8.3287047888910108E-3</v>
      </c>
      <c r="T222" s="70">
        <f>Q222/'סכום נכסי הקרן'!$C$41</f>
        <v>6.7896730567509965E-4</v>
      </c>
    </row>
    <row r="223" spans="1:20">
      <c r="A223" s="62" t="s">
        <v>789</v>
      </c>
      <c r="B223" s="59" t="s">
        <v>790</v>
      </c>
      <c r="C223" s="72" t="s">
        <v>27</v>
      </c>
      <c r="D223" s="72" t="s">
        <v>780</v>
      </c>
      <c r="E223" s="59" t="s">
        <v>361</v>
      </c>
      <c r="F223" s="72" t="s">
        <v>281</v>
      </c>
      <c r="G223" s="59" t="s">
        <v>786</v>
      </c>
      <c r="H223" s="59" t="s">
        <v>275</v>
      </c>
      <c r="I223" s="133" t="s">
        <v>3561</v>
      </c>
      <c r="J223" s="69">
        <v>3.8299999999995991</v>
      </c>
      <c r="K223" s="72" t="s">
        <v>133</v>
      </c>
      <c r="L223" s="73">
        <v>7.1289999999999992E-2</v>
      </c>
      <c r="M223" s="73">
        <v>7.4999999999991407E-2</v>
      </c>
      <c r="N223" s="69">
        <v>950784.89</v>
      </c>
      <c r="O223" s="71">
        <v>101.25705000000001</v>
      </c>
      <c r="P223" s="133" t="s">
        <v>3561</v>
      </c>
      <c r="Q223" s="69">
        <v>3491.8461251799999</v>
      </c>
      <c r="R223" s="70">
        <v>1.90156978E-3</v>
      </c>
      <c r="S223" s="70">
        <f t="shared" si="3"/>
        <v>5.2656559742878259E-3</v>
      </c>
      <c r="T223" s="70">
        <f>Q223/'סכום נכסי הקרן'!$C$41</f>
        <v>4.292634137114428E-4</v>
      </c>
    </row>
    <row r="224" spans="1:20">
      <c r="A224" s="62" t="s">
        <v>791</v>
      </c>
      <c r="B224" s="59" t="s">
        <v>792</v>
      </c>
      <c r="C224" s="72" t="s">
        <v>27</v>
      </c>
      <c r="D224" s="72" t="s">
        <v>780</v>
      </c>
      <c r="E224" s="59" t="s">
        <v>793</v>
      </c>
      <c r="F224" s="72" t="s">
        <v>429</v>
      </c>
      <c r="G224" s="59" t="s">
        <v>794</v>
      </c>
      <c r="H224" s="59" t="s">
        <v>275</v>
      </c>
      <c r="I224" s="133" t="s">
        <v>3561</v>
      </c>
      <c r="J224" s="69">
        <v>9.4600000000006048</v>
      </c>
      <c r="K224" s="72" t="s">
        <v>133</v>
      </c>
      <c r="L224" s="73">
        <v>6.3750000000000001E-2</v>
      </c>
      <c r="M224" s="73">
        <v>6.8700000000003578E-2</v>
      </c>
      <c r="N224" s="69">
        <v>2379464.2905000001</v>
      </c>
      <c r="O224" s="71">
        <v>94.761250000000004</v>
      </c>
      <c r="P224" s="133" t="s">
        <v>3561</v>
      </c>
      <c r="Q224" s="69">
        <v>8178.1962508610004</v>
      </c>
      <c r="R224" s="70">
        <v>3.4330750115423463E-3</v>
      </c>
      <c r="S224" s="70">
        <f t="shared" si="3"/>
        <v>1.2332607567300711E-2</v>
      </c>
      <c r="T224" s="70">
        <f>Q224/'סכום נכסי הקרן'!$C$41</f>
        <v>1.0053708882907175E-3</v>
      </c>
    </row>
    <row r="225" spans="1:20">
      <c r="A225" s="62" t="s">
        <v>795</v>
      </c>
      <c r="B225" s="59" t="s">
        <v>796</v>
      </c>
      <c r="C225" s="72" t="s">
        <v>27</v>
      </c>
      <c r="D225" s="72" t="s">
        <v>780</v>
      </c>
      <c r="E225" s="59" t="s">
        <v>797</v>
      </c>
      <c r="F225" s="72" t="s">
        <v>281</v>
      </c>
      <c r="G225" s="59" t="s">
        <v>794</v>
      </c>
      <c r="H225" s="59" t="s">
        <v>782</v>
      </c>
      <c r="I225" s="133" t="s">
        <v>3561</v>
      </c>
      <c r="J225" s="69">
        <v>2.1900000000002064</v>
      </c>
      <c r="K225" s="72" t="s">
        <v>133</v>
      </c>
      <c r="L225" s="73">
        <v>3.0769999999999999E-2</v>
      </c>
      <c r="M225" s="73">
        <v>8.6100000000009058E-2</v>
      </c>
      <c r="N225" s="69">
        <v>1335602.5639</v>
      </c>
      <c r="O225" s="71">
        <v>89.040419999999997</v>
      </c>
      <c r="P225" s="133" t="s">
        <v>3561</v>
      </c>
      <c r="Q225" s="69">
        <v>4313.3231554690001</v>
      </c>
      <c r="R225" s="70">
        <v>2.2260042731666665E-3</v>
      </c>
      <c r="S225" s="70">
        <f t="shared" si="3"/>
        <v>6.5044320478063909E-3</v>
      </c>
      <c r="T225" s="70">
        <f>Q225/'סכום נכסי הקרן'!$C$41</f>
        <v>5.3025011864226703E-4</v>
      </c>
    </row>
    <row r="226" spans="1:20">
      <c r="A226" s="62" t="s">
        <v>798</v>
      </c>
      <c r="B226" s="59" t="s">
        <v>799</v>
      </c>
      <c r="C226" s="72" t="s">
        <v>27</v>
      </c>
      <c r="D226" s="72" t="s">
        <v>780</v>
      </c>
      <c r="E226" s="59" t="s">
        <v>800</v>
      </c>
      <c r="F226" s="72" t="s">
        <v>1040</v>
      </c>
      <c r="G226" s="59" t="s">
        <v>801</v>
      </c>
      <c r="H226" s="59" t="s">
        <v>275</v>
      </c>
      <c r="I226" s="133" t="s">
        <v>3561</v>
      </c>
      <c r="J226" s="69">
        <v>5.549999999998203</v>
      </c>
      <c r="K226" s="72" t="s">
        <v>135</v>
      </c>
      <c r="L226" s="73">
        <v>4.3749999999999997E-2</v>
      </c>
      <c r="M226" s="73">
        <v>5.4799999999979712E-2</v>
      </c>
      <c r="N226" s="69">
        <v>250206.55</v>
      </c>
      <c r="O226" s="71">
        <v>94.237790000000004</v>
      </c>
      <c r="P226" s="133" t="s">
        <v>3561</v>
      </c>
      <c r="Q226" s="69">
        <v>945.89166355399993</v>
      </c>
      <c r="R226" s="70">
        <v>1.6680436666666667E-4</v>
      </c>
      <c r="S226" s="70">
        <f t="shared" si="3"/>
        <v>1.4263916308641521E-3</v>
      </c>
      <c r="T226" s="70">
        <f>Q226/'סכום נכסי הקרן'!$C$41</f>
        <v>1.1628137951739065E-4</v>
      </c>
    </row>
    <row r="227" spans="1:20">
      <c r="A227" s="62" t="s">
        <v>802</v>
      </c>
      <c r="B227" s="59" t="s">
        <v>803</v>
      </c>
      <c r="C227" s="72" t="s">
        <v>27</v>
      </c>
      <c r="D227" s="72" t="s">
        <v>780</v>
      </c>
      <c r="E227" s="59" t="s">
        <v>800</v>
      </c>
      <c r="F227" s="72" t="s">
        <v>1040</v>
      </c>
      <c r="G227" s="59" t="s">
        <v>801</v>
      </c>
      <c r="H227" s="59" t="s">
        <v>275</v>
      </c>
      <c r="I227" s="133" t="s">
        <v>3561</v>
      </c>
      <c r="J227" s="69">
        <v>4.5399999999996856</v>
      </c>
      <c r="K227" s="72" t="s">
        <v>135</v>
      </c>
      <c r="L227" s="73">
        <v>7.3749999999999996E-2</v>
      </c>
      <c r="M227" s="73">
        <v>5.319999999999668E-2</v>
      </c>
      <c r="N227" s="69">
        <v>512923.42749999999</v>
      </c>
      <c r="O227" s="71">
        <v>111.22803999999999</v>
      </c>
      <c r="P227" s="133" t="s">
        <v>3561</v>
      </c>
      <c r="Q227" s="69">
        <v>2288.6767049679997</v>
      </c>
      <c r="R227" s="70">
        <v>6.4115428437500001E-4</v>
      </c>
      <c r="S227" s="70">
        <f t="shared" si="3"/>
        <v>3.4512930217126597E-3</v>
      </c>
      <c r="T227" s="70">
        <f>Q227/'סכום נכסי הקרן'!$C$41</f>
        <v>2.8135408607267209E-4</v>
      </c>
    </row>
    <row r="228" spans="1:20">
      <c r="A228" s="62" t="s">
        <v>804</v>
      </c>
      <c r="B228" s="59" t="s">
        <v>805</v>
      </c>
      <c r="C228" s="72" t="s">
        <v>27</v>
      </c>
      <c r="D228" s="72" t="s">
        <v>780</v>
      </c>
      <c r="E228" s="59" t="s">
        <v>800</v>
      </c>
      <c r="F228" s="72" t="s">
        <v>1040</v>
      </c>
      <c r="G228" s="59" t="s">
        <v>801</v>
      </c>
      <c r="H228" s="59" t="s">
        <v>275</v>
      </c>
      <c r="I228" s="133" t="s">
        <v>3561</v>
      </c>
      <c r="J228" s="69">
        <v>5.6900000000002109</v>
      </c>
      <c r="K228" s="72" t="s">
        <v>133</v>
      </c>
      <c r="L228" s="73">
        <v>8.1250000000000003E-2</v>
      </c>
      <c r="M228" s="73">
        <v>6.5300000000004188E-2</v>
      </c>
      <c r="N228" s="69">
        <v>475392.44500000001</v>
      </c>
      <c r="O228" s="71">
        <v>111.16779</v>
      </c>
      <c r="P228" s="133" t="s">
        <v>3561</v>
      </c>
      <c r="Q228" s="69">
        <v>1916.8088671399998</v>
      </c>
      <c r="R228" s="70">
        <v>9.5078489E-4</v>
      </c>
      <c r="S228" s="70">
        <f t="shared" si="3"/>
        <v>2.8905214322132613E-3</v>
      </c>
      <c r="T228" s="70">
        <f>Q228/'סכום נכסי הקרן'!$C$41</f>
        <v>2.3563922585462287E-4</v>
      </c>
    </row>
    <row r="229" spans="1:20">
      <c r="A229" s="132" t="s">
        <v>3561</v>
      </c>
      <c r="B229" s="133" t="s">
        <v>3561</v>
      </c>
      <c r="C229" s="133" t="s">
        <v>3561</v>
      </c>
      <c r="D229" s="133" t="s">
        <v>3561</v>
      </c>
      <c r="E229" s="133" t="s">
        <v>3561</v>
      </c>
      <c r="F229" s="133" t="s">
        <v>3561</v>
      </c>
      <c r="G229" s="133" t="s">
        <v>3561</v>
      </c>
      <c r="H229" s="133" t="s">
        <v>3561</v>
      </c>
      <c r="I229" s="133" t="s">
        <v>3561</v>
      </c>
      <c r="J229" s="133" t="s">
        <v>3561</v>
      </c>
      <c r="K229" s="133" t="s">
        <v>3561</v>
      </c>
      <c r="L229" s="133" t="s">
        <v>3561</v>
      </c>
      <c r="M229" s="133" t="s">
        <v>3561</v>
      </c>
      <c r="N229" s="133" t="s">
        <v>3561</v>
      </c>
      <c r="O229" s="133" t="s">
        <v>3561</v>
      </c>
      <c r="P229" s="133" t="s">
        <v>3561</v>
      </c>
      <c r="Q229" s="133" t="s">
        <v>3561</v>
      </c>
      <c r="R229" s="133" t="s">
        <v>3561</v>
      </c>
      <c r="S229" s="133" t="s">
        <v>3561</v>
      </c>
      <c r="T229" s="133" t="s">
        <v>3561</v>
      </c>
    </row>
    <row r="230" spans="1:20">
      <c r="A230" s="76" t="s">
        <v>66</v>
      </c>
      <c r="B230" s="130" t="s">
        <v>3561</v>
      </c>
      <c r="C230" s="130" t="s">
        <v>3561</v>
      </c>
      <c r="D230" s="130" t="s">
        <v>3561</v>
      </c>
      <c r="E230" s="130" t="s">
        <v>3561</v>
      </c>
      <c r="F230" s="130" t="s">
        <v>3561</v>
      </c>
      <c r="G230" s="130" t="s">
        <v>3561</v>
      </c>
      <c r="H230" s="130" t="s">
        <v>3561</v>
      </c>
      <c r="I230" s="130" t="s">
        <v>3561</v>
      </c>
      <c r="J230" s="66">
        <v>4.7017396274725476</v>
      </c>
      <c r="K230" s="130" t="s">
        <v>3561</v>
      </c>
      <c r="L230" s="130" t="s">
        <v>3561</v>
      </c>
      <c r="M230" s="78">
        <v>6.1954300927886591E-2</v>
      </c>
      <c r="N230" s="130" t="s">
        <v>3561</v>
      </c>
      <c r="O230" s="130" t="s">
        <v>3561</v>
      </c>
      <c r="P230" s="130" t="s">
        <v>3561</v>
      </c>
      <c r="Q230" s="66">
        <v>171376.00066521202</v>
      </c>
      <c r="R230" s="130" t="s">
        <v>3561</v>
      </c>
      <c r="S230" s="67">
        <f t="shared" si="3"/>
        <v>0.25843265407515925</v>
      </c>
      <c r="T230" s="67">
        <f>Q230/'סכום נכסי הקרן'!$C$41</f>
        <v>2.1067780319206135E-2</v>
      </c>
    </row>
    <row r="231" spans="1:20">
      <c r="A231" s="62" t="s">
        <v>806</v>
      </c>
      <c r="B231" s="59" t="s">
        <v>807</v>
      </c>
      <c r="C231" s="72" t="s">
        <v>27</v>
      </c>
      <c r="D231" s="72" t="s">
        <v>780</v>
      </c>
      <c r="E231" s="133" t="s">
        <v>3561</v>
      </c>
      <c r="F231" s="72" t="s">
        <v>808</v>
      </c>
      <c r="G231" s="59" t="s">
        <v>274</v>
      </c>
      <c r="H231" s="59" t="s">
        <v>782</v>
      </c>
      <c r="I231" s="133" t="s">
        <v>3561</v>
      </c>
      <c r="J231" s="69">
        <v>7.1599999999984005</v>
      </c>
      <c r="K231" s="72" t="s">
        <v>135</v>
      </c>
      <c r="L231" s="73">
        <v>4.2519999999999995E-2</v>
      </c>
      <c r="M231" s="73">
        <v>4.3599999999989932E-2</v>
      </c>
      <c r="N231" s="69">
        <v>500413.1</v>
      </c>
      <c r="O231" s="71">
        <v>100.85723</v>
      </c>
      <c r="P231" s="133" t="s">
        <v>3561</v>
      </c>
      <c r="Q231" s="69">
        <v>2024.6656651139997</v>
      </c>
      <c r="R231" s="70">
        <v>4.0033047999999999E-4</v>
      </c>
      <c r="S231" s="70">
        <f t="shared" si="3"/>
        <v>3.0531680014661004E-3</v>
      </c>
      <c r="T231" s="70">
        <f>Q231/'סכום נכסי הקרן'!$C$41</f>
        <v>2.4889839468123258E-4</v>
      </c>
    </row>
    <row r="232" spans="1:20">
      <c r="A232" s="62" t="s">
        <v>809</v>
      </c>
      <c r="B232" s="59" t="s">
        <v>810</v>
      </c>
      <c r="C232" s="72" t="s">
        <v>27</v>
      </c>
      <c r="D232" s="72" t="s">
        <v>780</v>
      </c>
      <c r="E232" s="133" t="s">
        <v>3561</v>
      </c>
      <c r="F232" s="72" t="s">
        <v>808</v>
      </c>
      <c r="G232" s="59" t="s">
        <v>811</v>
      </c>
      <c r="H232" s="59" t="s">
        <v>782</v>
      </c>
      <c r="I232" s="133" t="s">
        <v>3561</v>
      </c>
      <c r="J232" s="69">
        <v>0.69000000000848194</v>
      </c>
      <c r="K232" s="72" t="s">
        <v>133</v>
      </c>
      <c r="L232" s="73">
        <v>4.4999999999999998E-2</v>
      </c>
      <c r="M232" s="73">
        <v>6.0700000000254446E-2</v>
      </c>
      <c r="N232" s="69">
        <v>325.26851499999998</v>
      </c>
      <c r="O232" s="71">
        <v>99.935000000000002</v>
      </c>
      <c r="P232" s="133" t="s">
        <v>3561</v>
      </c>
      <c r="Q232" s="69">
        <v>1.1789822710000002</v>
      </c>
      <c r="R232" s="70">
        <v>6.5053702999999992E-7</v>
      </c>
      <c r="S232" s="70">
        <f t="shared" si="3"/>
        <v>1.7778890639261947E-6</v>
      </c>
      <c r="T232" s="70">
        <f>Q232/'סכום נכסי הקרן'!$C$41</f>
        <v>1.4493592678819459E-7</v>
      </c>
    </row>
    <row r="233" spans="1:20">
      <c r="A233" s="62" t="s">
        <v>812</v>
      </c>
      <c r="B233" s="59" t="s">
        <v>813</v>
      </c>
      <c r="C233" s="72" t="s">
        <v>27</v>
      </c>
      <c r="D233" s="72" t="s">
        <v>780</v>
      </c>
      <c r="E233" s="133" t="s">
        <v>3561</v>
      </c>
      <c r="F233" s="72" t="s">
        <v>808</v>
      </c>
      <c r="G233" s="59" t="s">
        <v>814</v>
      </c>
      <c r="H233" s="59" t="s">
        <v>815</v>
      </c>
      <c r="I233" s="133" t="s">
        <v>3561</v>
      </c>
      <c r="J233" s="69">
        <v>6.4099999999993544</v>
      </c>
      <c r="K233" s="72" t="s">
        <v>133</v>
      </c>
      <c r="L233" s="73">
        <v>0.03</v>
      </c>
      <c r="M233" s="73">
        <v>6.2899999999994557E-2</v>
      </c>
      <c r="N233" s="69">
        <v>925764.23499999999</v>
      </c>
      <c r="O233" s="71">
        <v>82.705669999999998</v>
      </c>
      <c r="P233" s="133" t="s">
        <v>3561</v>
      </c>
      <c r="Q233" s="69">
        <v>2777.0469426190002</v>
      </c>
      <c r="R233" s="70">
        <v>5.2900813428571425E-4</v>
      </c>
      <c r="S233" s="70">
        <f t="shared" si="3"/>
        <v>4.1877486292514355E-3</v>
      </c>
      <c r="T233" s="70">
        <f>Q233/'סכום נכסי הקרן'!$C$41</f>
        <v>3.4139094561737223E-4</v>
      </c>
    </row>
    <row r="234" spans="1:20">
      <c r="A234" s="62" t="s">
        <v>816</v>
      </c>
      <c r="B234" s="59" t="s">
        <v>817</v>
      </c>
      <c r="C234" s="72" t="s">
        <v>27</v>
      </c>
      <c r="D234" s="72" t="s">
        <v>780</v>
      </c>
      <c r="E234" s="133" t="s">
        <v>3561</v>
      </c>
      <c r="F234" s="72" t="s">
        <v>808</v>
      </c>
      <c r="G234" s="59" t="s">
        <v>814</v>
      </c>
      <c r="H234" s="59" t="s">
        <v>815</v>
      </c>
      <c r="I234" s="133" t="s">
        <v>3561</v>
      </c>
      <c r="J234" s="69">
        <v>7.0499999999983745</v>
      </c>
      <c r="K234" s="72" t="s">
        <v>133</v>
      </c>
      <c r="L234" s="73">
        <v>3.5000000000000003E-2</v>
      </c>
      <c r="M234" s="73">
        <v>6.3599999999984891E-2</v>
      </c>
      <c r="N234" s="69">
        <v>375309.82500000001</v>
      </c>
      <c r="O234" s="71">
        <v>83.612889999999993</v>
      </c>
      <c r="P234" s="133" t="s">
        <v>3561</v>
      </c>
      <c r="Q234" s="69">
        <v>1138.179392277</v>
      </c>
      <c r="R234" s="70">
        <v>7.5061965000000001E-4</v>
      </c>
      <c r="S234" s="70">
        <f t="shared" si="3"/>
        <v>1.716358883496256E-3</v>
      </c>
      <c r="T234" s="70">
        <f>Q234/'סכום נכסי הקרן'!$C$41</f>
        <v>1.3991990306263993E-4</v>
      </c>
    </row>
    <row r="235" spans="1:20">
      <c r="A235" s="62" t="s">
        <v>818</v>
      </c>
      <c r="B235" s="59" t="s">
        <v>819</v>
      </c>
      <c r="C235" s="72" t="s">
        <v>27</v>
      </c>
      <c r="D235" s="72" t="s">
        <v>780</v>
      </c>
      <c r="E235" s="133" t="s">
        <v>3561</v>
      </c>
      <c r="F235" s="72" t="s">
        <v>808</v>
      </c>
      <c r="G235" s="59" t="s">
        <v>820</v>
      </c>
      <c r="H235" s="59" t="s">
        <v>815</v>
      </c>
      <c r="I235" s="133" t="s">
        <v>3561</v>
      </c>
      <c r="J235" s="69">
        <v>3.5400000000007301</v>
      </c>
      <c r="K235" s="72" t="s">
        <v>133</v>
      </c>
      <c r="L235" s="73">
        <v>3.2000000000000001E-2</v>
      </c>
      <c r="M235" s="73">
        <v>9.8800000000020566E-2</v>
      </c>
      <c r="N235" s="69">
        <v>800660.96</v>
      </c>
      <c r="O235" s="71">
        <v>81.108329999999995</v>
      </c>
      <c r="P235" s="133" t="s">
        <v>3561</v>
      </c>
      <c r="Q235" s="69">
        <v>2355.3838118819999</v>
      </c>
      <c r="R235" s="70">
        <v>6.4052876799999998E-4</v>
      </c>
      <c r="S235" s="70">
        <f t="shared" si="3"/>
        <v>3.5518864222970157E-3</v>
      </c>
      <c r="T235" s="70">
        <f>Q235/'סכום נכסי הקרן'!$C$41</f>
        <v>2.8955459646350204E-4</v>
      </c>
    </row>
    <row r="236" spans="1:20">
      <c r="A236" s="62" t="s">
        <v>821</v>
      </c>
      <c r="B236" s="59" t="s">
        <v>822</v>
      </c>
      <c r="C236" s="72" t="s">
        <v>27</v>
      </c>
      <c r="D236" s="72" t="s">
        <v>780</v>
      </c>
      <c r="E236" s="133" t="s">
        <v>3561</v>
      </c>
      <c r="F236" s="72" t="s">
        <v>808</v>
      </c>
      <c r="G236" s="59" t="s">
        <v>823</v>
      </c>
      <c r="H236" s="59" t="s">
        <v>782</v>
      </c>
      <c r="I236" s="133" t="s">
        <v>3561</v>
      </c>
      <c r="J236" s="69">
        <v>7.1799999999995325</v>
      </c>
      <c r="K236" s="72" t="s">
        <v>135</v>
      </c>
      <c r="L236" s="73">
        <v>4.2500000000000003E-2</v>
      </c>
      <c r="M236" s="73">
        <v>4.389999999999717E-2</v>
      </c>
      <c r="N236" s="69">
        <v>1000826.2</v>
      </c>
      <c r="O236" s="71">
        <v>102.01258</v>
      </c>
      <c r="P236" s="133" t="s">
        <v>3561</v>
      </c>
      <c r="Q236" s="69">
        <v>4095.7175611439998</v>
      </c>
      <c r="R236" s="70">
        <v>8.0066095999999998E-4</v>
      </c>
      <c r="S236" s="70">
        <f t="shared" si="3"/>
        <v>6.1762858017467013E-3</v>
      </c>
      <c r="T236" s="70">
        <f>Q236/'סכום נכסי הקרן'!$C$41</f>
        <v>5.0349919179326619E-4</v>
      </c>
    </row>
    <row r="237" spans="1:20">
      <c r="A237" s="62" t="s">
        <v>824</v>
      </c>
      <c r="B237" s="59" t="s">
        <v>825</v>
      </c>
      <c r="C237" s="72" t="s">
        <v>27</v>
      </c>
      <c r="D237" s="72" t="s">
        <v>780</v>
      </c>
      <c r="E237" s="133" t="s">
        <v>3561</v>
      </c>
      <c r="F237" s="72" t="s">
        <v>826</v>
      </c>
      <c r="G237" s="59" t="s">
        <v>823</v>
      </c>
      <c r="H237" s="59" t="s">
        <v>782</v>
      </c>
      <c r="I237" s="133" t="s">
        <v>3561</v>
      </c>
      <c r="J237" s="69">
        <v>7.3700000000012489</v>
      </c>
      <c r="K237" s="72" t="s">
        <v>133</v>
      </c>
      <c r="L237" s="73">
        <v>5.8749999999999997E-2</v>
      </c>
      <c r="M237" s="73">
        <v>5.4800000000008502E-2</v>
      </c>
      <c r="N237" s="69">
        <v>500413.1</v>
      </c>
      <c r="O237" s="71">
        <v>106.23860000000001</v>
      </c>
      <c r="P237" s="133" t="s">
        <v>3561</v>
      </c>
      <c r="Q237" s="69">
        <v>1928.228748707</v>
      </c>
      <c r="R237" s="70">
        <v>4.54921E-4</v>
      </c>
      <c r="S237" s="70">
        <f t="shared" si="3"/>
        <v>2.9077424566923494E-3</v>
      </c>
      <c r="T237" s="70">
        <f>Q237/'סכום נכסי הקרן'!$C$41</f>
        <v>2.3704310711682432E-4</v>
      </c>
    </row>
    <row r="238" spans="1:20">
      <c r="A238" s="62" t="s">
        <v>827</v>
      </c>
      <c r="B238" s="59" t="s">
        <v>828</v>
      </c>
      <c r="C238" s="72" t="s">
        <v>27</v>
      </c>
      <c r="D238" s="72" t="s">
        <v>780</v>
      </c>
      <c r="E238" s="133" t="s">
        <v>3561</v>
      </c>
      <c r="F238" s="72" t="s">
        <v>785</v>
      </c>
      <c r="G238" s="59" t="s">
        <v>823</v>
      </c>
      <c r="H238" s="59" t="s">
        <v>782</v>
      </c>
      <c r="I238" s="133" t="s">
        <v>3561</v>
      </c>
      <c r="J238" s="69">
        <v>3.3300000000002159</v>
      </c>
      <c r="K238" s="72" t="s">
        <v>136</v>
      </c>
      <c r="L238" s="73">
        <v>4.6249999999999999E-2</v>
      </c>
      <c r="M238" s="73">
        <v>5.8300000000003627E-2</v>
      </c>
      <c r="N238" s="69">
        <v>750619.65</v>
      </c>
      <c r="O238" s="71">
        <v>97.506600000000006</v>
      </c>
      <c r="P238" s="133" t="s">
        <v>3561</v>
      </c>
      <c r="Q238" s="69">
        <v>3382.0537098190002</v>
      </c>
      <c r="R238" s="70">
        <v>1.5012393E-3</v>
      </c>
      <c r="S238" s="70">
        <f t="shared" si="3"/>
        <v>5.1000905206132789E-3</v>
      </c>
      <c r="T238" s="70">
        <f>Q238/'סכום נכסי הקרן'!$C$41</f>
        <v>4.1576629346962287E-4</v>
      </c>
    </row>
    <row r="239" spans="1:20">
      <c r="A239" s="62" t="s">
        <v>829</v>
      </c>
      <c r="B239" s="59" t="s">
        <v>830</v>
      </c>
      <c r="C239" s="72" t="s">
        <v>27</v>
      </c>
      <c r="D239" s="72" t="s">
        <v>780</v>
      </c>
      <c r="E239" s="133" t="s">
        <v>3561</v>
      </c>
      <c r="F239" s="72" t="s">
        <v>785</v>
      </c>
      <c r="G239" s="59" t="s">
        <v>781</v>
      </c>
      <c r="H239" s="59" t="s">
        <v>782</v>
      </c>
      <c r="I239" s="133" t="s">
        <v>3561</v>
      </c>
      <c r="J239" s="69">
        <v>6.910000000002082</v>
      </c>
      <c r="K239" s="72" t="s">
        <v>133</v>
      </c>
      <c r="L239" s="73">
        <v>6.7419999999999994E-2</v>
      </c>
      <c r="M239" s="73">
        <v>5.6400000000021849E-2</v>
      </c>
      <c r="N239" s="69">
        <v>375309.82500000001</v>
      </c>
      <c r="O239" s="71">
        <v>107.58701000000001</v>
      </c>
      <c r="P239" s="133" t="s">
        <v>3561</v>
      </c>
      <c r="Q239" s="69">
        <v>1464.5268284450001</v>
      </c>
      <c r="R239" s="70">
        <v>3.0024785999999999E-4</v>
      </c>
      <c r="S239" s="70">
        <f t="shared" si="3"/>
        <v>2.2084863328015892E-3</v>
      </c>
      <c r="T239" s="70">
        <f>Q239/'סכום נכסי הקרן'!$C$41</f>
        <v>1.8003879991071667E-4</v>
      </c>
    </row>
    <row r="240" spans="1:20">
      <c r="A240" s="62" t="s">
        <v>831</v>
      </c>
      <c r="B240" s="59" t="s">
        <v>832</v>
      </c>
      <c r="C240" s="72" t="s">
        <v>27</v>
      </c>
      <c r="D240" s="72" t="s">
        <v>780</v>
      </c>
      <c r="E240" s="133" t="s">
        <v>3561</v>
      </c>
      <c r="F240" s="72" t="s">
        <v>785</v>
      </c>
      <c r="G240" s="59" t="s">
        <v>781</v>
      </c>
      <c r="H240" s="59" t="s">
        <v>782</v>
      </c>
      <c r="I240" s="133" t="s">
        <v>3561</v>
      </c>
      <c r="J240" s="69">
        <v>4.9500000000005926</v>
      </c>
      <c r="K240" s="72" t="s">
        <v>133</v>
      </c>
      <c r="L240" s="73">
        <v>3.9329999999999997E-2</v>
      </c>
      <c r="M240" s="73">
        <v>5.8700000000008634E-2</v>
      </c>
      <c r="N240" s="69">
        <v>529186.85325000004</v>
      </c>
      <c r="O240" s="71">
        <v>92.249899999999997</v>
      </c>
      <c r="P240" s="133" t="s">
        <v>3561</v>
      </c>
      <c r="Q240" s="69">
        <v>1770.608341981</v>
      </c>
      <c r="R240" s="70">
        <v>3.5279123550000001E-4</v>
      </c>
      <c r="S240" s="70">
        <f t="shared" si="3"/>
        <v>2.6700530492578638E-3</v>
      </c>
      <c r="T240" s="70">
        <f>Q240/'סכום נכסי הקרן'!$C$41</f>
        <v>2.1766634438553386E-4</v>
      </c>
    </row>
    <row r="241" spans="1:20">
      <c r="A241" s="62" t="s">
        <v>833</v>
      </c>
      <c r="B241" s="59" t="s">
        <v>834</v>
      </c>
      <c r="C241" s="72" t="s">
        <v>27</v>
      </c>
      <c r="D241" s="72" t="s">
        <v>780</v>
      </c>
      <c r="E241" s="133" t="s">
        <v>3561</v>
      </c>
      <c r="F241" s="72" t="s">
        <v>3437</v>
      </c>
      <c r="G241" s="59" t="s">
        <v>781</v>
      </c>
      <c r="H241" s="59" t="s">
        <v>275</v>
      </c>
      <c r="I241" s="133" t="s">
        <v>3561</v>
      </c>
      <c r="J241" s="69">
        <v>2.5500000000002534</v>
      </c>
      <c r="K241" s="72" t="s">
        <v>133</v>
      </c>
      <c r="L241" s="73">
        <v>4.7500000000000001E-2</v>
      </c>
      <c r="M241" s="73">
        <v>7.3500000000012666E-2</v>
      </c>
      <c r="N241" s="69">
        <v>575475.06499999994</v>
      </c>
      <c r="O241" s="71">
        <v>94.50067</v>
      </c>
      <c r="P241" s="133" t="s">
        <v>3561</v>
      </c>
      <c r="Q241" s="69">
        <v>1972.46333215</v>
      </c>
      <c r="R241" s="70">
        <v>4.1462083785137122E-4</v>
      </c>
      <c r="S241" s="70">
        <f t="shared" si="3"/>
        <v>2.974447600683985E-3</v>
      </c>
      <c r="T241" s="70">
        <f>Q241/'סכום נכסי הקרן'!$C$41</f>
        <v>2.4248100088766365E-4</v>
      </c>
    </row>
    <row r="242" spans="1:20">
      <c r="A242" s="62" t="s">
        <v>835</v>
      </c>
      <c r="B242" s="59" t="s">
        <v>836</v>
      </c>
      <c r="C242" s="72" t="s">
        <v>27</v>
      </c>
      <c r="D242" s="72" t="s">
        <v>780</v>
      </c>
      <c r="E242" s="133" t="s">
        <v>3561</v>
      </c>
      <c r="F242" s="72" t="s">
        <v>3437</v>
      </c>
      <c r="G242" s="59" t="s">
        <v>781</v>
      </c>
      <c r="H242" s="59" t="s">
        <v>275</v>
      </c>
      <c r="I242" s="133" t="s">
        <v>3561</v>
      </c>
      <c r="J242" s="69">
        <v>5.6199999999980035</v>
      </c>
      <c r="K242" s="72" t="s">
        <v>133</v>
      </c>
      <c r="L242" s="73">
        <v>5.1249999999999997E-2</v>
      </c>
      <c r="M242" s="73">
        <v>7.2099999999978098E-2</v>
      </c>
      <c r="N242" s="69">
        <v>411589.77475000004</v>
      </c>
      <c r="O242" s="71">
        <v>89.959670000000003</v>
      </c>
      <c r="P242" s="133" t="s">
        <v>3561</v>
      </c>
      <c r="Q242" s="69">
        <v>1342.9503914140003</v>
      </c>
      <c r="R242" s="70">
        <v>3.1369832899662823E-4</v>
      </c>
      <c r="S242" s="70">
        <f t="shared" si="3"/>
        <v>2.0251507363763855E-3</v>
      </c>
      <c r="T242" s="70">
        <f>Q242/'סכום נכסי הקרן'!$C$41</f>
        <v>1.6509303354075353E-4</v>
      </c>
    </row>
    <row r="243" spans="1:20">
      <c r="A243" s="62" t="s">
        <v>837</v>
      </c>
      <c r="B243" s="59" t="s">
        <v>838</v>
      </c>
      <c r="C243" s="72" t="s">
        <v>27</v>
      </c>
      <c r="D243" s="72" t="s">
        <v>780</v>
      </c>
      <c r="E243" s="133" t="s">
        <v>3561</v>
      </c>
      <c r="F243" s="72" t="s">
        <v>3438</v>
      </c>
      <c r="G243" s="59" t="s">
        <v>786</v>
      </c>
      <c r="H243" s="59" t="s">
        <v>275</v>
      </c>
      <c r="I243" s="133" t="s">
        <v>3561</v>
      </c>
      <c r="J243" s="69">
        <v>6.9600000000007984</v>
      </c>
      <c r="K243" s="72" t="s">
        <v>133</v>
      </c>
      <c r="L243" s="73">
        <v>3.3000000000000002E-2</v>
      </c>
      <c r="M243" s="73">
        <v>5.2700000000005361E-2</v>
      </c>
      <c r="N243" s="69">
        <v>750619.65</v>
      </c>
      <c r="O243" s="71">
        <v>88.376000000000005</v>
      </c>
      <c r="P243" s="133" t="s">
        <v>3561</v>
      </c>
      <c r="Q243" s="69">
        <v>2406.0343645729999</v>
      </c>
      <c r="R243" s="70">
        <v>1.876549125E-4</v>
      </c>
      <c r="S243" s="70">
        <f t="shared" si="3"/>
        <v>3.6282667597509165E-3</v>
      </c>
      <c r="T243" s="70">
        <f>Q243/'סכום נכסי הקרן'!$C$41</f>
        <v>2.9578122512211432E-4</v>
      </c>
    </row>
    <row r="244" spans="1:20">
      <c r="A244" s="62" t="s">
        <v>839</v>
      </c>
      <c r="B244" s="59" t="s">
        <v>840</v>
      </c>
      <c r="C244" s="72" t="s">
        <v>27</v>
      </c>
      <c r="D244" s="72" t="s">
        <v>780</v>
      </c>
      <c r="E244" s="133" t="s">
        <v>3561</v>
      </c>
      <c r="F244" s="72" t="s">
        <v>808</v>
      </c>
      <c r="G244" s="59" t="s">
        <v>841</v>
      </c>
      <c r="H244" s="59" t="s">
        <v>815</v>
      </c>
      <c r="I244" s="133" t="s">
        <v>3561</v>
      </c>
      <c r="J244" s="69">
        <v>6.5200000000010121</v>
      </c>
      <c r="K244" s="72" t="s">
        <v>135</v>
      </c>
      <c r="L244" s="73">
        <v>5.7999999999999996E-2</v>
      </c>
      <c r="M244" s="73">
        <v>4.5800000000007349E-2</v>
      </c>
      <c r="N244" s="69">
        <v>375309.82500000001</v>
      </c>
      <c r="O244" s="71">
        <v>110.29677</v>
      </c>
      <c r="P244" s="133" t="s">
        <v>3561</v>
      </c>
      <c r="Q244" s="69">
        <v>1660.6202560910001</v>
      </c>
      <c r="R244" s="70">
        <v>7.5061965000000001E-4</v>
      </c>
      <c r="S244" s="70">
        <f t="shared" si="3"/>
        <v>2.5041925271143501E-3</v>
      </c>
      <c r="T244" s="70">
        <f>Q244/'סכום נכסי הקרן'!$C$41</f>
        <v>2.041451697620974E-4</v>
      </c>
    </row>
    <row r="245" spans="1:20">
      <c r="A245" s="62" t="s">
        <v>842</v>
      </c>
      <c r="B245" s="59" t="s">
        <v>843</v>
      </c>
      <c r="C245" s="72" t="s">
        <v>27</v>
      </c>
      <c r="D245" s="72" t="s">
        <v>780</v>
      </c>
      <c r="E245" s="133" t="s">
        <v>3561</v>
      </c>
      <c r="F245" s="72" t="s">
        <v>785</v>
      </c>
      <c r="G245" s="59" t="s">
        <v>786</v>
      </c>
      <c r="H245" s="59" t="s">
        <v>782</v>
      </c>
      <c r="I245" s="133" t="s">
        <v>3561</v>
      </c>
      <c r="J245" s="69">
        <v>7.2599999999997884</v>
      </c>
      <c r="K245" s="72" t="s">
        <v>133</v>
      </c>
      <c r="L245" s="73">
        <v>6.1740000000000003E-2</v>
      </c>
      <c r="M245" s="73">
        <v>5.680000000000425E-2</v>
      </c>
      <c r="N245" s="69">
        <v>375309.82500000001</v>
      </c>
      <c r="O245" s="71">
        <v>103.84925</v>
      </c>
      <c r="P245" s="133" t="s">
        <v>3561</v>
      </c>
      <c r="Q245" s="69">
        <v>1413.646602155</v>
      </c>
      <c r="R245" s="70">
        <v>1.172843203125E-4</v>
      </c>
      <c r="S245" s="70">
        <f t="shared" si="3"/>
        <v>2.1317596507164087E-3</v>
      </c>
      <c r="T245" s="70">
        <f>Q245/'סכום נכסי הקרן'!$C$41</f>
        <v>1.7378393676822058E-4</v>
      </c>
    </row>
    <row r="246" spans="1:20">
      <c r="A246" s="62" t="s">
        <v>844</v>
      </c>
      <c r="B246" s="59" t="s">
        <v>845</v>
      </c>
      <c r="C246" s="72" t="s">
        <v>27</v>
      </c>
      <c r="D246" s="72" t="s">
        <v>780</v>
      </c>
      <c r="E246" s="133" t="s">
        <v>3561</v>
      </c>
      <c r="F246" s="72" t="s">
        <v>3439</v>
      </c>
      <c r="G246" s="59" t="s">
        <v>786</v>
      </c>
      <c r="H246" s="59" t="s">
        <v>275</v>
      </c>
      <c r="I246" s="133" t="s">
        <v>3561</v>
      </c>
      <c r="J246" s="69">
        <v>6.7199999999978264</v>
      </c>
      <c r="K246" s="72" t="s">
        <v>133</v>
      </c>
      <c r="L246" s="73">
        <v>6.4000000000000001E-2</v>
      </c>
      <c r="M246" s="73">
        <v>5.4599999999981365E-2</v>
      </c>
      <c r="N246" s="69">
        <v>325268.51500000001</v>
      </c>
      <c r="O246" s="71">
        <v>109.184</v>
      </c>
      <c r="P246" s="133" t="s">
        <v>3561</v>
      </c>
      <c r="Q246" s="69">
        <v>1288.0970432399999</v>
      </c>
      <c r="R246" s="70">
        <v>3.2526851500000003E-4</v>
      </c>
      <c r="S246" s="70">
        <f t="shared" si="3"/>
        <v>1.9424326410859677E-3</v>
      </c>
      <c r="T246" s="70">
        <f>Q246/'סכום נכסי הקרן'!$C$41</f>
        <v>1.5834974227116476E-4</v>
      </c>
    </row>
    <row r="247" spans="1:20">
      <c r="A247" s="62" t="s">
        <v>846</v>
      </c>
      <c r="B247" s="59" t="s">
        <v>847</v>
      </c>
      <c r="C247" s="72" t="s">
        <v>27</v>
      </c>
      <c r="D247" s="72" t="s">
        <v>780</v>
      </c>
      <c r="E247" s="133" t="s">
        <v>3561</v>
      </c>
      <c r="F247" s="72" t="s">
        <v>785</v>
      </c>
      <c r="G247" s="59" t="s">
        <v>786</v>
      </c>
      <c r="H247" s="59" t="s">
        <v>782</v>
      </c>
      <c r="I247" s="133" t="s">
        <v>3561</v>
      </c>
      <c r="J247" s="69">
        <v>4.0500000000004448</v>
      </c>
      <c r="K247" s="72" t="s">
        <v>135</v>
      </c>
      <c r="L247" s="73">
        <v>4.1250000000000002E-2</v>
      </c>
      <c r="M247" s="73">
        <v>4.00000000000066E-2</v>
      </c>
      <c r="N247" s="69">
        <v>743113.45349999995</v>
      </c>
      <c r="O247" s="71">
        <v>101.70789000000001</v>
      </c>
      <c r="P247" s="133" t="s">
        <v>3561</v>
      </c>
      <c r="Q247" s="69">
        <v>3031.9874958730002</v>
      </c>
      <c r="R247" s="70">
        <v>7.4311345349999992E-4</v>
      </c>
      <c r="S247" s="70">
        <f t="shared" si="3"/>
        <v>4.5721954803454156E-3</v>
      </c>
      <c r="T247" s="70">
        <f>Q247/'סכום נכסי הקרן'!$C$41</f>
        <v>3.7273157411590164E-4</v>
      </c>
    </row>
    <row r="248" spans="1:20">
      <c r="A248" s="62" t="s">
        <v>848</v>
      </c>
      <c r="B248" s="59" t="s">
        <v>849</v>
      </c>
      <c r="C248" s="72" t="s">
        <v>27</v>
      </c>
      <c r="D248" s="72" t="s">
        <v>780</v>
      </c>
      <c r="E248" s="133" t="s">
        <v>3561</v>
      </c>
      <c r="F248" s="72" t="s">
        <v>3317</v>
      </c>
      <c r="G248" s="59" t="s">
        <v>786</v>
      </c>
      <c r="H248" s="59" t="s">
        <v>782</v>
      </c>
      <c r="I248" s="133" t="s">
        <v>3561</v>
      </c>
      <c r="J248" s="69">
        <v>6.7799999999999399</v>
      </c>
      <c r="K248" s="72" t="s">
        <v>133</v>
      </c>
      <c r="L248" s="73">
        <v>6.7979999999999999E-2</v>
      </c>
      <c r="M248" s="73">
        <v>5.8299999999999227E-2</v>
      </c>
      <c r="N248" s="69">
        <v>750619.65</v>
      </c>
      <c r="O248" s="71">
        <v>109.3091</v>
      </c>
      <c r="P248" s="133" t="s">
        <v>3561</v>
      </c>
      <c r="Q248" s="69">
        <v>2975.937482581</v>
      </c>
      <c r="R248" s="70">
        <v>7.5061965000000001E-4</v>
      </c>
      <c r="S248" s="70">
        <f t="shared" si="3"/>
        <v>4.4876728305007817E-3</v>
      </c>
      <c r="T248" s="70">
        <f>Q248/'סכום נכסי הקרן'!$C$41</f>
        <v>3.6584117311260563E-4</v>
      </c>
    </row>
    <row r="249" spans="1:20">
      <c r="A249" s="62" t="s">
        <v>850</v>
      </c>
      <c r="B249" s="59" t="s">
        <v>851</v>
      </c>
      <c r="C249" s="72" t="s">
        <v>27</v>
      </c>
      <c r="D249" s="72" t="s">
        <v>780</v>
      </c>
      <c r="E249" s="133" t="s">
        <v>3561</v>
      </c>
      <c r="F249" s="72" t="s">
        <v>808</v>
      </c>
      <c r="G249" s="59" t="s">
        <v>786</v>
      </c>
      <c r="H249" s="59" t="s">
        <v>275</v>
      </c>
      <c r="I249" s="133" t="s">
        <v>3561</v>
      </c>
      <c r="J249" s="69">
        <v>6.5900000000002086</v>
      </c>
      <c r="K249" s="72" t="s">
        <v>133</v>
      </c>
      <c r="L249" s="73">
        <v>0.06</v>
      </c>
      <c r="M249" s="73">
        <v>6.0300000000005037E-2</v>
      </c>
      <c r="N249" s="69">
        <v>625516.375</v>
      </c>
      <c r="O249" s="71">
        <v>101.31632999999999</v>
      </c>
      <c r="P249" s="133" t="s">
        <v>3561</v>
      </c>
      <c r="Q249" s="69">
        <v>2298.6121766280003</v>
      </c>
      <c r="R249" s="70">
        <v>5.2126364583333332E-4</v>
      </c>
      <c r="S249" s="70">
        <f t="shared" si="3"/>
        <v>3.4662755764497052E-3</v>
      </c>
      <c r="T249" s="70">
        <f>Q249/'סכום נכסי הקרן'!$C$41</f>
        <v>2.8257548424679275E-4</v>
      </c>
    </row>
    <row r="250" spans="1:20">
      <c r="A250" s="62" t="s">
        <v>852</v>
      </c>
      <c r="B250" s="59" t="s">
        <v>853</v>
      </c>
      <c r="C250" s="72" t="s">
        <v>27</v>
      </c>
      <c r="D250" s="72" t="s">
        <v>780</v>
      </c>
      <c r="E250" s="133" t="s">
        <v>3561</v>
      </c>
      <c r="F250" s="72" t="s">
        <v>785</v>
      </c>
      <c r="G250" s="59" t="s">
        <v>786</v>
      </c>
      <c r="H250" s="59" t="s">
        <v>782</v>
      </c>
      <c r="I250" s="133" t="s">
        <v>3561</v>
      </c>
      <c r="J250" s="69">
        <v>3.2900000000006679</v>
      </c>
      <c r="K250" s="72" t="s">
        <v>133</v>
      </c>
      <c r="L250" s="73">
        <v>8.1250000000000003E-2</v>
      </c>
      <c r="M250" s="73">
        <v>6.7400000000008758E-2</v>
      </c>
      <c r="N250" s="69">
        <v>500413.1</v>
      </c>
      <c r="O250" s="71">
        <v>105.57917</v>
      </c>
      <c r="P250" s="133" t="s">
        <v>3561</v>
      </c>
      <c r="Q250" s="69">
        <v>1916.260094368</v>
      </c>
      <c r="R250" s="70">
        <v>2.8595034285714283E-4</v>
      </c>
      <c r="S250" s="70">
        <f t="shared" si="3"/>
        <v>2.8896938904139336E-3</v>
      </c>
      <c r="T250" s="70">
        <f>Q250/'סכום נכסי הקרן'!$C$41</f>
        <v>2.3557176352523732E-4</v>
      </c>
    </row>
    <row r="251" spans="1:20">
      <c r="A251" s="62" t="s">
        <v>854</v>
      </c>
      <c r="B251" s="59" t="s">
        <v>855</v>
      </c>
      <c r="C251" s="72" t="s">
        <v>27</v>
      </c>
      <c r="D251" s="72" t="s">
        <v>780</v>
      </c>
      <c r="E251" s="133" t="s">
        <v>3561</v>
      </c>
      <c r="F251" s="72" t="s">
        <v>3440</v>
      </c>
      <c r="G251" s="59" t="s">
        <v>786</v>
      </c>
      <c r="H251" s="59" t="s">
        <v>782</v>
      </c>
      <c r="I251" s="133" t="s">
        <v>3561</v>
      </c>
      <c r="J251" s="69">
        <v>6.9899999999995117</v>
      </c>
      <c r="K251" s="72" t="s">
        <v>133</v>
      </c>
      <c r="L251" s="73">
        <v>7.85E-2</v>
      </c>
      <c r="M251" s="73">
        <v>6.8699999999996195E-2</v>
      </c>
      <c r="N251" s="69">
        <v>475392.44500000001</v>
      </c>
      <c r="O251" s="71">
        <v>107.25458</v>
      </c>
      <c r="P251" s="133" t="s">
        <v>3561</v>
      </c>
      <c r="Q251" s="69">
        <v>1849.3354346100004</v>
      </c>
      <c r="R251" s="70">
        <v>3.8031395599999999E-4</v>
      </c>
      <c r="S251" s="70">
        <f t="shared" si="3"/>
        <v>2.7887724231302844E-3</v>
      </c>
      <c r="T251" s="70">
        <f>Q251/'סכום נכסי הקרן'!$C$41</f>
        <v>2.2734450869231858E-4</v>
      </c>
    </row>
    <row r="252" spans="1:20">
      <c r="A252" s="62" t="s">
        <v>856</v>
      </c>
      <c r="B252" s="59" t="s">
        <v>857</v>
      </c>
      <c r="C252" s="72" t="s">
        <v>27</v>
      </c>
      <c r="D252" s="72" t="s">
        <v>780</v>
      </c>
      <c r="E252" s="133" t="s">
        <v>3561</v>
      </c>
      <c r="F252" s="72" t="s">
        <v>785</v>
      </c>
      <c r="G252" s="59" t="s">
        <v>794</v>
      </c>
      <c r="H252" s="59" t="s">
        <v>782</v>
      </c>
      <c r="I252" s="133" t="s">
        <v>3561</v>
      </c>
      <c r="J252" s="69">
        <v>4.0500000000004874</v>
      </c>
      <c r="K252" s="72" t="s">
        <v>135</v>
      </c>
      <c r="L252" s="73">
        <v>7.2499999999999995E-2</v>
      </c>
      <c r="M252" s="73">
        <v>5.7500000000007247E-2</v>
      </c>
      <c r="N252" s="69">
        <v>893237.3835</v>
      </c>
      <c r="O252" s="71">
        <v>105.85034</v>
      </c>
      <c r="P252" s="133" t="s">
        <v>3561</v>
      </c>
      <c r="Q252" s="69">
        <v>3792.946993603</v>
      </c>
      <c r="R252" s="70">
        <v>7.1458990679999996E-4</v>
      </c>
      <c r="S252" s="70">
        <f t="shared" si="3"/>
        <v>5.7197119463542048E-3</v>
      </c>
      <c r="T252" s="70">
        <f>Q252/'סכום נכסי הקרן'!$C$41</f>
        <v>4.6627867212122574E-4</v>
      </c>
    </row>
    <row r="253" spans="1:20">
      <c r="A253" s="62" t="s">
        <v>858</v>
      </c>
      <c r="B253" s="59" t="s">
        <v>859</v>
      </c>
      <c r="C253" s="72" t="s">
        <v>27</v>
      </c>
      <c r="D253" s="72" t="s">
        <v>780</v>
      </c>
      <c r="E253" s="133" t="s">
        <v>3561</v>
      </c>
      <c r="F253" s="72" t="s">
        <v>785</v>
      </c>
      <c r="G253" s="59" t="s">
        <v>794</v>
      </c>
      <c r="H253" s="59" t="s">
        <v>782</v>
      </c>
      <c r="I253" s="133" t="s">
        <v>3561</v>
      </c>
      <c r="J253" s="69">
        <v>7.1299999999982422</v>
      </c>
      <c r="K253" s="72" t="s">
        <v>133</v>
      </c>
      <c r="L253" s="73">
        <v>7.1190000000000003E-2</v>
      </c>
      <c r="M253" s="73">
        <v>6.1899999999986688E-2</v>
      </c>
      <c r="N253" s="69">
        <v>500413.1</v>
      </c>
      <c r="O253" s="71">
        <v>106.28433</v>
      </c>
      <c r="P253" s="133" t="s">
        <v>3561</v>
      </c>
      <c r="Q253" s="69">
        <v>1929.058706603</v>
      </c>
      <c r="R253" s="70">
        <v>3.3360873333333334E-4</v>
      </c>
      <c r="S253" s="70">
        <f t="shared" si="3"/>
        <v>2.9089940217948223E-3</v>
      </c>
      <c r="T253" s="70">
        <f>Q253/'סכום נכסי הקרן'!$C$41</f>
        <v>2.3714513640073366E-4</v>
      </c>
    </row>
    <row r="254" spans="1:20">
      <c r="A254" s="62" t="s">
        <v>860</v>
      </c>
      <c r="B254" s="59" t="s">
        <v>861</v>
      </c>
      <c r="C254" s="72" t="s">
        <v>27</v>
      </c>
      <c r="D254" s="72" t="s">
        <v>780</v>
      </c>
      <c r="E254" s="133" t="s">
        <v>3561</v>
      </c>
      <c r="F254" s="72" t="s">
        <v>3317</v>
      </c>
      <c r="G254" s="59" t="s">
        <v>794</v>
      </c>
      <c r="H254" s="59" t="s">
        <v>782</v>
      </c>
      <c r="I254" s="133" t="s">
        <v>3561</v>
      </c>
      <c r="J254" s="69">
        <v>2.8499999999994001</v>
      </c>
      <c r="K254" s="72" t="s">
        <v>133</v>
      </c>
      <c r="L254" s="73">
        <v>2.6249999999999999E-2</v>
      </c>
      <c r="M254" s="73">
        <v>6.1399999999987048E-2</v>
      </c>
      <c r="N254" s="69">
        <v>634398.70752499998</v>
      </c>
      <c r="O254" s="71">
        <v>90.603380000000001</v>
      </c>
      <c r="P254" s="133" t="s">
        <v>3561</v>
      </c>
      <c r="Q254" s="69">
        <v>2084.7511430049999</v>
      </c>
      <c r="R254" s="70">
        <v>5.1092252752938977E-4</v>
      </c>
      <c r="S254" s="70">
        <f t="shared" si="3"/>
        <v>3.1437760764735224E-3</v>
      </c>
      <c r="T254" s="70">
        <f>Q254/'סכום נכסי הקרן'!$C$41</f>
        <v>2.5628488779385353E-4</v>
      </c>
    </row>
    <row r="255" spans="1:20">
      <c r="A255" s="62" t="s">
        <v>862</v>
      </c>
      <c r="B255" s="59" t="s">
        <v>863</v>
      </c>
      <c r="C255" s="72" t="s">
        <v>27</v>
      </c>
      <c r="D255" s="72" t="s">
        <v>780</v>
      </c>
      <c r="E255" s="133" t="s">
        <v>3561</v>
      </c>
      <c r="F255" s="72" t="s">
        <v>3317</v>
      </c>
      <c r="G255" s="59" t="s">
        <v>794</v>
      </c>
      <c r="H255" s="59" t="s">
        <v>782</v>
      </c>
      <c r="I255" s="133" t="s">
        <v>3561</v>
      </c>
      <c r="J255" s="69">
        <v>1.6399999999991488</v>
      </c>
      <c r="K255" s="72" t="s">
        <v>133</v>
      </c>
      <c r="L255" s="73">
        <v>7.0499999999999993E-2</v>
      </c>
      <c r="M255" s="73">
        <v>5.8699999999971809E-2</v>
      </c>
      <c r="N255" s="69">
        <v>250206.55</v>
      </c>
      <c r="O255" s="71">
        <v>103.52607999999999</v>
      </c>
      <c r="P255" s="133" t="s">
        <v>3561</v>
      </c>
      <c r="Q255" s="69">
        <v>939.49833299499983</v>
      </c>
      <c r="R255" s="70">
        <v>3.1520020105769449E-4</v>
      </c>
      <c r="S255" s="70">
        <f t="shared" si="3"/>
        <v>1.4167505762338137E-3</v>
      </c>
      <c r="T255" s="70">
        <f>Q255/'סכום נכסי הקרן'!$C$41</f>
        <v>1.1549542767347868E-4</v>
      </c>
    </row>
    <row r="256" spans="1:20">
      <c r="A256" s="62" t="s">
        <v>864</v>
      </c>
      <c r="B256" s="59" t="s">
        <v>865</v>
      </c>
      <c r="C256" s="72" t="s">
        <v>27</v>
      </c>
      <c r="D256" s="72" t="s">
        <v>780</v>
      </c>
      <c r="E256" s="133" t="s">
        <v>3561</v>
      </c>
      <c r="F256" s="72" t="s">
        <v>3441</v>
      </c>
      <c r="G256" s="59" t="s">
        <v>794</v>
      </c>
      <c r="H256" s="59" t="s">
        <v>275</v>
      </c>
      <c r="I256" s="133" t="s">
        <v>3561</v>
      </c>
      <c r="J256" s="69">
        <v>3.1599999999982606</v>
      </c>
      <c r="K256" s="72" t="s">
        <v>133</v>
      </c>
      <c r="L256" s="73">
        <v>5.5E-2</v>
      </c>
      <c r="M256" s="73">
        <v>8.1199999999961872E-2</v>
      </c>
      <c r="N256" s="69">
        <v>175144.58499999999</v>
      </c>
      <c r="O256" s="71">
        <v>94.118110000000001</v>
      </c>
      <c r="P256" s="133" t="s">
        <v>3561</v>
      </c>
      <c r="Q256" s="69">
        <v>597.88474559399992</v>
      </c>
      <c r="R256" s="70">
        <v>1.7514458499999998E-4</v>
      </c>
      <c r="S256" s="70">
        <f t="shared" si="3"/>
        <v>9.016019806457865E-4</v>
      </c>
      <c r="T256" s="70">
        <f>Q256/'סכום נכסי הקרן'!$C$41</f>
        <v>7.3499815770503905E-5</v>
      </c>
    </row>
    <row r="257" spans="1:20">
      <c r="A257" s="62" t="s">
        <v>866</v>
      </c>
      <c r="B257" s="59" t="s">
        <v>867</v>
      </c>
      <c r="C257" s="72" t="s">
        <v>27</v>
      </c>
      <c r="D257" s="72" t="s">
        <v>780</v>
      </c>
      <c r="E257" s="133" t="s">
        <v>3561</v>
      </c>
      <c r="F257" s="72" t="s">
        <v>3441</v>
      </c>
      <c r="G257" s="59" t="s">
        <v>794</v>
      </c>
      <c r="H257" s="59" t="s">
        <v>275</v>
      </c>
      <c r="I257" s="133" t="s">
        <v>3561</v>
      </c>
      <c r="J257" s="69">
        <v>2.7300000000003384</v>
      </c>
      <c r="K257" s="72" t="s">
        <v>133</v>
      </c>
      <c r="L257" s="73">
        <v>0.06</v>
      </c>
      <c r="M257" s="73">
        <v>7.7400000000009794E-2</v>
      </c>
      <c r="N257" s="69">
        <v>788400.83905000007</v>
      </c>
      <c r="O257" s="71">
        <v>97.244669999999999</v>
      </c>
      <c r="P257" s="133" t="s">
        <v>3561</v>
      </c>
      <c r="Q257" s="69">
        <v>2780.740264522</v>
      </c>
      <c r="R257" s="70">
        <v>1.0512011187333334E-3</v>
      </c>
      <c r="S257" s="70">
        <f t="shared" si="3"/>
        <v>4.1933181079301376E-3</v>
      </c>
      <c r="T257" s="70">
        <f>Q257/'סכום נכסי הקרן'!$C$41</f>
        <v>3.4184497706984214E-4</v>
      </c>
    </row>
    <row r="258" spans="1:20">
      <c r="A258" s="62" t="s">
        <v>868</v>
      </c>
      <c r="B258" s="59" t="s">
        <v>869</v>
      </c>
      <c r="C258" s="72" t="s">
        <v>27</v>
      </c>
      <c r="D258" s="72" t="s">
        <v>780</v>
      </c>
      <c r="E258" s="133" t="s">
        <v>3561</v>
      </c>
      <c r="F258" s="72" t="s">
        <v>3317</v>
      </c>
      <c r="G258" s="59" t="s">
        <v>794</v>
      </c>
      <c r="H258" s="59" t="s">
        <v>275</v>
      </c>
      <c r="I258" s="133" t="s">
        <v>3561</v>
      </c>
      <c r="J258" s="69">
        <v>1.0800000000002841</v>
      </c>
      <c r="K258" s="72" t="s">
        <v>133</v>
      </c>
      <c r="L258" s="73">
        <v>4.2500000000000003E-2</v>
      </c>
      <c r="M258" s="73">
        <v>6.8200000000013902E-2</v>
      </c>
      <c r="N258" s="69">
        <v>550454.41</v>
      </c>
      <c r="O258" s="71">
        <v>98.778559999999999</v>
      </c>
      <c r="P258" s="133" t="s">
        <v>3561</v>
      </c>
      <c r="Q258" s="69">
        <v>1972.112029143</v>
      </c>
      <c r="R258" s="70">
        <v>1.1588513894736842E-3</v>
      </c>
      <c r="S258" s="70">
        <f t="shared" si="3"/>
        <v>2.973917840576787E-3</v>
      </c>
      <c r="T258" s="70">
        <f>Q258/'סכום נכסי הקרן'!$C$41</f>
        <v>2.4243781412552529E-4</v>
      </c>
    </row>
    <row r="259" spans="1:20">
      <c r="A259" s="62" t="s">
        <v>870</v>
      </c>
      <c r="B259" s="59" t="s">
        <v>871</v>
      </c>
      <c r="C259" s="72" t="s">
        <v>27</v>
      </c>
      <c r="D259" s="72" t="s">
        <v>780</v>
      </c>
      <c r="E259" s="133" t="s">
        <v>3561</v>
      </c>
      <c r="F259" s="72" t="s">
        <v>3317</v>
      </c>
      <c r="G259" s="59" t="s">
        <v>794</v>
      </c>
      <c r="H259" s="59" t="s">
        <v>275</v>
      </c>
      <c r="I259" s="133" t="s">
        <v>3561</v>
      </c>
      <c r="J259" s="69">
        <v>4.1900000000005582</v>
      </c>
      <c r="K259" s="72" t="s">
        <v>133</v>
      </c>
      <c r="L259" s="73">
        <v>7.8750000000000001E-2</v>
      </c>
      <c r="M259" s="73">
        <v>6.4100000000000615E-2</v>
      </c>
      <c r="N259" s="69">
        <v>250206.55</v>
      </c>
      <c r="O259" s="71">
        <v>106.73112999999999</v>
      </c>
      <c r="P259" s="133" t="s">
        <v>3561</v>
      </c>
      <c r="Q259" s="69">
        <v>968.58405953399995</v>
      </c>
      <c r="R259" s="70">
        <v>6.2551637499999992E-4</v>
      </c>
      <c r="S259" s="70">
        <f t="shared" si="3"/>
        <v>1.4606114521791113E-3</v>
      </c>
      <c r="T259" s="70">
        <f>Q259/'סכום נכסי הקרן'!$C$41</f>
        <v>1.1907102574304284E-4</v>
      </c>
    </row>
    <row r="260" spans="1:20">
      <c r="A260" s="62" t="s">
        <v>872</v>
      </c>
      <c r="B260" s="59" t="s">
        <v>873</v>
      </c>
      <c r="C260" s="72" t="s">
        <v>27</v>
      </c>
      <c r="D260" s="72" t="s">
        <v>780</v>
      </c>
      <c r="E260" s="133" t="s">
        <v>3561</v>
      </c>
      <c r="F260" s="72" t="s">
        <v>3442</v>
      </c>
      <c r="G260" s="59" t="s">
        <v>794</v>
      </c>
      <c r="H260" s="59" t="s">
        <v>782</v>
      </c>
      <c r="I260" s="133" t="s">
        <v>3561</v>
      </c>
      <c r="J260" s="69">
        <v>4.1200000000001129</v>
      </c>
      <c r="K260" s="72" t="s">
        <v>135</v>
      </c>
      <c r="L260" s="73">
        <v>4.8750000000000002E-2</v>
      </c>
      <c r="M260" s="73">
        <v>4.6300000000002409E-2</v>
      </c>
      <c r="N260" s="69">
        <v>685565.94700000004</v>
      </c>
      <c r="O260" s="71">
        <v>102.81483</v>
      </c>
      <c r="P260" s="133" t="s">
        <v>3561</v>
      </c>
      <c r="Q260" s="69">
        <v>2827.630209764</v>
      </c>
      <c r="R260" s="70">
        <v>6.8556594700000008E-4</v>
      </c>
      <c r="S260" s="70">
        <f t="shared" si="3"/>
        <v>4.264027501026558E-3</v>
      </c>
      <c r="T260" s="70">
        <f>Q260/'סכום נכסי הקרן'!$C$41</f>
        <v>3.4760930265629274E-4</v>
      </c>
    </row>
    <row r="261" spans="1:20">
      <c r="A261" s="62" t="s">
        <v>874</v>
      </c>
      <c r="B261" s="59" t="s">
        <v>875</v>
      </c>
      <c r="C261" s="72" t="s">
        <v>27</v>
      </c>
      <c r="D261" s="72" t="s">
        <v>780</v>
      </c>
      <c r="E261" s="133" t="s">
        <v>3561</v>
      </c>
      <c r="F261" s="72" t="s">
        <v>3443</v>
      </c>
      <c r="G261" s="59" t="s">
        <v>794</v>
      </c>
      <c r="H261" s="59" t="s">
        <v>782</v>
      </c>
      <c r="I261" s="133" t="s">
        <v>3561</v>
      </c>
      <c r="J261" s="69">
        <v>6.9500000000000011</v>
      </c>
      <c r="K261" s="72" t="s">
        <v>133</v>
      </c>
      <c r="L261" s="73">
        <v>5.9000000000000004E-2</v>
      </c>
      <c r="M261" s="73">
        <v>5.5799999999999246E-2</v>
      </c>
      <c r="N261" s="69">
        <v>700578.34</v>
      </c>
      <c r="O261" s="71">
        <v>103.72427999999999</v>
      </c>
      <c r="P261" s="133" t="s">
        <v>3561</v>
      </c>
      <c r="Q261" s="69">
        <v>2635.6314498399997</v>
      </c>
      <c r="R261" s="70">
        <v>1.4011566799999999E-3</v>
      </c>
      <c r="S261" s="70">
        <f t="shared" si="3"/>
        <v>3.974496009372541E-3</v>
      </c>
      <c r="T261" s="70">
        <f>Q261/'סכום נכסי הקרן'!$C$41</f>
        <v>3.2400630293674139E-4</v>
      </c>
    </row>
    <row r="262" spans="1:20">
      <c r="A262" s="62" t="s">
        <v>876</v>
      </c>
      <c r="B262" s="59" t="s">
        <v>877</v>
      </c>
      <c r="C262" s="72" t="s">
        <v>27</v>
      </c>
      <c r="D262" s="72" t="s">
        <v>780</v>
      </c>
      <c r="E262" s="133" t="s">
        <v>3561</v>
      </c>
      <c r="F262" s="72" t="s">
        <v>3444</v>
      </c>
      <c r="G262" s="59" t="s">
        <v>794</v>
      </c>
      <c r="H262" s="59" t="s">
        <v>782</v>
      </c>
      <c r="I262" s="133" t="s">
        <v>3561</v>
      </c>
      <c r="J262" s="69">
        <v>6.8199999999980694</v>
      </c>
      <c r="K262" s="72" t="s">
        <v>133</v>
      </c>
      <c r="L262" s="73">
        <v>3.15E-2</v>
      </c>
      <c r="M262" s="73">
        <v>5.7099999999987744E-2</v>
      </c>
      <c r="N262" s="69">
        <v>500413.1</v>
      </c>
      <c r="O262" s="71">
        <v>84.473249999999993</v>
      </c>
      <c r="P262" s="133" t="s">
        <v>3561</v>
      </c>
      <c r="Q262" s="69">
        <v>1533.188063028</v>
      </c>
      <c r="R262" s="70">
        <v>7.7180532013504692E-4</v>
      </c>
      <c r="S262" s="70">
        <f t="shared" si="3"/>
        <v>2.3120265310585539E-3</v>
      </c>
      <c r="T262" s="70">
        <f>Q262/'סכום נכסי הקרן'!$C$41</f>
        <v>1.8847953724281241E-4</v>
      </c>
    </row>
    <row r="263" spans="1:20">
      <c r="A263" s="62" t="s">
        <v>878</v>
      </c>
      <c r="B263" s="59" t="s">
        <v>879</v>
      </c>
      <c r="C263" s="72" t="s">
        <v>27</v>
      </c>
      <c r="D263" s="72" t="s">
        <v>780</v>
      </c>
      <c r="E263" s="133" t="s">
        <v>3561</v>
      </c>
      <c r="F263" s="72" t="s">
        <v>3440</v>
      </c>
      <c r="G263" s="59" t="s">
        <v>794</v>
      </c>
      <c r="H263" s="59" t="s">
        <v>275</v>
      </c>
      <c r="I263" s="133" t="s">
        <v>3561</v>
      </c>
      <c r="J263" s="69">
        <v>7.1699999999998525</v>
      </c>
      <c r="K263" s="72" t="s">
        <v>133</v>
      </c>
      <c r="L263" s="73">
        <v>6.25E-2</v>
      </c>
      <c r="M263" s="73">
        <v>5.609999999999768E-2</v>
      </c>
      <c r="N263" s="69">
        <v>625516.375</v>
      </c>
      <c r="O263" s="71">
        <v>104.44441999999999</v>
      </c>
      <c r="P263" s="133" t="s">
        <v>3561</v>
      </c>
      <c r="Q263" s="69">
        <v>2369.5805017550001</v>
      </c>
      <c r="R263" s="70">
        <v>1.0430435982477994E-3</v>
      </c>
      <c r="S263" s="70">
        <f t="shared" si="3"/>
        <v>3.573294835544613E-3</v>
      </c>
      <c r="T263" s="70">
        <f>Q263/'סכום נכסי הקרן'!$C$41</f>
        <v>2.9129983933498527E-4</v>
      </c>
    </row>
    <row r="264" spans="1:20">
      <c r="A264" s="62" t="s">
        <v>880</v>
      </c>
      <c r="B264" s="59" t="s">
        <v>881</v>
      </c>
      <c r="C264" s="72" t="s">
        <v>27</v>
      </c>
      <c r="D264" s="72" t="s">
        <v>780</v>
      </c>
      <c r="E264" s="133" t="s">
        <v>3561</v>
      </c>
      <c r="F264" s="72" t="s">
        <v>3438</v>
      </c>
      <c r="G264" s="59" t="s">
        <v>794</v>
      </c>
      <c r="H264" s="59" t="s">
        <v>275</v>
      </c>
      <c r="I264" s="133" t="s">
        <v>3561</v>
      </c>
      <c r="J264" s="69">
        <v>4.1299999999996651</v>
      </c>
      <c r="K264" s="72" t="s">
        <v>133</v>
      </c>
      <c r="L264" s="73">
        <v>4.4999999999999998E-2</v>
      </c>
      <c r="M264" s="73">
        <v>5.9399999999994499E-2</v>
      </c>
      <c r="N264" s="69">
        <v>754547.89283500006</v>
      </c>
      <c r="O264" s="71">
        <v>95.608500000000006</v>
      </c>
      <c r="P264" s="133" t="s">
        <v>3561</v>
      </c>
      <c r="Q264" s="69">
        <v>2616.5610418759998</v>
      </c>
      <c r="R264" s="70">
        <v>1.2575798213916667E-3</v>
      </c>
      <c r="S264" s="70">
        <f t="shared" si="3"/>
        <v>3.9457380962149083E-3</v>
      </c>
      <c r="T264" s="70">
        <f>Q264/'סכום נכסי הקרן'!$C$41</f>
        <v>3.2166191886882244E-4</v>
      </c>
    </row>
    <row r="265" spans="1:20">
      <c r="A265" s="62" t="s">
        <v>882</v>
      </c>
      <c r="B265" s="59" t="s">
        <v>883</v>
      </c>
      <c r="C265" s="72" t="s">
        <v>27</v>
      </c>
      <c r="D265" s="72" t="s">
        <v>780</v>
      </c>
      <c r="E265" s="133" t="s">
        <v>3561</v>
      </c>
      <c r="F265" s="72" t="s">
        <v>3441</v>
      </c>
      <c r="G265" s="59" t="s">
        <v>794</v>
      </c>
      <c r="H265" s="59" t="s">
        <v>275</v>
      </c>
      <c r="I265" s="133" t="s">
        <v>3561</v>
      </c>
      <c r="J265" s="69">
        <v>2.7099999999996927</v>
      </c>
      <c r="K265" s="72" t="s">
        <v>133</v>
      </c>
      <c r="L265" s="73">
        <v>6.8750000000000006E-2</v>
      </c>
      <c r="M265" s="73">
        <v>5.7299999999993273E-2</v>
      </c>
      <c r="N265" s="69">
        <v>625516.375</v>
      </c>
      <c r="O265" s="71">
        <v>106.19404</v>
      </c>
      <c r="P265" s="133" t="s">
        <v>3561</v>
      </c>
      <c r="Q265" s="69">
        <v>2409.275082094</v>
      </c>
      <c r="R265" s="70">
        <v>9.2077884369102679E-4</v>
      </c>
      <c r="S265" s="70">
        <f t="shared" si="3"/>
        <v>3.633153717240933E-3</v>
      </c>
      <c r="T265" s="70">
        <f>Q265/'סכום נכסי הקרן'!$C$41</f>
        <v>2.9617961652198368E-4</v>
      </c>
    </row>
    <row r="266" spans="1:20">
      <c r="A266" s="62" t="s">
        <v>884</v>
      </c>
      <c r="B266" s="59" t="s">
        <v>885</v>
      </c>
      <c r="C266" s="72" t="s">
        <v>27</v>
      </c>
      <c r="D266" s="72" t="s">
        <v>780</v>
      </c>
      <c r="E266" s="133" t="s">
        <v>3561</v>
      </c>
      <c r="F266" s="72" t="s">
        <v>785</v>
      </c>
      <c r="G266" s="59" t="s">
        <v>794</v>
      </c>
      <c r="H266" s="59" t="s">
        <v>782</v>
      </c>
      <c r="I266" s="133" t="s">
        <v>3561</v>
      </c>
      <c r="J266" s="69">
        <v>3.6599999999997044</v>
      </c>
      <c r="K266" s="72" t="s">
        <v>136</v>
      </c>
      <c r="L266" s="73">
        <v>7.4160000000000004E-2</v>
      </c>
      <c r="M266" s="73">
        <v>6.1499999999995031E-2</v>
      </c>
      <c r="N266" s="69">
        <v>850702.27</v>
      </c>
      <c r="O266" s="71">
        <v>104.88656</v>
      </c>
      <c r="P266" s="133" t="s">
        <v>3561</v>
      </c>
      <c r="Q266" s="69">
        <v>4123.101184567</v>
      </c>
      <c r="R266" s="70">
        <v>1.3087727230769231E-3</v>
      </c>
      <c r="S266" s="70">
        <f t="shared" ref="S266:S312" si="4">IFERROR(Q266/$Q$9,0)</f>
        <v>6.2175799295821699E-3</v>
      </c>
      <c r="T266" s="70">
        <f>Q266/'סכום נכסי הקרן'!$C$41</f>
        <v>5.0686554507715833E-4</v>
      </c>
    </row>
    <row r="267" spans="1:20">
      <c r="A267" s="62" t="s">
        <v>886</v>
      </c>
      <c r="B267" s="59" t="s">
        <v>887</v>
      </c>
      <c r="C267" s="72" t="s">
        <v>27</v>
      </c>
      <c r="D267" s="72" t="s">
        <v>780</v>
      </c>
      <c r="E267" s="133" t="s">
        <v>3561</v>
      </c>
      <c r="F267" s="72" t="s">
        <v>826</v>
      </c>
      <c r="G267" s="59" t="s">
        <v>794</v>
      </c>
      <c r="H267" s="59" t="s">
        <v>782</v>
      </c>
      <c r="I267" s="133" t="s">
        <v>3561</v>
      </c>
      <c r="J267" s="69">
        <v>2.8600000000001446</v>
      </c>
      <c r="K267" s="72" t="s">
        <v>133</v>
      </c>
      <c r="L267" s="73">
        <v>4.7E-2</v>
      </c>
      <c r="M267" s="73">
        <v>6.5800000000004327E-2</v>
      </c>
      <c r="N267" s="69">
        <v>475392.44500000001</v>
      </c>
      <c r="O267" s="71">
        <v>96.442890000000006</v>
      </c>
      <c r="P267" s="133" t="s">
        <v>3561</v>
      </c>
      <c r="Q267" s="69">
        <v>1662.9149666660001</v>
      </c>
      <c r="R267" s="70">
        <v>9.5864578544061299E-4</v>
      </c>
      <c r="S267" s="70">
        <f t="shared" si="4"/>
        <v>2.5076529191291577E-3</v>
      </c>
      <c r="T267" s="70">
        <f>Q267/'סכום נכסי הקרן'!$C$41</f>
        <v>2.0442726561042273E-4</v>
      </c>
    </row>
    <row r="268" spans="1:20">
      <c r="A268" s="62" t="s">
        <v>888</v>
      </c>
      <c r="B268" s="59" t="s">
        <v>889</v>
      </c>
      <c r="C268" s="72" t="s">
        <v>27</v>
      </c>
      <c r="D268" s="72" t="s">
        <v>780</v>
      </c>
      <c r="E268" s="133" t="s">
        <v>3561</v>
      </c>
      <c r="F268" s="72" t="s">
        <v>3317</v>
      </c>
      <c r="G268" s="59" t="s">
        <v>794</v>
      </c>
      <c r="H268" s="59" t="s">
        <v>782</v>
      </c>
      <c r="I268" s="133" t="s">
        <v>3561</v>
      </c>
      <c r="J268" s="69">
        <v>3.769999999999357</v>
      </c>
      <c r="K268" s="72" t="s">
        <v>133</v>
      </c>
      <c r="L268" s="73">
        <v>7.9500000000000001E-2</v>
      </c>
      <c r="M268" s="73">
        <v>6.919999999998333E-2</v>
      </c>
      <c r="N268" s="69">
        <v>375309.82500000001</v>
      </c>
      <c r="O268" s="71">
        <v>103.98742</v>
      </c>
      <c r="P268" s="133" t="s">
        <v>3561</v>
      </c>
      <c r="Q268" s="69">
        <v>1415.5273942829999</v>
      </c>
      <c r="R268" s="70">
        <v>5.7739973076923075E-4</v>
      </c>
      <c r="S268" s="70">
        <f t="shared" si="4"/>
        <v>2.1345958594009154E-3</v>
      </c>
      <c r="T268" s="70">
        <f>Q268/'סכום נכסי הקרן'!$C$41</f>
        <v>1.7401514834524998E-4</v>
      </c>
    </row>
    <row r="269" spans="1:20">
      <c r="A269" s="62" t="s">
        <v>890</v>
      </c>
      <c r="B269" s="59" t="s">
        <v>891</v>
      </c>
      <c r="C269" s="72" t="s">
        <v>27</v>
      </c>
      <c r="D269" s="72" t="s">
        <v>780</v>
      </c>
      <c r="E269" s="133" t="s">
        <v>3561</v>
      </c>
      <c r="F269" s="72" t="s">
        <v>785</v>
      </c>
      <c r="G269" s="59" t="s">
        <v>892</v>
      </c>
      <c r="H269" s="59" t="s">
        <v>815</v>
      </c>
      <c r="I269" s="133" t="s">
        <v>3561</v>
      </c>
      <c r="J269" s="69">
        <v>3.1599999999983348</v>
      </c>
      <c r="K269" s="72" t="s">
        <v>133</v>
      </c>
      <c r="L269" s="73">
        <v>6.8750000000000006E-2</v>
      </c>
      <c r="M269" s="73">
        <v>7.3999999999968785E-2</v>
      </c>
      <c r="N269" s="69">
        <v>270223.07400000002</v>
      </c>
      <c r="O269" s="71">
        <v>98.033000000000001</v>
      </c>
      <c r="P269" s="133" t="s">
        <v>3561</v>
      </c>
      <c r="Q269" s="69">
        <v>960.82054036</v>
      </c>
      <c r="R269" s="70">
        <v>5.4044614800000004E-4</v>
      </c>
      <c r="S269" s="70">
        <f t="shared" si="4"/>
        <v>1.4489041719455175E-3</v>
      </c>
      <c r="T269" s="70">
        <f>Q269/'סכום נכסי הקרן'!$C$41</f>
        <v>1.1811663238675665E-4</v>
      </c>
    </row>
    <row r="270" spans="1:20">
      <c r="A270" s="62" t="s">
        <v>893</v>
      </c>
      <c r="B270" s="59" t="s">
        <v>894</v>
      </c>
      <c r="C270" s="72" t="s">
        <v>27</v>
      </c>
      <c r="D270" s="72" t="s">
        <v>780</v>
      </c>
      <c r="E270" s="133" t="s">
        <v>3561</v>
      </c>
      <c r="F270" s="72" t="s">
        <v>808</v>
      </c>
      <c r="G270" s="59" t="s">
        <v>794</v>
      </c>
      <c r="H270" s="59" t="s">
        <v>275</v>
      </c>
      <c r="I270" s="133" t="s">
        <v>3561</v>
      </c>
      <c r="J270" s="69">
        <v>1.559999999999431</v>
      </c>
      <c r="K270" s="72" t="s">
        <v>133</v>
      </c>
      <c r="L270" s="73">
        <v>5.7500000000000002E-2</v>
      </c>
      <c r="M270" s="73">
        <v>6.4899999999964306E-2</v>
      </c>
      <c r="N270" s="69">
        <v>212050.051125</v>
      </c>
      <c r="O270" s="71">
        <v>100.52222</v>
      </c>
      <c r="P270" s="133" t="s">
        <v>3561</v>
      </c>
      <c r="Q270" s="69">
        <v>773.121975324</v>
      </c>
      <c r="R270" s="70">
        <v>3.029286444642857E-4</v>
      </c>
      <c r="S270" s="70">
        <f t="shared" si="4"/>
        <v>1.165857315092363E-3</v>
      </c>
      <c r="T270" s="70">
        <f>Q270/'סכום נכסי הקרן'!$C$41</f>
        <v>9.5042268887437438E-5</v>
      </c>
    </row>
    <row r="271" spans="1:20">
      <c r="A271" s="62" t="s">
        <v>895</v>
      </c>
      <c r="B271" s="59" t="s">
        <v>896</v>
      </c>
      <c r="C271" s="72" t="s">
        <v>27</v>
      </c>
      <c r="D271" s="72" t="s">
        <v>780</v>
      </c>
      <c r="E271" s="133" t="s">
        <v>3561</v>
      </c>
      <c r="F271" s="72" t="s">
        <v>3442</v>
      </c>
      <c r="G271" s="59" t="s">
        <v>794</v>
      </c>
      <c r="H271" s="59" t="s">
        <v>782</v>
      </c>
      <c r="I271" s="133" t="s">
        <v>3561</v>
      </c>
      <c r="J271" s="69">
        <v>3.7099999999995412</v>
      </c>
      <c r="K271" s="72" t="s">
        <v>135</v>
      </c>
      <c r="L271" s="73">
        <v>0.04</v>
      </c>
      <c r="M271" s="73">
        <v>4.799999999999166E-2</v>
      </c>
      <c r="N271" s="69">
        <v>600495.72</v>
      </c>
      <c r="O271" s="71">
        <v>99.467669999999998</v>
      </c>
      <c r="P271" s="133" t="s">
        <v>3561</v>
      </c>
      <c r="Q271" s="69">
        <v>2396.1249937100001</v>
      </c>
      <c r="R271" s="70">
        <v>6.0049571999999999E-4</v>
      </c>
      <c r="S271" s="70">
        <f t="shared" si="4"/>
        <v>3.6133235646570892E-3</v>
      </c>
      <c r="T271" s="70">
        <f>Q271/'סכום נכסי הקרן'!$C$41</f>
        <v>2.9456303559946898E-4</v>
      </c>
    </row>
    <row r="272" spans="1:20">
      <c r="A272" s="62" t="s">
        <v>897</v>
      </c>
      <c r="B272" s="59" t="s">
        <v>898</v>
      </c>
      <c r="C272" s="72" t="s">
        <v>27</v>
      </c>
      <c r="D272" s="72" t="s">
        <v>780</v>
      </c>
      <c r="E272" s="133" t="s">
        <v>3561</v>
      </c>
      <c r="F272" s="72" t="s">
        <v>3445</v>
      </c>
      <c r="G272" s="59" t="s">
        <v>794</v>
      </c>
      <c r="H272" s="59" t="s">
        <v>782</v>
      </c>
      <c r="I272" s="133" t="s">
        <v>3561</v>
      </c>
      <c r="J272" s="69">
        <v>3.709999999999317</v>
      </c>
      <c r="K272" s="72" t="s">
        <v>135</v>
      </c>
      <c r="L272" s="73">
        <v>4.6249999999999999E-2</v>
      </c>
      <c r="M272" s="73">
        <v>4.6499999999995122E-2</v>
      </c>
      <c r="N272" s="69">
        <v>512923.42749999999</v>
      </c>
      <c r="O272" s="71">
        <v>99.669370000000001</v>
      </c>
      <c r="P272" s="133" t="s">
        <v>3561</v>
      </c>
      <c r="Q272" s="69">
        <v>2050.8403545400001</v>
      </c>
      <c r="R272" s="70">
        <v>8.5487237916666661E-4</v>
      </c>
      <c r="S272" s="70">
        <f t="shared" si="4"/>
        <v>3.0926390734464112E-3</v>
      </c>
      <c r="T272" s="70">
        <f>Q272/'סכום נכסי הקרן'!$C$41</f>
        <v>2.5211612998028233E-4</v>
      </c>
    </row>
    <row r="273" spans="1:20">
      <c r="A273" s="62" t="s">
        <v>899</v>
      </c>
      <c r="B273" s="59" t="s">
        <v>900</v>
      </c>
      <c r="C273" s="72" t="s">
        <v>27</v>
      </c>
      <c r="D273" s="72" t="s">
        <v>780</v>
      </c>
      <c r="E273" s="133" t="s">
        <v>3561</v>
      </c>
      <c r="F273" s="72" t="s">
        <v>3439</v>
      </c>
      <c r="G273" s="59" t="s">
        <v>794</v>
      </c>
      <c r="H273" s="59" t="s">
        <v>782</v>
      </c>
      <c r="I273" s="133" t="s">
        <v>3561</v>
      </c>
      <c r="J273" s="69">
        <v>4.0499999999999288</v>
      </c>
      <c r="K273" s="72" t="s">
        <v>135</v>
      </c>
      <c r="L273" s="73">
        <v>4.6249999999999999E-2</v>
      </c>
      <c r="M273" s="73">
        <v>5.3600000000000571E-2</v>
      </c>
      <c r="N273" s="69">
        <v>352791.23550000007</v>
      </c>
      <c r="O273" s="71">
        <v>99.122050000000002</v>
      </c>
      <c r="P273" s="133" t="s">
        <v>3561</v>
      </c>
      <c r="Q273" s="69">
        <v>1402.832018522</v>
      </c>
      <c r="R273" s="70">
        <v>2.3519415700000003E-4</v>
      </c>
      <c r="S273" s="70">
        <f t="shared" si="4"/>
        <v>2.1154514072042161E-3</v>
      </c>
      <c r="T273" s="70">
        <f>Q273/'סכום נכסי הקרן'!$C$41</f>
        <v>1.7245446664790416E-4</v>
      </c>
    </row>
    <row r="274" spans="1:20">
      <c r="A274" s="62" t="s">
        <v>901</v>
      </c>
      <c r="B274" s="59" t="s">
        <v>902</v>
      </c>
      <c r="C274" s="72" t="s">
        <v>27</v>
      </c>
      <c r="D274" s="72" t="s">
        <v>780</v>
      </c>
      <c r="E274" s="133" t="s">
        <v>3561</v>
      </c>
      <c r="F274" s="72" t="s">
        <v>3442</v>
      </c>
      <c r="G274" s="59" t="s">
        <v>794</v>
      </c>
      <c r="H274" s="59" t="s">
        <v>782</v>
      </c>
      <c r="I274" s="133" t="s">
        <v>3561</v>
      </c>
      <c r="J274" s="69">
        <v>6.5899999999993728</v>
      </c>
      <c r="K274" s="72" t="s">
        <v>135</v>
      </c>
      <c r="L274" s="73">
        <v>7.8750000000000001E-2</v>
      </c>
      <c r="M274" s="73">
        <v>5.9399999999994527E-2</v>
      </c>
      <c r="N274" s="69">
        <v>675557.68500000006</v>
      </c>
      <c r="O274" s="71">
        <v>114.7979</v>
      </c>
      <c r="P274" s="133" t="s">
        <v>3561</v>
      </c>
      <c r="Q274" s="69">
        <v>3111.1002889050005</v>
      </c>
      <c r="R274" s="70">
        <v>9.0074358000000003E-4</v>
      </c>
      <c r="S274" s="70">
        <f t="shared" si="4"/>
        <v>4.6914964851255377E-3</v>
      </c>
      <c r="T274" s="70">
        <f>Q274/'סכום נכסי הקרן'!$C$41</f>
        <v>3.8245715376280338E-4</v>
      </c>
    </row>
    <row r="275" spans="1:20">
      <c r="A275" s="62" t="s">
        <v>903</v>
      </c>
      <c r="B275" s="59" t="s">
        <v>904</v>
      </c>
      <c r="C275" s="72" t="s">
        <v>27</v>
      </c>
      <c r="D275" s="72" t="s">
        <v>780</v>
      </c>
      <c r="E275" s="133" t="s">
        <v>3561</v>
      </c>
      <c r="F275" s="72" t="s">
        <v>927</v>
      </c>
      <c r="G275" s="59" t="s">
        <v>794</v>
      </c>
      <c r="H275" s="59" t="s">
        <v>275</v>
      </c>
      <c r="I275" s="133" t="s">
        <v>3561</v>
      </c>
      <c r="J275" s="69">
        <v>6.8399999999993506</v>
      </c>
      <c r="K275" s="72" t="s">
        <v>133</v>
      </c>
      <c r="L275" s="73">
        <v>4.2790000000000002E-2</v>
      </c>
      <c r="M275" s="73">
        <v>5.5599999999993023E-2</v>
      </c>
      <c r="N275" s="69">
        <v>750619.65</v>
      </c>
      <c r="O275" s="71">
        <v>92.668040000000005</v>
      </c>
      <c r="P275" s="133" t="s">
        <v>3561</v>
      </c>
      <c r="Q275" s="69">
        <v>2522.885090446</v>
      </c>
      <c r="R275" s="70">
        <v>1.5047495798198036E-4</v>
      </c>
      <c r="S275" s="70">
        <f t="shared" si="4"/>
        <v>3.8044760486872419E-3</v>
      </c>
      <c r="T275" s="70">
        <f>Q275/'סכום נכסי הקרן'!$C$41</f>
        <v>3.1014604524439799E-4</v>
      </c>
    </row>
    <row r="276" spans="1:20">
      <c r="A276" s="62" t="s">
        <v>905</v>
      </c>
      <c r="B276" s="59" t="s">
        <v>906</v>
      </c>
      <c r="C276" s="72" t="s">
        <v>27</v>
      </c>
      <c r="D276" s="72" t="s">
        <v>780</v>
      </c>
      <c r="E276" s="133" t="s">
        <v>3561</v>
      </c>
      <c r="F276" s="72" t="s">
        <v>3438</v>
      </c>
      <c r="G276" s="59" t="s">
        <v>907</v>
      </c>
      <c r="H276" s="59" t="s">
        <v>275</v>
      </c>
      <c r="I276" s="133" t="s">
        <v>3561</v>
      </c>
      <c r="J276" s="69">
        <v>1.3999999999997792</v>
      </c>
      <c r="K276" s="72" t="s">
        <v>133</v>
      </c>
      <c r="L276" s="73">
        <v>6.5000000000000002E-2</v>
      </c>
      <c r="M276" s="73">
        <v>6.4599999999974844E-2</v>
      </c>
      <c r="N276" s="69">
        <v>250206.55</v>
      </c>
      <c r="O276" s="71">
        <v>99.831829999999997</v>
      </c>
      <c r="P276" s="133" t="s">
        <v>3561</v>
      </c>
      <c r="Q276" s="69">
        <v>905.97304551800005</v>
      </c>
      <c r="R276" s="70">
        <v>5.0041309999999993E-4</v>
      </c>
      <c r="S276" s="70">
        <f t="shared" si="4"/>
        <v>1.3661949033993239E-3</v>
      </c>
      <c r="T276" s="70">
        <f>Q276/'סכום נכסי הקרן'!$C$41</f>
        <v>1.1137406068532351E-4</v>
      </c>
    </row>
    <row r="277" spans="1:20">
      <c r="A277" s="62" t="s">
        <v>908</v>
      </c>
      <c r="B277" s="59" t="s">
        <v>909</v>
      </c>
      <c r="C277" s="72" t="s">
        <v>27</v>
      </c>
      <c r="D277" s="72" t="s">
        <v>780</v>
      </c>
      <c r="E277" s="133" t="s">
        <v>3561</v>
      </c>
      <c r="F277" s="72" t="s">
        <v>3442</v>
      </c>
      <c r="G277" s="59" t="s">
        <v>907</v>
      </c>
      <c r="H277" s="59" t="s">
        <v>275</v>
      </c>
      <c r="I277" s="133" t="s">
        <v>3561</v>
      </c>
      <c r="J277" s="69">
        <v>4.0900000000008454</v>
      </c>
      <c r="K277" s="72" t="s">
        <v>133</v>
      </c>
      <c r="L277" s="73">
        <v>4.1250000000000002E-2</v>
      </c>
      <c r="M277" s="73">
        <v>5.7800000000008595E-2</v>
      </c>
      <c r="N277" s="69">
        <v>425351.13500000001</v>
      </c>
      <c r="O277" s="71">
        <v>93.508880000000005</v>
      </c>
      <c r="P277" s="133" t="s">
        <v>3561</v>
      </c>
      <c r="Q277" s="69">
        <v>1442.6068288420001</v>
      </c>
      <c r="R277" s="70">
        <v>1.0633778375E-3</v>
      </c>
      <c r="S277" s="70">
        <f t="shared" si="4"/>
        <v>2.1754312746094205E-3</v>
      </c>
      <c r="T277" s="70">
        <f>Q277/'סכום נכסי הקרן'!$C$41</f>
        <v>1.7734410675391207E-4</v>
      </c>
    </row>
    <row r="278" spans="1:20">
      <c r="A278" s="62" t="s">
        <v>910</v>
      </c>
      <c r="B278" s="59" t="s">
        <v>911</v>
      </c>
      <c r="C278" s="72" t="s">
        <v>27</v>
      </c>
      <c r="D278" s="72" t="s">
        <v>780</v>
      </c>
      <c r="E278" s="133" t="s">
        <v>3561</v>
      </c>
      <c r="F278" s="72" t="s">
        <v>3446</v>
      </c>
      <c r="G278" s="59" t="s">
        <v>907</v>
      </c>
      <c r="H278" s="59" t="s">
        <v>782</v>
      </c>
      <c r="I278" s="133" t="s">
        <v>3561</v>
      </c>
      <c r="J278" s="69">
        <v>4.3999999999990784</v>
      </c>
      <c r="K278" s="72" t="s">
        <v>135</v>
      </c>
      <c r="L278" s="73">
        <v>6.6250000000000003E-2</v>
      </c>
      <c r="M278" s="73">
        <v>6.1399999999984106E-2</v>
      </c>
      <c r="N278" s="69">
        <v>425351.13500000001</v>
      </c>
      <c r="O278" s="71">
        <v>101.70061</v>
      </c>
      <c r="P278" s="133" t="s">
        <v>3561</v>
      </c>
      <c r="Q278" s="69">
        <v>1735.3567191339998</v>
      </c>
      <c r="R278" s="70">
        <v>5.6713484666666663E-4</v>
      </c>
      <c r="S278" s="70">
        <f t="shared" si="4"/>
        <v>2.6168940864074951E-3</v>
      </c>
      <c r="T278" s="70">
        <f>Q278/'סכום נכסי הקרן'!$C$41</f>
        <v>2.133327536659853E-4</v>
      </c>
    </row>
    <row r="279" spans="1:20">
      <c r="A279" s="62" t="s">
        <v>912</v>
      </c>
      <c r="B279" s="59" t="s">
        <v>913</v>
      </c>
      <c r="C279" s="72" t="s">
        <v>27</v>
      </c>
      <c r="D279" s="72" t="s">
        <v>780</v>
      </c>
      <c r="E279" s="133" t="s">
        <v>3561</v>
      </c>
      <c r="F279" s="72" t="s">
        <v>785</v>
      </c>
      <c r="G279" s="59" t="s">
        <v>914</v>
      </c>
      <c r="H279" s="59" t="s">
        <v>815</v>
      </c>
      <c r="I279" s="133" t="s">
        <v>3561</v>
      </c>
      <c r="J279" s="69">
        <v>4.5399999999996439</v>
      </c>
      <c r="K279" s="72" t="s">
        <v>133</v>
      </c>
      <c r="L279" s="73">
        <v>7.7499999999999999E-2</v>
      </c>
      <c r="M279" s="73">
        <v>7.2199999999994408E-2</v>
      </c>
      <c r="N279" s="69">
        <v>516601.46378499997</v>
      </c>
      <c r="O279" s="71">
        <v>104.81171999999999</v>
      </c>
      <c r="P279" s="133" t="s">
        <v>3561</v>
      </c>
      <c r="Q279" s="69">
        <v>1963.871398605</v>
      </c>
      <c r="R279" s="70">
        <v>2.5830073189249999E-4</v>
      </c>
      <c r="S279" s="70">
        <f t="shared" si="4"/>
        <v>2.9614910829624083E-3</v>
      </c>
      <c r="T279" s="70">
        <f>Q279/'סכום נכסי הקרן'!$C$41</f>
        <v>2.414247679977569E-4</v>
      </c>
    </row>
    <row r="280" spans="1:20">
      <c r="A280" s="62" t="s">
        <v>915</v>
      </c>
      <c r="B280" s="59" t="s">
        <v>916</v>
      </c>
      <c r="C280" s="72" t="s">
        <v>27</v>
      </c>
      <c r="D280" s="72" t="s">
        <v>780</v>
      </c>
      <c r="E280" s="133" t="s">
        <v>3561</v>
      </c>
      <c r="F280" s="72" t="s">
        <v>3445</v>
      </c>
      <c r="G280" s="59" t="s">
        <v>907</v>
      </c>
      <c r="H280" s="59" t="s">
        <v>275</v>
      </c>
      <c r="I280" s="133" t="s">
        <v>3561</v>
      </c>
      <c r="J280" s="69">
        <v>4.2700000000003238</v>
      </c>
      <c r="K280" s="72" t="s">
        <v>136</v>
      </c>
      <c r="L280" s="73">
        <v>8.3750000000000005E-2</v>
      </c>
      <c r="M280" s="73">
        <v>6.930000000000601E-2</v>
      </c>
      <c r="N280" s="69">
        <v>750619.65</v>
      </c>
      <c r="O280" s="71">
        <v>105.74071000000001</v>
      </c>
      <c r="P280" s="133" t="s">
        <v>3561</v>
      </c>
      <c r="Q280" s="69">
        <v>3667.656987203</v>
      </c>
      <c r="R280" s="70">
        <v>1.0723137857142858E-3</v>
      </c>
      <c r="S280" s="70">
        <f t="shared" si="4"/>
        <v>5.5307763383497972E-3</v>
      </c>
      <c r="T280" s="70">
        <f>Q280/'סכום נכסי הקרן'!$C$41</f>
        <v>4.5087638521535008E-4</v>
      </c>
    </row>
    <row r="281" spans="1:20">
      <c r="A281" s="62" t="s">
        <v>917</v>
      </c>
      <c r="B281" s="59" t="s">
        <v>918</v>
      </c>
      <c r="C281" s="72" t="s">
        <v>27</v>
      </c>
      <c r="D281" s="72" t="s">
        <v>780</v>
      </c>
      <c r="E281" s="133" t="s">
        <v>3561</v>
      </c>
      <c r="F281" s="72" t="s">
        <v>3442</v>
      </c>
      <c r="G281" s="59" t="s">
        <v>907</v>
      </c>
      <c r="H281" s="59" t="s">
        <v>782</v>
      </c>
      <c r="I281" s="133" t="s">
        <v>3561</v>
      </c>
      <c r="J281" s="69">
        <v>5.8899999999996515</v>
      </c>
      <c r="K281" s="72" t="s">
        <v>135</v>
      </c>
      <c r="L281" s="73">
        <v>6.6250000000000003E-2</v>
      </c>
      <c r="M281" s="73">
        <v>5.4999999999996586E-2</v>
      </c>
      <c r="N281" s="69">
        <v>1000826.2</v>
      </c>
      <c r="O281" s="71">
        <v>109.26631999999999</v>
      </c>
      <c r="P281" s="133" t="s">
        <v>3561</v>
      </c>
      <c r="Q281" s="69">
        <v>4386.9490006770002</v>
      </c>
      <c r="R281" s="70">
        <v>1.3344349333333334E-3</v>
      </c>
      <c r="S281" s="70">
        <f t="shared" si="4"/>
        <v>6.6154588106656824E-3</v>
      </c>
      <c r="T281" s="70">
        <f>Q281/'סכום נכסי הקרן'!$C$41</f>
        <v>5.3930117087033368E-4</v>
      </c>
    </row>
    <row r="282" spans="1:20">
      <c r="A282" s="62" t="s">
        <v>919</v>
      </c>
      <c r="B282" s="59" t="s">
        <v>920</v>
      </c>
      <c r="C282" s="72" t="s">
        <v>27</v>
      </c>
      <c r="D282" s="72" t="s">
        <v>780</v>
      </c>
      <c r="E282" s="133" t="s">
        <v>3561</v>
      </c>
      <c r="F282" s="72" t="s">
        <v>3439</v>
      </c>
      <c r="G282" s="59" t="s">
        <v>914</v>
      </c>
      <c r="H282" s="59" t="s">
        <v>815</v>
      </c>
      <c r="I282" s="133" t="s">
        <v>3561</v>
      </c>
      <c r="J282" s="69">
        <v>3.8499999999994206</v>
      </c>
      <c r="K282" s="72" t="s">
        <v>135</v>
      </c>
      <c r="L282" s="73">
        <v>6.1249999999999999E-2</v>
      </c>
      <c r="M282" s="73">
        <v>4.0399999999992338E-2</v>
      </c>
      <c r="N282" s="69">
        <v>500413.1</v>
      </c>
      <c r="O282" s="71">
        <v>111.74012999999999</v>
      </c>
      <c r="P282" s="133" t="s">
        <v>3561</v>
      </c>
      <c r="Q282" s="69">
        <v>2243.1351756179997</v>
      </c>
      <c r="R282" s="70">
        <v>8.3402183333333333E-4</v>
      </c>
      <c r="S282" s="70">
        <f t="shared" si="4"/>
        <v>3.3826170212523962E-3</v>
      </c>
      <c r="T282" s="70">
        <f>Q282/'סכום נכסי הקרן'!$C$41</f>
        <v>2.7575552541060595E-4</v>
      </c>
    </row>
    <row r="283" spans="1:20">
      <c r="A283" s="62" t="s">
        <v>921</v>
      </c>
      <c r="B283" s="59" t="s">
        <v>922</v>
      </c>
      <c r="C283" s="72" t="s">
        <v>27</v>
      </c>
      <c r="D283" s="72" t="s">
        <v>780</v>
      </c>
      <c r="E283" s="133" t="s">
        <v>3561</v>
      </c>
      <c r="F283" s="72" t="s">
        <v>3439</v>
      </c>
      <c r="G283" s="59" t="s">
        <v>914</v>
      </c>
      <c r="H283" s="59" t="s">
        <v>815</v>
      </c>
      <c r="I283" s="133" t="s">
        <v>3561</v>
      </c>
      <c r="J283" s="69">
        <v>3.3199999999990943</v>
      </c>
      <c r="K283" s="72" t="s">
        <v>133</v>
      </c>
      <c r="L283" s="73">
        <v>7.3499999999999996E-2</v>
      </c>
      <c r="M283" s="73">
        <v>5.7099999999984143E-2</v>
      </c>
      <c r="N283" s="69">
        <v>400330.48</v>
      </c>
      <c r="O283" s="71">
        <v>106.43532999999999</v>
      </c>
      <c r="P283" s="133" t="s">
        <v>3561</v>
      </c>
      <c r="Q283" s="69">
        <v>1545.4396038949999</v>
      </c>
      <c r="R283" s="70">
        <v>2.6688698666666664E-4</v>
      </c>
      <c r="S283" s="70">
        <f t="shared" si="4"/>
        <v>2.3305016863339671E-3</v>
      </c>
      <c r="T283" s="70">
        <f>Q283/'סכום נכסי הקרן'!$C$41</f>
        <v>1.8998565694776433E-4</v>
      </c>
    </row>
    <row r="284" spans="1:20">
      <c r="A284" s="62" t="s">
        <v>923</v>
      </c>
      <c r="B284" s="59" t="s">
        <v>924</v>
      </c>
      <c r="C284" s="72" t="s">
        <v>27</v>
      </c>
      <c r="D284" s="72" t="s">
        <v>780</v>
      </c>
      <c r="E284" s="133" t="s">
        <v>3561</v>
      </c>
      <c r="F284" s="72" t="s">
        <v>785</v>
      </c>
      <c r="G284" s="59" t="s">
        <v>914</v>
      </c>
      <c r="H284" s="59" t="s">
        <v>815</v>
      </c>
      <c r="I284" s="133" t="s">
        <v>3561</v>
      </c>
      <c r="J284" s="69">
        <v>4.1300000000001775</v>
      </c>
      <c r="K284" s="72" t="s">
        <v>133</v>
      </c>
      <c r="L284" s="73">
        <v>7.4999999999999997E-2</v>
      </c>
      <c r="M284" s="73">
        <v>7.46000000000063E-2</v>
      </c>
      <c r="N284" s="69">
        <v>600495.72</v>
      </c>
      <c r="O284" s="71">
        <v>100.63467</v>
      </c>
      <c r="P284" s="133" t="s">
        <v>3561</v>
      </c>
      <c r="Q284" s="69">
        <v>2191.8210035970001</v>
      </c>
      <c r="R284" s="70">
        <v>6.0049571999999999E-4</v>
      </c>
      <c r="S284" s="70">
        <f t="shared" si="4"/>
        <v>3.3052359549678441E-3</v>
      </c>
      <c r="T284" s="70">
        <f>Q284/'סכום נכסי הקרן'!$C$41</f>
        <v>2.6944731598102376E-4</v>
      </c>
    </row>
    <row r="285" spans="1:20">
      <c r="A285" s="62" t="s">
        <v>925</v>
      </c>
      <c r="B285" s="59" t="s">
        <v>926</v>
      </c>
      <c r="C285" s="72" t="s">
        <v>27</v>
      </c>
      <c r="D285" s="72" t="s">
        <v>780</v>
      </c>
      <c r="E285" s="133" t="s">
        <v>3561</v>
      </c>
      <c r="F285" s="72" t="s">
        <v>927</v>
      </c>
      <c r="G285" s="59" t="s">
        <v>907</v>
      </c>
      <c r="H285" s="59" t="s">
        <v>782</v>
      </c>
      <c r="I285" s="133" t="s">
        <v>3561</v>
      </c>
      <c r="J285" s="69">
        <v>6.570000000000582</v>
      </c>
      <c r="K285" s="72" t="s">
        <v>133</v>
      </c>
      <c r="L285" s="73">
        <v>5.1249999999999997E-2</v>
      </c>
      <c r="M285" s="73">
        <v>5.8300000000004772E-2</v>
      </c>
      <c r="N285" s="69">
        <v>537944.08250000002</v>
      </c>
      <c r="O285" s="71">
        <v>96.784880000000001</v>
      </c>
      <c r="P285" s="133" t="s">
        <v>3561</v>
      </c>
      <c r="Q285" s="69">
        <v>1888.3921383700001</v>
      </c>
      <c r="R285" s="70">
        <v>1.0758881650000001E-3</v>
      </c>
      <c r="S285" s="70">
        <f t="shared" si="4"/>
        <v>2.8476693957107213E-3</v>
      </c>
      <c r="T285" s="70">
        <f>Q285/'סכום נכסי הקרן'!$C$41</f>
        <v>2.3214586974412319E-4</v>
      </c>
    </row>
    <row r="286" spans="1:20">
      <c r="A286" s="62" t="s">
        <v>928</v>
      </c>
      <c r="B286" s="59" t="s">
        <v>929</v>
      </c>
      <c r="C286" s="72" t="s">
        <v>27</v>
      </c>
      <c r="D286" s="72" t="s">
        <v>780</v>
      </c>
      <c r="E286" s="133" t="s">
        <v>3561</v>
      </c>
      <c r="F286" s="72" t="s">
        <v>3438</v>
      </c>
      <c r="G286" s="59" t="s">
        <v>907</v>
      </c>
      <c r="H286" s="59" t="s">
        <v>782</v>
      </c>
      <c r="I286" s="133" t="s">
        <v>3561</v>
      </c>
      <c r="J286" s="69">
        <v>6.9599999999986117</v>
      </c>
      <c r="K286" s="72" t="s">
        <v>133</v>
      </c>
      <c r="L286" s="73">
        <v>6.4000000000000001E-2</v>
      </c>
      <c r="M286" s="73">
        <v>5.7899999999988794E-2</v>
      </c>
      <c r="N286" s="69">
        <v>625516.375</v>
      </c>
      <c r="O286" s="71">
        <v>105.33633</v>
      </c>
      <c r="P286" s="133" t="s">
        <v>3561</v>
      </c>
      <c r="Q286" s="69">
        <v>2389.8158418919998</v>
      </c>
      <c r="R286" s="70">
        <v>5.0041310000000004E-4</v>
      </c>
      <c r="S286" s="70">
        <f t="shared" si="4"/>
        <v>3.6038094504114537E-3</v>
      </c>
      <c r="T286" s="70">
        <f>Q286/'סכום נכסי הקרן'!$C$41</f>
        <v>2.9378743210781193E-4</v>
      </c>
    </row>
    <row r="287" spans="1:20">
      <c r="A287" s="62" t="s">
        <v>930</v>
      </c>
      <c r="B287" s="59" t="s">
        <v>931</v>
      </c>
      <c r="C287" s="72" t="s">
        <v>27</v>
      </c>
      <c r="D287" s="72" t="s">
        <v>780</v>
      </c>
      <c r="E287" s="133" t="s">
        <v>3561</v>
      </c>
      <c r="F287" s="72" t="s">
        <v>785</v>
      </c>
      <c r="G287" s="59" t="s">
        <v>914</v>
      </c>
      <c r="H287" s="59" t="s">
        <v>815</v>
      </c>
      <c r="I287" s="133" t="s">
        <v>3561</v>
      </c>
      <c r="J287" s="69">
        <v>3.9400000000002295</v>
      </c>
      <c r="K287" s="72" t="s">
        <v>133</v>
      </c>
      <c r="L287" s="73">
        <v>7.6249999999999998E-2</v>
      </c>
      <c r="M287" s="73">
        <v>8.2700000000004478E-2</v>
      </c>
      <c r="N287" s="69">
        <v>750619.65</v>
      </c>
      <c r="O287" s="71">
        <v>99.136600000000001</v>
      </c>
      <c r="P287" s="133" t="s">
        <v>3561</v>
      </c>
      <c r="Q287" s="69">
        <v>2698.9913520770001</v>
      </c>
      <c r="R287" s="70">
        <v>1.5012393E-3</v>
      </c>
      <c r="S287" s="70">
        <f t="shared" si="4"/>
        <v>4.0700418712989036E-3</v>
      </c>
      <c r="T287" s="70">
        <f>Q287/'סכום נכסי הקרן'!$C$41</f>
        <v>3.3179533113318746E-4</v>
      </c>
    </row>
    <row r="288" spans="1:20">
      <c r="A288" s="62" t="s">
        <v>932</v>
      </c>
      <c r="B288" s="59" t="s">
        <v>933</v>
      </c>
      <c r="C288" s="72" t="s">
        <v>27</v>
      </c>
      <c r="D288" s="72" t="s">
        <v>780</v>
      </c>
      <c r="E288" s="133" t="s">
        <v>3561</v>
      </c>
      <c r="F288" s="72" t="s">
        <v>3441</v>
      </c>
      <c r="G288" s="59" t="s">
        <v>914</v>
      </c>
      <c r="H288" s="59" t="s">
        <v>815</v>
      </c>
      <c r="I288" s="133" t="s">
        <v>3561</v>
      </c>
      <c r="J288" s="69">
        <v>2.9200000000003148</v>
      </c>
      <c r="K288" s="72" t="s">
        <v>133</v>
      </c>
      <c r="L288" s="73">
        <v>5.2999999999999999E-2</v>
      </c>
      <c r="M288" s="73">
        <v>9.1900000000014165E-2</v>
      </c>
      <c r="N288" s="69">
        <v>774389.27225000004</v>
      </c>
      <c r="O288" s="71">
        <v>90.461830000000006</v>
      </c>
      <c r="P288" s="133" t="s">
        <v>3561</v>
      </c>
      <c r="Q288" s="69">
        <v>2540.8104601599998</v>
      </c>
      <c r="R288" s="70">
        <v>5.1625951483333333E-4</v>
      </c>
      <c r="S288" s="70">
        <f t="shared" si="4"/>
        <v>3.8315072598981816E-3</v>
      </c>
      <c r="T288" s="70">
        <f>Q288/'סכום נכסי הקרן'!$C$41</f>
        <v>3.1234966622872032E-4</v>
      </c>
    </row>
    <row r="289" spans="1:20">
      <c r="A289" s="62" t="s">
        <v>934</v>
      </c>
      <c r="B289" s="59" t="s">
        <v>935</v>
      </c>
      <c r="C289" s="72" t="s">
        <v>27</v>
      </c>
      <c r="D289" s="72" t="s">
        <v>780</v>
      </c>
      <c r="E289" s="133" t="s">
        <v>3561</v>
      </c>
      <c r="F289" s="72" t="s">
        <v>3445</v>
      </c>
      <c r="G289" s="59" t="s">
        <v>907</v>
      </c>
      <c r="H289" s="59" t="s">
        <v>275</v>
      </c>
      <c r="I289" s="133" t="s">
        <v>3561</v>
      </c>
      <c r="J289" s="69">
        <v>6.1700000000017159</v>
      </c>
      <c r="K289" s="72" t="s">
        <v>133</v>
      </c>
      <c r="L289" s="73">
        <v>4.1250000000000002E-2</v>
      </c>
      <c r="M289" s="73">
        <v>6.6600000000014703E-2</v>
      </c>
      <c r="N289" s="69">
        <v>262716.8775</v>
      </c>
      <c r="O289" s="71">
        <v>85.646919999999994</v>
      </c>
      <c r="P289" s="133" t="s">
        <v>3561</v>
      </c>
      <c r="Q289" s="69">
        <v>816.10729898</v>
      </c>
      <c r="R289" s="70">
        <v>2.6271687749999999E-4</v>
      </c>
      <c r="S289" s="70">
        <f t="shared" si="4"/>
        <v>1.2306785924916482E-3</v>
      </c>
      <c r="T289" s="70">
        <f>Q289/'סכום נכסי הקרן'!$C$41</f>
        <v>1.0032658729969698E-4</v>
      </c>
    </row>
    <row r="290" spans="1:20">
      <c r="A290" s="62" t="s">
        <v>936</v>
      </c>
      <c r="B290" s="59" t="s">
        <v>937</v>
      </c>
      <c r="C290" s="72" t="s">
        <v>27</v>
      </c>
      <c r="D290" s="72" t="s">
        <v>780</v>
      </c>
      <c r="E290" s="133" t="s">
        <v>3561</v>
      </c>
      <c r="F290" s="72" t="s">
        <v>3445</v>
      </c>
      <c r="G290" s="59" t="s">
        <v>907</v>
      </c>
      <c r="H290" s="59" t="s">
        <v>275</v>
      </c>
      <c r="I290" s="133" t="s">
        <v>3561</v>
      </c>
      <c r="J290" s="69">
        <v>0.5</v>
      </c>
      <c r="K290" s="72" t="s">
        <v>133</v>
      </c>
      <c r="L290" s="73">
        <v>6.25E-2</v>
      </c>
      <c r="M290" s="73">
        <v>6.6400000000000986E-2</v>
      </c>
      <c r="N290" s="69">
        <v>667901.36456999998</v>
      </c>
      <c r="O290" s="71">
        <v>100.89442</v>
      </c>
      <c r="P290" s="133" t="s">
        <v>3561</v>
      </c>
      <c r="Q290" s="69">
        <v>2444.1452990839998</v>
      </c>
      <c r="R290" s="70">
        <v>6.8433077788547449E-4</v>
      </c>
      <c r="S290" s="70">
        <f t="shared" si="4"/>
        <v>3.6857375252999551E-3</v>
      </c>
      <c r="T290" s="70">
        <f>Q290/'סכום נכסי הקרן'!$C$41</f>
        <v>3.004663198432002E-4</v>
      </c>
    </row>
    <row r="291" spans="1:20">
      <c r="A291" s="62" t="s">
        <v>938</v>
      </c>
      <c r="B291" s="59" t="s">
        <v>939</v>
      </c>
      <c r="C291" s="72" t="s">
        <v>27</v>
      </c>
      <c r="D291" s="72" t="s">
        <v>780</v>
      </c>
      <c r="E291" s="133" t="s">
        <v>3561</v>
      </c>
      <c r="F291" s="72" t="s">
        <v>3445</v>
      </c>
      <c r="G291" s="59" t="s">
        <v>907</v>
      </c>
      <c r="H291" s="59" t="s">
        <v>275</v>
      </c>
      <c r="I291" s="133" t="s">
        <v>3561</v>
      </c>
      <c r="J291" s="69">
        <v>4.6599999999998021</v>
      </c>
      <c r="K291" s="72" t="s">
        <v>135</v>
      </c>
      <c r="L291" s="73">
        <v>6.5000000000000002E-2</v>
      </c>
      <c r="M291" s="73">
        <v>4.9699999999994901E-2</v>
      </c>
      <c r="N291" s="69">
        <v>300247.86</v>
      </c>
      <c r="O291" s="71">
        <v>108.95943</v>
      </c>
      <c r="P291" s="133" t="s">
        <v>3561</v>
      </c>
      <c r="Q291" s="69">
        <v>1312.3883031109999</v>
      </c>
      <c r="R291" s="70">
        <v>4.0033047999999999E-4</v>
      </c>
      <c r="S291" s="70">
        <f t="shared" si="4"/>
        <v>1.9790635271780964E-3</v>
      </c>
      <c r="T291" s="70">
        <f>Q291/'סכום נכסי הקרן'!$C$41</f>
        <v>1.613359417661496E-4</v>
      </c>
    </row>
    <row r="292" spans="1:20">
      <c r="A292" s="62" t="s">
        <v>940</v>
      </c>
      <c r="B292" s="59" t="s">
        <v>941</v>
      </c>
      <c r="C292" s="72" t="s">
        <v>27</v>
      </c>
      <c r="D292" s="72" t="s">
        <v>780</v>
      </c>
      <c r="E292" s="133" t="s">
        <v>3561</v>
      </c>
      <c r="F292" s="72" t="s">
        <v>3438</v>
      </c>
      <c r="G292" s="59" t="s">
        <v>907</v>
      </c>
      <c r="H292" s="59" t="s">
        <v>782</v>
      </c>
      <c r="I292" s="133" t="s">
        <v>3561</v>
      </c>
      <c r="J292" s="69">
        <v>2.3499999999983912</v>
      </c>
      <c r="K292" s="72" t="s">
        <v>135</v>
      </c>
      <c r="L292" s="73">
        <v>5.7500000000000002E-2</v>
      </c>
      <c r="M292" s="73">
        <v>4.2599999999981521E-2</v>
      </c>
      <c r="N292" s="69">
        <v>227687.96049999996</v>
      </c>
      <c r="O292" s="71">
        <v>105.49755999999999</v>
      </c>
      <c r="P292" s="133" t="s">
        <v>3561</v>
      </c>
      <c r="Q292" s="69">
        <v>963.60732765299997</v>
      </c>
      <c r="R292" s="70">
        <v>3.5028916999999991E-4</v>
      </c>
      <c r="S292" s="70">
        <f t="shared" si="4"/>
        <v>1.4531066088892984E-3</v>
      </c>
      <c r="T292" s="70">
        <f>Q292/'סכום נכסי הקרן'!$C$41</f>
        <v>1.1845922074368753E-4</v>
      </c>
    </row>
    <row r="293" spans="1:20">
      <c r="A293" s="62" t="s">
        <v>942</v>
      </c>
      <c r="B293" s="59" t="s">
        <v>943</v>
      </c>
      <c r="C293" s="72" t="s">
        <v>27</v>
      </c>
      <c r="D293" s="72" t="s">
        <v>780</v>
      </c>
      <c r="E293" s="133" t="s">
        <v>3561</v>
      </c>
      <c r="F293" s="72" t="s">
        <v>3438</v>
      </c>
      <c r="G293" s="59" t="s">
        <v>907</v>
      </c>
      <c r="H293" s="59" t="s">
        <v>782</v>
      </c>
      <c r="I293" s="133" t="s">
        <v>3561</v>
      </c>
      <c r="J293" s="69">
        <v>4.3500000000007848</v>
      </c>
      <c r="K293" s="72" t="s">
        <v>135</v>
      </c>
      <c r="L293" s="73">
        <v>6.1249999999999999E-2</v>
      </c>
      <c r="M293" s="73">
        <v>4.6300000000008584E-2</v>
      </c>
      <c r="N293" s="69">
        <v>500413.1</v>
      </c>
      <c r="O293" s="71">
        <v>107.98211000000001</v>
      </c>
      <c r="P293" s="133" t="s">
        <v>3561</v>
      </c>
      <c r="Q293" s="69">
        <v>2167.6946733780001</v>
      </c>
      <c r="R293" s="70">
        <v>7.6986630769230763E-4</v>
      </c>
      <c r="S293" s="70">
        <f t="shared" si="4"/>
        <v>3.2688537805245846E-3</v>
      </c>
      <c r="T293" s="70">
        <f>Q293/'סכום נכסי הקרן'!$C$41</f>
        <v>2.6648139179683488E-4</v>
      </c>
    </row>
    <row r="294" spans="1:20">
      <c r="A294" s="62" t="s">
        <v>944</v>
      </c>
      <c r="B294" s="59" t="s">
        <v>945</v>
      </c>
      <c r="C294" s="72" t="s">
        <v>27</v>
      </c>
      <c r="D294" s="72" t="s">
        <v>780</v>
      </c>
      <c r="E294" s="133" t="s">
        <v>3561</v>
      </c>
      <c r="F294" s="72" t="s">
        <v>946</v>
      </c>
      <c r="G294" s="59" t="s">
        <v>947</v>
      </c>
      <c r="H294" s="59" t="s">
        <v>275</v>
      </c>
      <c r="I294" s="133" t="s">
        <v>3561</v>
      </c>
      <c r="J294" s="69">
        <v>4.3399999999998551</v>
      </c>
      <c r="K294" s="72" t="s">
        <v>135</v>
      </c>
      <c r="L294" s="73">
        <v>7.2499999999999995E-2</v>
      </c>
      <c r="M294" s="73">
        <v>5.1899999999999454E-2</v>
      </c>
      <c r="N294" s="69">
        <v>500413.1</v>
      </c>
      <c r="O294" s="71">
        <v>110.17251</v>
      </c>
      <c r="P294" s="133" t="s">
        <v>3561</v>
      </c>
      <c r="Q294" s="69">
        <v>2211.6659394479998</v>
      </c>
      <c r="R294" s="70">
        <v>1.0008261999999999E-3</v>
      </c>
      <c r="S294" s="70">
        <f t="shared" si="4"/>
        <v>3.3351618455360571E-3</v>
      </c>
      <c r="T294" s="70">
        <f>Q294/'סכום נכסי הקרן'!$C$41</f>
        <v>2.7188691515088855E-4</v>
      </c>
    </row>
    <row r="295" spans="1:20">
      <c r="A295" s="62" t="s">
        <v>948</v>
      </c>
      <c r="B295" s="59" t="s">
        <v>949</v>
      </c>
      <c r="C295" s="72" t="s">
        <v>27</v>
      </c>
      <c r="D295" s="72" t="s">
        <v>780</v>
      </c>
      <c r="E295" s="133" t="s">
        <v>3561</v>
      </c>
      <c r="F295" s="72" t="s">
        <v>3438</v>
      </c>
      <c r="G295" s="59" t="s">
        <v>950</v>
      </c>
      <c r="H295" s="59" t="s">
        <v>815</v>
      </c>
      <c r="I295" s="133" t="s">
        <v>3561</v>
      </c>
      <c r="J295" s="69">
        <v>6.109999999999677</v>
      </c>
      <c r="K295" s="72" t="s">
        <v>133</v>
      </c>
      <c r="L295" s="73">
        <v>3.7499999999999999E-2</v>
      </c>
      <c r="M295" s="73">
        <v>5.7599999999998312E-2</v>
      </c>
      <c r="N295" s="69">
        <v>800660.96</v>
      </c>
      <c r="O295" s="71">
        <v>89.758499999999998</v>
      </c>
      <c r="P295" s="133" t="s">
        <v>3561</v>
      </c>
      <c r="Q295" s="69">
        <v>2606.5844182440001</v>
      </c>
      <c r="R295" s="70">
        <v>8.0066095999999998E-4</v>
      </c>
      <c r="S295" s="70">
        <f t="shared" si="4"/>
        <v>3.9306934848695697E-3</v>
      </c>
      <c r="T295" s="70">
        <f>Q295/'סכום נכסי הקרן'!$C$41</f>
        <v>3.2043546175586314E-4</v>
      </c>
    </row>
    <row r="296" spans="1:20">
      <c r="A296" s="62" t="s">
        <v>951</v>
      </c>
      <c r="B296" s="59" t="s">
        <v>952</v>
      </c>
      <c r="C296" s="72" t="s">
        <v>27</v>
      </c>
      <c r="D296" s="72" t="s">
        <v>780</v>
      </c>
      <c r="E296" s="133" t="s">
        <v>3561</v>
      </c>
      <c r="F296" s="72" t="s">
        <v>3447</v>
      </c>
      <c r="G296" s="59" t="s">
        <v>947</v>
      </c>
      <c r="H296" s="59" t="s">
        <v>782</v>
      </c>
      <c r="I296" s="133" t="s">
        <v>3561</v>
      </c>
      <c r="J296" s="69">
        <v>6.189999999999988</v>
      </c>
      <c r="K296" s="72" t="s">
        <v>133</v>
      </c>
      <c r="L296" s="73">
        <v>0.04</v>
      </c>
      <c r="M296" s="73">
        <v>5.6100000000001725E-2</v>
      </c>
      <c r="N296" s="69">
        <v>750619.65</v>
      </c>
      <c r="O296" s="71">
        <v>91.413669999999996</v>
      </c>
      <c r="P296" s="133" t="s">
        <v>3561</v>
      </c>
      <c r="Q296" s="69">
        <v>2488.734762737</v>
      </c>
      <c r="R296" s="70">
        <v>1.5012393E-3</v>
      </c>
      <c r="S296" s="70">
        <f t="shared" si="4"/>
        <v>3.7529778237717576E-3</v>
      </c>
      <c r="T296" s="70">
        <f>Q296/'סכום נכסי הקרן'!$C$41</f>
        <v>3.0594784013277551E-4</v>
      </c>
    </row>
    <row r="297" spans="1:20">
      <c r="A297" s="62" t="s">
        <v>953</v>
      </c>
      <c r="B297" s="59" t="s">
        <v>954</v>
      </c>
      <c r="C297" s="72" t="s">
        <v>27</v>
      </c>
      <c r="D297" s="72" t="s">
        <v>780</v>
      </c>
      <c r="E297" s="133" t="s">
        <v>3561</v>
      </c>
      <c r="F297" s="72" t="s">
        <v>3439</v>
      </c>
      <c r="G297" s="59" t="s">
        <v>947</v>
      </c>
      <c r="H297" s="59" t="s">
        <v>782</v>
      </c>
      <c r="I297" s="133" t="s">
        <v>3561</v>
      </c>
      <c r="J297" s="69">
        <v>5.3599999999990402</v>
      </c>
      <c r="K297" s="72" t="s">
        <v>133</v>
      </c>
      <c r="L297" s="73">
        <v>3.7499999999999999E-2</v>
      </c>
      <c r="M297" s="73">
        <v>5.5699999999989022E-2</v>
      </c>
      <c r="N297" s="69">
        <v>475392.44500000001</v>
      </c>
      <c r="O297" s="71">
        <v>91.905079999999998</v>
      </c>
      <c r="P297" s="133" t="s">
        <v>3561</v>
      </c>
      <c r="Q297" s="69">
        <v>1584.671926882</v>
      </c>
      <c r="R297" s="70">
        <v>1.1884811125000001E-3</v>
      </c>
      <c r="S297" s="70">
        <f t="shared" si="4"/>
        <v>2.3896634902954854E-3</v>
      </c>
      <c r="T297" s="70">
        <f>Q297/'סכום נכסי הקרן'!$C$41</f>
        <v>1.9480860741278845E-4</v>
      </c>
    </row>
    <row r="298" spans="1:20">
      <c r="A298" s="62" t="s">
        <v>955</v>
      </c>
      <c r="B298" s="59" t="s">
        <v>956</v>
      </c>
      <c r="C298" s="72" t="s">
        <v>27</v>
      </c>
      <c r="D298" s="72" t="s">
        <v>780</v>
      </c>
      <c r="E298" s="133" t="s">
        <v>3561</v>
      </c>
      <c r="F298" s="72" t="s">
        <v>3441</v>
      </c>
      <c r="G298" s="59" t="s">
        <v>950</v>
      </c>
      <c r="H298" s="59" t="s">
        <v>815</v>
      </c>
      <c r="I298" s="133" t="s">
        <v>3561</v>
      </c>
      <c r="J298" s="69">
        <v>4.0200000000004747</v>
      </c>
      <c r="K298" s="72" t="s">
        <v>133</v>
      </c>
      <c r="L298" s="73">
        <v>5.1249999999999997E-2</v>
      </c>
      <c r="M298" s="73">
        <v>5.9700000000006678E-2</v>
      </c>
      <c r="N298" s="69">
        <v>517101.87688499992</v>
      </c>
      <c r="O298" s="71">
        <v>96.576539999999994</v>
      </c>
      <c r="P298" s="133" t="s">
        <v>3561</v>
      </c>
      <c r="Q298" s="69">
        <v>1811.320570907</v>
      </c>
      <c r="R298" s="70">
        <v>9.4018523069999986E-4</v>
      </c>
      <c r="S298" s="70">
        <f t="shared" si="4"/>
        <v>2.7314465310395719E-3</v>
      </c>
      <c r="T298" s="70">
        <f>Q298/'סכום נכסי הקרן'!$C$41</f>
        <v>2.2267122425196142E-4</v>
      </c>
    </row>
    <row r="299" spans="1:20">
      <c r="A299" s="62" t="s">
        <v>957</v>
      </c>
      <c r="B299" s="59" t="s">
        <v>958</v>
      </c>
      <c r="C299" s="72" t="s">
        <v>27</v>
      </c>
      <c r="D299" s="72" t="s">
        <v>780</v>
      </c>
      <c r="E299" s="133" t="s">
        <v>3561</v>
      </c>
      <c r="F299" s="72" t="s">
        <v>785</v>
      </c>
      <c r="G299" s="59" t="s">
        <v>947</v>
      </c>
      <c r="H299" s="59" t="s">
        <v>782</v>
      </c>
      <c r="I299" s="133" t="s">
        <v>3561</v>
      </c>
      <c r="J299" s="69">
        <v>4.459999999999698</v>
      </c>
      <c r="K299" s="72" t="s">
        <v>135</v>
      </c>
      <c r="L299" s="73">
        <v>7.8750000000000001E-2</v>
      </c>
      <c r="M299" s="73">
        <v>7.1399999999994843E-2</v>
      </c>
      <c r="N299" s="69">
        <v>745615.51899999985</v>
      </c>
      <c r="O299" s="71">
        <v>106.47931</v>
      </c>
      <c r="P299" s="133" t="s">
        <v>3561</v>
      </c>
      <c r="Q299" s="69">
        <v>3184.9145779260007</v>
      </c>
      <c r="R299" s="70">
        <v>7.4561551899999981E-4</v>
      </c>
      <c r="S299" s="70">
        <f t="shared" si="4"/>
        <v>4.8028074186653716E-3</v>
      </c>
      <c r="T299" s="70">
        <f>Q299/'סכום נכסי הקרן'!$C$41</f>
        <v>3.9153137197000008E-4</v>
      </c>
    </row>
    <row r="300" spans="1:20">
      <c r="A300" s="62" t="s">
        <v>959</v>
      </c>
      <c r="B300" s="59" t="s">
        <v>960</v>
      </c>
      <c r="C300" s="72" t="s">
        <v>27</v>
      </c>
      <c r="D300" s="72" t="s">
        <v>780</v>
      </c>
      <c r="E300" s="133" t="s">
        <v>3561</v>
      </c>
      <c r="F300" s="72" t="s">
        <v>3445</v>
      </c>
      <c r="G300" s="59" t="s">
        <v>947</v>
      </c>
      <c r="H300" s="59" t="s">
        <v>782</v>
      </c>
      <c r="I300" s="133" t="s">
        <v>3561</v>
      </c>
      <c r="J300" s="69">
        <v>5.7800000000022278</v>
      </c>
      <c r="K300" s="72" t="s">
        <v>135</v>
      </c>
      <c r="L300" s="73">
        <v>6.1349999999999995E-2</v>
      </c>
      <c r="M300" s="73">
        <v>4.9700000000026057E-2</v>
      </c>
      <c r="N300" s="69">
        <v>250206.55</v>
      </c>
      <c r="O300" s="71">
        <v>108.23022</v>
      </c>
      <c r="P300" s="133" t="s">
        <v>3561</v>
      </c>
      <c r="Q300" s="69">
        <v>1086.3376184610001</v>
      </c>
      <c r="R300" s="70">
        <v>2.5020654999999997E-4</v>
      </c>
      <c r="S300" s="70">
        <f t="shared" si="4"/>
        <v>1.6381822009547749E-3</v>
      </c>
      <c r="T300" s="70">
        <f>Q300/'סכום נכסי הקרן'!$C$41</f>
        <v>1.3354683391717022E-4</v>
      </c>
    </row>
    <row r="301" spans="1:20">
      <c r="A301" s="62" t="s">
        <v>961</v>
      </c>
      <c r="B301" s="59" t="s">
        <v>962</v>
      </c>
      <c r="C301" s="72" t="s">
        <v>27</v>
      </c>
      <c r="D301" s="72" t="s">
        <v>780</v>
      </c>
      <c r="E301" s="133" t="s">
        <v>3561</v>
      </c>
      <c r="F301" s="72" t="s">
        <v>3445</v>
      </c>
      <c r="G301" s="59" t="s">
        <v>947</v>
      </c>
      <c r="H301" s="59" t="s">
        <v>782</v>
      </c>
      <c r="I301" s="133" t="s">
        <v>3561</v>
      </c>
      <c r="J301" s="69">
        <v>4.1000000000004597</v>
      </c>
      <c r="K301" s="72" t="s">
        <v>135</v>
      </c>
      <c r="L301" s="73">
        <v>7.1249999999999994E-2</v>
      </c>
      <c r="M301" s="73">
        <v>5.1200000000004901E-2</v>
      </c>
      <c r="N301" s="69">
        <v>750619.65</v>
      </c>
      <c r="O301" s="71">
        <v>108.44175</v>
      </c>
      <c r="P301" s="133" t="s">
        <v>3561</v>
      </c>
      <c r="Q301" s="69">
        <v>3265.382687545</v>
      </c>
      <c r="R301" s="70">
        <v>1.0008262000000001E-3</v>
      </c>
      <c r="S301" s="70">
        <f t="shared" si="4"/>
        <v>4.9241522222348844E-3</v>
      </c>
      <c r="T301" s="70">
        <f>Q301/'סכום נכסי הקרן'!$C$41</f>
        <v>4.0142356486500566E-4</v>
      </c>
    </row>
    <row r="302" spans="1:20">
      <c r="A302" s="62" t="s">
        <v>963</v>
      </c>
      <c r="B302" s="59" t="s">
        <v>964</v>
      </c>
      <c r="C302" s="72" t="s">
        <v>27</v>
      </c>
      <c r="D302" s="72" t="s">
        <v>780</v>
      </c>
      <c r="E302" s="133" t="s">
        <v>3561</v>
      </c>
      <c r="F302" s="72" t="s">
        <v>3443</v>
      </c>
      <c r="G302" s="59" t="s">
        <v>801</v>
      </c>
      <c r="H302" s="59" t="s">
        <v>782</v>
      </c>
      <c r="I302" s="133" t="s">
        <v>3561</v>
      </c>
      <c r="J302" s="69">
        <v>3.9700000000006535</v>
      </c>
      <c r="K302" s="72" t="s">
        <v>133</v>
      </c>
      <c r="L302" s="73">
        <v>4.6249999999999999E-2</v>
      </c>
      <c r="M302" s="73">
        <v>5.7700000000010215E-2</v>
      </c>
      <c r="N302" s="69">
        <v>625591.436965</v>
      </c>
      <c r="O302" s="71">
        <v>95.765129999999999</v>
      </c>
      <c r="P302" s="133" t="s">
        <v>3561</v>
      </c>
      <c r="Q302" s="69">
        <v>2172.9299757139997</v>
      </c>
      <c r="R302" s="70">
        <v>1.1374389763E-3</v>
      </c>
      <c r="S302" s="70">
        <f t="shared" si="4"/>
        <v>3.2767485445074442E-3</v>
      </c>
      <c r="T302" s="70">
        <f>Q302/'סכום נכסי הקרן'!$C$41</f>
        <v>2.6712498365970565E-4</v>
      </c>
    </row>
    <row r="303" spans="1:20">
      <c r="A303" s="62" t="s">
        <v>965</v>
      </c>
      <c r="B303" s="59" t="s">
        <v>966</v>
      </c>
      <c r="C303" s="72" t="s">
        <v>27</v>
      </c>
      <c r="D303" s="72" t="s">
        <v>780</v>
      </c>
      <c r="E303" s="133" t="s">
        <v>3561</v>
      </c>
      <c r="F303" s="72" t="s">
        <v>785</v>
      </c>
      <c r="G303" s="59" t="s">
        <v>801</v>
      </c>
      <c r="H303" s="59" t="s">
        <v>782</v>
      </c>
      <c r="I303" s="133" t="s">
        <v>3561</v>
      </c>
      <c r="J303" s="69">
        <v>3.530000000000546</v>
      </c>
      <c r="K303" s="72" t="s">
        <v>136</v>
      </c>
      <c r="L303" s="73">
        <v>8.8749999999999996E-2</v>
      </c>
      <c r="M303" s="73">
        <v>8.8900000000015508E-2</v>
      </c>
      <c r="N303" s="69">
        <v>507919.2965</v>
      </c>
      <c r="O303" s="71">
        <v>99.901110000000003</v>
      </c>
      <c r="P303" s="133" t="s">
        <v>3561</v>
      </c>
      <c r="Q303" s="69">
        <v>2344.7232829240002</v>
      </c>
      <c r="R303" s="70">
        <v>4.0633543720000002E-4</v>
      </c>
      <c r="S303" s="70">
        <f t="shared" si="4"/>
        <v>3.5358104911178126E-3</v>
      </c>
      <c r="T303" s="70">
        <f>Q303/'סכום נכסי הקרן'!$C$41</f>
        <v>2.8824406475951844E-4</v>
      </c>
    </row>
    <row r="304" spans="1:20">
      <c r="A304" s="62" t="s">
        <v>967</v>
      </c>
      <c r="B304" s="59" t="s">
        <v>968</v>
      </c>
      <c r="C304" s="72" t="s">
        <v>27</v>
      </c>
      <c r="D304" s="72" t="s">
        <v>780</v>
      </c>
      <c r="E304" s="133" t="s">
        <v>3561</v>
      </c>
      <c r="F304" s="72" t="s">
        <v>3447</v>
      </c>
      <c r="G304" s="59" t="s">
        <v>969</v>
      </c>
      <c r="H304" s="59" t="s">
        <v>815</v>
      </c>
      <c r="I304" s="133" t="s">
        <v>3561</v>
      </c>
      <c r="J304" s="69">
        <v>3.5700000000006504</v>
      </c>
      <c r="K304" s="72" t="s">
        <v>133</v>
      </c>
      <c r="L304" s="73">
        <v>6.3750000000000001E-2</v>
      </c>
      <c r="M304" s="73">
        <v>5.8600000000009672E-2</v>
      </c>
      <c r="N304" s="69">
        <v>700578.34</v>
      </c>
      <c r="O304" s="71">
        <v>104.10454</v>
      </c>
      <c r="P304" s="133" t="s">
        <v>3561</v>
      </c>
      <c r="Q304" s="69">
        <v>2645.2939464039996</v>
      </c>
      <c r="R304" s="70">
        <v>1.4011566799999999E-3</v>
      </c>
      <c r="S304" s="70">
        <f t="shared" si="4"/>
        <v>3.9890669214158484E-3</v>
      </c>
      <c r="T304" s="70">
        <f>Q304/'סכום נכסי הקרן'!$C$41</f>
        <v>3.2519414344040154E-4</v>
      </c>
    </row>
    <row r="305" spans="1:20">
      <c r="A305" s="62" t="s">
        <v>970</v>
      </c>
      <c r="B305" s="59" t="s">
        <v>971</v>
      </c>
      <c r="C305" s="72" t="s">
        <v>27</v>
      </c>
      <c r="D305" s="72" t="s">
        <v>780</v>
      </c>
      <c r="E305" s="133" t="s">
        <v>3561</v>
      </c>
      <c r="F305" s="72" t="s">
        <v>3441</v>
      </c>
      <c r="G305" s="59" t="s">
        <v>801</v>
      </c>
      <c r="H305" s="59" t="s">
        <v>782</v>
      </c>
      <c r="I305" s="133" t="s">
        <v>3561</v>
      </c>
      <c r="J305" s="69">
        <v>6.4899999999991884</v>
      </c>
      <c r="K305" s="72" t="s">
        <v>133</v>
      </c>
      <c r="L305" s="73">
        <v>8.5000000000000006E-2</v>
      </c>
      <c r="M305" s="73">
        <v>9.1799999999987669E-2</v>
      </c>
      <c r="N305" s="69">
        <v>1000826.2</v>
      </c>
      <c r="O305" s="71">
        <v>99.108279999999993</v>
      </c>
      <c r="P305" s="133" t="s">
        <v>3561</v>
      </c>
      <c r="Q305" s="69">
        <v>3597.6271408079997</v>
      </c>
      <c r="R305" s="70">
        <v>1.3344349333333334E-3</v>
      </c>
      <c r="S305" s="70">
        <f t="shared" si="4"/>
        <v>5.4251722922868326E-3</v>
      </c>
      <c r="T305" s="70">
        <f>Q305/'סכום נכסי הקרן'!$C$41</f>
        <v>4.4226740021213604E-4</v>
      </c>
    </row>
    <row r="306" spans="1:20">
      <c r="A306" s="62" t="s">
        <v>972</v>
      </c>
      <c r="B306" s="59" t="s">
        <v>973</v>
      </c>
      <c r="C306" s="72" t="s">
        <v>27</v>
      </c>
      <c r="D306" s="72" t="s">
        <v>780</v>
      </c>
      <c r="E306" s="133" t="s">
        <v>3561</v>
      </c>
      <c r="F306" s="72" t="s">
        <v>785</v>
      </c>
      <c r="G306" s="59" t="s">
        <v>801</v>
      </c>
      <c r="H306" s="59" t="s">
        <v>782</v>
      </c>
      <c r="I306" s="133" t="s">
        <v>3561</v>
      </c>
      <c r="J306" s="69">
        <v>3.5999999999996599</v>
      </c>
      <c r="K306" s="72" t="s">
        <v>136</v>
      </c>
      <c r="L306" s="73">
        <v>8.5000000000000006E-2</v>
      </c>
      <c r="M306" s="73">
        <v>7.9599999999982629E-2</v>
      </c>
      <c r="N306" s="69">
        <v>250206.55</v>
      </c>
      <c r="O306" s="71">
        <v>101.61441000000001</v>
      </c>
      <c r="P306" s="133" t="s">
        <v>3561</v>
      </c>
      <c r="Q306" s="69">
        <v>1174.8448842990001</v>
      </c>
      <c r="R306" s="70">
        <v>3.3360873333333334E-4</v>
      </c>
      <c r="S306" s="70">
        <f t="shared" si="4"/>
        <v>1.771649941634133E-3</v>
      </c>
      <c r="T306" s="70">
        <f>Q306/'סכום נכסי הקרן'!$C$41</f>
        <v>1.4442730508052297E-4</v>
      </c>
    </row>
    <row r="307" spans="1:20">
      <c r="A307" s="62" t="s">
        <v>974</v>
      </c>
      <c r="B307" s="59" t="s">
        <v>975</v>
      </c>
      <c r="C307" s="72" t="s">
        <v>27</v>
      </c>
      <c r="D307" s="72" t="s">
        <v>780</v>
      </c>
      <c r="E307" s="133" t="s">
        <v>3561</v>
      </c>
      <c r="F307" s="72" t="s">
        <v>785</v>
      </c>
      <c r="G307" s="59" t="s">
        <v>801</v>
      </c>
      <c r="H307" s="59" t="s">
        <v>782</v>
      </c>
      <c r="I307" s="133" t="s">
        <v>3561</v>
      </c>
      <c r="J307" s="69">
        <v>3.9399999999996225</v>
      </c>
      <c r="K307" s="72" t="s">
        <v>136</v>
      </c>
      <c r="L307" s="73">
        <v>8.5000000000000006E-2</v>
      </c>
      <c r="M307" s="73">
        <v>8.1999999999989706E-2</v>
      </c>
      <c r="N307" s="69">
        <v>250206.55</v>
      </c>
      <c r="O307" s="71">
        <v>100.90441</v>
      </c>
      <c r="P307" s="133" t="s">
        <v>3561</v>
      </c>
      <c r="Q307" s="69">
        <v>1166.6360102260001</v>
      </c>
      <c r="R307" s="70">
        <v>3.3360873333333334E-4</v>
      </c>
      <c r="S307" s="70">
        <f t="shared" si="4"/>
        <v>1.7592710723325995E-3</v>
      </c>
      <c r="T307" s="70">
        <f>Q307/'סכום נכסי הקרן'!$C$41</f>
        <v>1.4341816287294023E-4</v>
      </c>
    </row>
    <row r="308" spans="1:20">
      <c r="A308" s="62" t="s">
        <v>976</v>
      </c>
      <c r="B308" s="59" t="s">
        <v>977</v>
      </c>
      <c r="C308" s="72" t="s">
        <v>27</v>
      </c>
      <c r="D308" s="72" t="s">
        <v>780</v>
      </c>
      <c r="E308" s="133" t="s">
        <v>3561</v>
      </c>
      <c r="F308" s="72" t="s">
        <v>3437</v>
      </c>
      <c r="G308" s="59" t="s">
        <v>978</v>
      </c>
      <c r="H308" s="59" t="s">
        <v>815</v>
      </c>
      <c r="I308" s="133" t="s">
        <v>3561</v>
      </c>
      <c r="J308" s="69">
        <v>3.4999999999989431</v>
      </c>
      <c r="K308" s="72" t="s">
        <v>135</v>
      </c>
      <c r="L308" s="73">
        <v>2.6249999999999999E-2</v>
      </c>
      <c r="M308" s="73">
        <v>0.10039999999996928</v>
      </c>
      <c r="N308" s="69">
        <v>451622.82274999999</v>
      </c>
      <c r="O308" s="71">
        <v>78.332139999999995</v>
      </c>
      <c r="P308" s="133" t="s">
        <v>3561</v>
      </c>
      <c r="Q308" s="69">
        <v>1419.1669588089999</v>
      </c>
      <c r="R308" s="70">
        <v>1.8874082578296738E-3</v>
      </c>
      <c r="S308" s="70">
        <f t="shared" si="4"/>
        <v>2.1400842726937977E-3</v>
      </c>
      <c r="T308" s="70">
        <f>Q308/'סכום נכסי הקרן'!$C$41</f>
        <v>1.7446257123756694E-4</v>
      </c>
    </row>
    <row r="309" spans="1:20">
      <c r="A309" s="62" t="s">
        <v>979</v>
      </c>
      <c r="B309" s="59" t="s">
        <v>980</v>
      </c>
      <c r="C309" s="72" t="s">
        <v>27</v>
      </c>
      <c r="D309" s="72" t="s">
        <v>780</v>
      </c>
      <c r="E309" s="133" t="s">
        <v>3561</v>
      </c>
      <c r="F309" s="72" t="s">
        <v>927</v>
      </c>
      <c r="G309" s="59" t="s">
        <v>978</v>
      </c>
      <c r="H309" s="59" t="s">
        <v>815</v>
      </c>
      <c r="I309" s="133" t="s">
        <v>3561</v>
      </c>
      <c r="J309" s="69">
        <v>3.5799999999999299</v>
      </c>
      <c r="K309" s="72" t="s">
        <v>133</v>
      </c>
      <c r="L309" s="73">
        <v>7.3749999999999996E-2</v>
      </c>
      <c r="M309" s="73">
        <v>6.6200000000000703E-2</v>
      </c>
      <c r="N309" s="69">
        <v>750619.65</v>
      </c>
      <c r="O309" s="71">
        <v>104.84385</v>
      </c>
      <c r="P309" s="133" t="s">
        <v>3561</v>
      </c>
      <c r="Q309" s="69">
        <v>2854.3710888400001</v>
      </c>
      <c r="R309" s="70">
        <v>6.8238149999999998E-4</v>
      </c>
      <c r="S309" s="70">
        <f t="shared" si="4"/>
        <v>4.3043523792188898E-3</v>
      </c>
      <c r="T309" s="70">
        <f>Q309/'סכום נכסי הקרן'!$C$41</f>
        <v>3.5089664139525766E-4</v>
      </c>
    </row>
    <row r="310" spans="1:20">
      <c r="A310" s="62" t="s">
        <v>981</v>
      </c>
      <c r="B310" s="59" t="s">
        <v>982</v>
      </c>
      <c r="C310" s="72" t="s">
        <v>27</v>
      </c>
      <c r="D310" s="72" t="s">
        <v>780</v>
      </c>
      <c r="E310" s="133" t="s">
        <v>3561</v>
      </c>
      <c r="F310" s="72" t="s">
        <v>3442</v>
      </c>
      <c r="G310" s="59" t="s">
        <v>983</v>
      </c>
      <c r="H310" s="59" t="s">
        <v>782</v>
      </c>
      <c r="I310" s="133" t="s">
        <v>3561</v>
      </c>
      <c r="J310" s="69">
        <v>1.9299999999997612</v>
      </c>
      <c r="K310" s="72" t="s">
        <v>136</v>
      </c>
      <c r="L310" s="73">
        <v>0.06</v>
      </c>
      <c r="M310" s="73">
        <v>7.2499999999991738E-2</v>
      </c>
      <c r="N310" s="69">
        <v>592989.52350000001</v>
      </c>
      <c r="O310" s="71">
        <v>99.523330000000001</v>
      </c>
      <c r="P310" s="133" t="s">
        <v>3561</v>
      </c>
      <c r="Q310" s="69">
        <v>2727.0839300050006</v>
      </c>
      <c r="R310" s="70">
        <v>4.7439161880000002E-4</v>
      </c>
      <c r="S310" s="70">
        <f t="shared" si="4"/>
        <v>4.1124050927859607E-3</v>
      </c>
      <c r="T310" s="70">
        <f>Q310/'סכום נכסי הקרן'!$C$41</f>
        <v>3.35248838380935E-4</v>
      </c>
    </row>
    <row r="311" spans="1:20">
      <c r="A311" s="62" t="s">
        <v>984</v>
      </c>
      <c r="B311" s="59" t="s">
        <v>985</v>
      </c>
      <c r="C311" s="72" t="s">
        <v>27</v>
      </c>
      <c r="D311" s="72" t="s">
        <v>780</v>
      </c>
      <c r="E311" s="133" t="s">
        <v>3561</v>
      </c>
      <c r="F311" s="72" t="s">
        <v>3442</v>
      </c>
      <c r="G311" s="59" t="s">
        <v>983</v>
      </c>
      <c r="H311" s="59" t="s">
        <v>782</v>
      </c>
      <c r="I311" s="133" t="s">
        <v>3561</v>
      </c>
      <c r="J311" s="69">
        <v>1.909999999999723</v>
      </c>
      <c r="K311" s="72" t="s">
        <v>135</v>
      </c>
      <c r="L311" s="73">
        <v>0.05</v>
      </c>
      <c r="M311" s="73">
        <v>5.0099999999988626E-2</v>
      </c>
      <c r="N311" s="69">
        <v>250206.55</v>
      </c>
      <c r="O311" s="71">
        <v>104.23363000000001</v>
      </c>
      <c r="P311" s="133" t="s">
        <v>3561</v>
      </c>
      <c r="Q311" s="69">
        <v>1046.2227519189998</v>
      </c>
      <c r="R311" s="70">
        <v>2.5020654999999997E-4</v>
      </c>
      <c r="S311" s="70">
        <f t="shared" si="4"/>
        <v>1.5776895334396065E-3</v>
      </c>
      <c r="T311" s="70">
        <f>Q311/'סכום נכסי הקרן'!$C$41</f>
        <v>1.286153896509913E-4</v>
      </c>
    </row>
    <row r="312" spans="1:20">
      <c r="A312" s="62" t="s">
        <v>986</v>
      </c>
      <c r="B312" s="59" t="s">
        <v>987</v>
      </c>
      <c r="C312" s="72" t="s">
        <v>27</v>
      </c>
      <c r="D312" s="72" t="s">
        <v>780</v>
      </c>
      <c r="E312" s="133" t="s">
        <v>3561</v>
      </c>
      <c r="F312" s="72" t="s">
        <v>3447</v>
      </c>
      <c r="G312" s="59" t="s">
        <v>978</v>
      </c>
      <c r="H312" s="59" t="s">
        <v>815</v>
      </c>
      <c r="I312" s="133" t="s">
        <v>3561</v>
      </c>
      <c r="J312" s="69">
        <v>6.0200000000017635</v>
      </c>
      <c r="K312" s="72" t="s">
        <v>133</v>
      </c>
      <c r="L312" s="73">
        <v>5.1249999999999997E-2</v>
      </c>
      <c r="M312" s="73">
        <v>7.8000000000022177E-2</v>
      </c>
      <c r="N312" s="69">
        <v>550454.41</v>
      </c>
      <c r="O312" s="71">
        <v>85.774169999999998</v>
      </c>
      <c r="P312" s="133" t="s">
        <v>3561</v>
      </c>
      <c r="Q312" s="69">
        <v>1712.4796466989999</v>
      </c>
      <c r="R312" s="70">
        <v>2.7522720500000001E-4</v>
      </c>
      <c r="S312" s="70">
        <f t="shared" si="4"/>
        <v>2.5823957755360893E-3</v>
      </c>
      <c r="T312" s="70">
        <f>Q312/'סכום נכסי הקרן'!$C$41</f>
        <v>2.1052040459414132E-4</v>
      </c>
    </row>
    <row r="313" spans="1:20">
      <c r="A313" s="134" t="s">
        <v>3561</v>
      </c>
      <c r="B313" s="135" t="s">
        <v>3561</v>
      </c>
      <c r="C313" s="135" t="s">
        <v>3561</v>
      </c>
      <c r="D313" s="135" t="s">
        <v>3561</v>
      </c>
      <c r="E313" s="135" t="s">
        <v>3561</v>
      </c>
      <c r="F313" s="135" t="s">
        <v>3561</v>
      </c>
      <c r="G313" s="135" t="s">
        <v>3561</v>
      </c>
      <c r="H313" s="135" t="s">
        <v>3561</v>
      </c>
      <c r="I313" s="135" t="s">
        <v>3561</v>
      </c>
      <c r="J313" s="135" t="s">
        <v>3561</v>
      </c>
      <c r="K313" s="135" t="s">
        <v>3561</v>
      </c>
      <c r="L313" s="135" t="s">
        <v>3561</v>
      </c>
      <c r="M313" s="135" t="s">
        <v>3561</v>
      </c>
      <c r="N313" s="135" t="s">
        <v>3561</v>
      </c>
      <c r="O313" s="135" t="s">
        <v>3561</v>
      </c>
      <c r="P313" s="135" t="s">
        <v>3561</v>
      </c>
      <c r="Q313" s="135" t="s">
        <v>3561</v>
      </c>
      <c r="R313" s="135" t="s">
        <v>3561</v>
      </c>
      <c r="S313" s="135" t="s">
        <v>3561</v>
      </c>
      <c r="T313" s="135" t="s">
        <v>3561</v>
      </c>
    </row>
    <row r="314" spans="1:20">
      <c r="A314" s="134" t="s">
        <v>3561</v>
      </c>
      <c r="B314" s="135" t="s">
        <v>3561</v>
      </c>
      <c r="C314" s="135" t="s">
        <v>3561</v>
      </c>
      <c r="D314" s="135" t="s">
        <v>3561</v>
      </c>
      <c r="E314" s="135" t="s">
        <v>3561</v>
      </c>
      <c r="F314" s="135" t="s">
        <v>3561</v>
      </c>
      <c r="G314" s="135" t="s">
        <v>3561</v>
      </c>
      <c r="H314" s="135" t="s">
        <v>3561</v>
      </c>
      <c r="I314" s="135" t="s">
        <v>3561</v>
      </c>
      <c r="J314" s="135" t="s">
        <v>3561</v>
      </c>
      <c r="K314" s="135" t="s">
        <v>3561</v>
      </c>
      <c r="L314" s="135" t="s">
        <v>3561</v>
      </c>
      <c r="M314" s="135" t="s">
        <v>3561</v>
      </c>
      <c r="N314" s="135" t="s">
        <v>3561</v>
      </c>
      <c r="O314" s="135" t="s">
        <v>3561</v>
      </c>
      <c r="P314" s="135" t="s">
        <v>3561</v>
      </c>
      <c r="Q314" s="135" t="s">
        <v>3561</v>
      </c>
      <c r="R314" s="135" t="s">
        <v>3561</v>
      </c>
      <c r="S314" s="135" t="s">
        <v>3561</v>
      </c>
      <c r="T314" s="135" t="s">
        <v>3561</v>
      </c>
    </row>
    <row r="315" spans="1:20">
      <c r="A315" s="134" t="s">
        <v>3561</v>
      </c>
      <c r="B315" s="135" t="s">
        <v>3561</v>
      </c>
      <c r="C315" s="135" t="s">
        <v>3561</v>
      </c>
      <c r="D315" s="135" t="s">
        <v>3561</v>
      </c>
      <c r="E315" s="135" t="s">
        <v>3561</v>
      </c>
      <c r="F315" s="135" t="s">
        <v>3561</v>
      </c>
      <c r="G315" s="135" t="s">
        <v>3561</v>
      </c>
      <c r="H315" s="135" t="s">
        <v>3561</v>
      </c>
      <c r="I315" s="135" t="s">
        <v>3561</v>
      </c>
      <c r="J315" s="135" t="s">
        <v>3561</v>
      </c>
      <c r="K315" s="135" t="s">
        <v>3561</v>
      </c>
      <c r="L315" s="135" t="s">
        <v>3561</v>
      </c>
      <c r="M315" s="135" t="s">
        <v>3561</v>
      </c>
      <c r="N315" s="135" t="s">
        <v>3561</v>
      </c>
      <c r="O315" s="135" t="s">
        <v>3561</v>
      </c>
      <c r="P315" s="135" t="s">
        <v>3561</v>
      </c>
      <c r="Q315" s="135" t="s">
        <v>3561</v>
      </c>
      <c r="R315" s="135" t="s">
        <v>3561</v>
      </c>
      <c r="S315" s="135" t="s">
        <v>3561</v>
      </c>
      <c r="T315" s="135" t="s">
        <v>3561</v>
      </c>
    </row>
    <row r="316" spans="1:20">
      <c r="A316" s="98" t="s">
        <v>212</v>
      </c>
      <c r="B316" s="138" t="s">
        <v>3561</v>
      </c>
      <c r="C316" s="138" t="s">
        <v>3561</v>
      </c>
      <c r="D316" s="138" t="s">
        <v>3561</v>
      </c>
      <c r="E316" s="138" t="s">
        <v>3561</v>
      </c>
      <c r="F316" s="138" t="s">
        <v>3561</v>
      </c>
      <c r="G316" s="138" t="s">
        <v>3561</v>
      </c>
      <c r="H316" s="138" t="s">
        <v>3561</v>
      </c>
      <c r="I316" s="138" t="s">
        <v>3561</v>
      </c>
      <c r="J316" s="138" t="s">
        <v>3561</v>
      </c>
      <c r="K316" s="135" t="s">
        <v>3561</v>
      </c>
      <c r="L316" s="135" t="s">
        <v>3561</v>
      </c>
      <c r="M316" s="135" t="s">
        <v>3561</v>
      </c>
      <c r="N316" s="135" t="s">
        <v>3561</v>
      </c>
      <c r="O316" s="135" t="s">
        <v>3561</v>
      </c>
      <c r="P316" s="135" t="s">
        <v>3561</v>
      </c>
      <c r="Q316" s="135" t="s">
        <v>3561</v>
      </c>
      <c r="R316" s="135" t="s">
        <v>3561</v>
      </c>
      <c r="S316" s="135" t="s">
        <v>3561</v>
      </c>
      <c r="T316" s="135" t="s">
        <v>3561</v>
      </c>
    </row>
    <row r="317" spans="1:20">
      <c r="A317" s="98" t="s">
        <v>114</v>
      </c>
      <c r="B317" s="138" t="s">
        <v>3561</v>
      </c>
      <c r="C317" s="138" t="s">
        <v>3561</v>
      </c>
      <c r="D317" s="138" t="s">
        <v>3561</v>
      </c>
      <c r="E317" s="138" t="s">
        <v>3561</v>
      </c>
      <c r="F317" s="138" t="s">
        <v>3561</v>
      </c>
      <c r="G317" s="138" t="s">
        <v>3561</v>
      </c>
      <c r="H317" s="138" t="s">
        <v>3561</v>
      </c>
      <c r="I317" s="138" t="s">
        <v>3561</v>
      </c>
      <c r="J317" s="138" t="s">
        <v>3561</v>
      </c>
      <c r="K317" s="135" t="s">
        <v>3561</v>
      </c>
      <c r="L317" s="135" t="s">
        <v>3561</v>
      </c>
      <c r="M317" s="135" t="s">
        <v>3561</v>
      </c>
      <c r="N317" s="135" t="s">
        <v>3561</v>
      </c>
      <c r="O317" s="135" t="s">
        <v>3561</v>
      </c>
      <c r="P317" s="135" t="s">
        <v>3561</v>
      </c>
      <c r="Q317" s="135" t="s">
        <v>3561</v>
      </c>
      <c r="R317" s="135" t="s">
        <v>3561</v>
      </c>
      <c r="S317" s="135" t="s">
        <v>3561</v>
      </c>
      <c r="T317" s="135" t="s">
        <v>3561</v>
      </c>
    </row>
    <row r="318" spans="1:20">
      <c r="A318" s="98" t="s">
        <v>195</v>
      </c>
      <c r="B318" s="138" t="s">
        <v>3561</v>
      </c>
      <c r="C318" s="138" t="s">
        <v>3561</v>
      </c>
      <c r="D318" s="138" t="s">
        <v>3561</v>
      </c>
      <c r="E318" s="138" t="s">
        <v>3561</v>
      </c>
      <c r="F318" s="138" t="s">
        <v>3561</v>
      </c>
      <c r="G318" s="138" t="s">
        <v>3561</v>
      </c>
      <c r="H318" s="138" t="s">
        <v>3561</v>
      </c>
      <c r="I318" s="138" t="s">
        <v>3561</v>
      </c>
      <c r="J318" s="138" t="s">
        <v>3561</v>
      </c>
      <c r="K318" s="135" t="s">
        <v>3561</v>
      </c>
      <c r="L318" s="135" t="s">
        <v>3561</v>
      </c>
      <c r="M318" s="135" t="s">
        <v>3561</v>
      </c>
      <c r="N318" s="135" t="s">
        <v>3561</v>
      </c>
      <c r="O318" s="135" t="s">
        <v>3561</v>
      </c>
      <c r="P318" s="135" t="s">
        <v>3561</v>
      </c>
      <c r="Q318" s="135" t="s">
        <v>3561</v>
      </c>
      <c r="R318" s="135" t="s">
        <v>3561</v>
      </c>
      <c r="S318" s="135" t="s">
        <v>3561</v>
      </c>
      <c r="T318" s="135" t="s">
        <v>3561</v>
      </c>
    </row>
    <row r="319" spans="1:20">
      <c r="A319" s="98" t="s">
        <v>203</v>
      </c>
      <c r="B319" s="138" t="s">
        <v>3561</v>
      </c>
      <c r="C319" s="138" t="s">
        <v>3561</v>
      </c>
      <c r="D319" s="138" t="s">
        <v>3561</v>
      </c>
      <c r="E319" s="138" t="s">
        <v>3561</v>
      </c>
      <c r="F319" s="138" t="s">
        <v>3561</v>
      </c>
      <c r="G319" s="138" t="s">
        <v>3561</v>
      </c>
      <c r="H319" s="138" t="s">
        <v>3561</v>
      </c>
      <c r="I319" s="138" t="s">
        <v>3561</v>
      </c>
      <c r="J319" s="138" t="s">
        <v>3561</v>
      </c>
      <c r="K319" s="135" t="s">
        <v>3561</v>
      </c>
      <c r="L319" s="135" t="s">
        <v>3561</v>
      </c>
      <c r="M319" s="135" t="s">
        <v>3561</v>
      </c>
      <c r="N319" s="135" t="s">
        <v>3561</v>
      </c>
      <c r="O319" s="135" t="s">
        <v>3561</v>
      </c>
      <c r="P319" s="135" t="s">
        <v>3561</v>
      </c>
      <c r="Q319" s="135" t="s">
        <v>3561</v>
      </c>
      <c r="R319" s="135" t="s">
        <v>3561</v>
      </c>
      <c r="S319" s="135" t="s">
        <v>3561</v>
      </c>
      <c r="T319" s="135" t="s">
        <v>3561</v>
      </c>
    </row>
    <row r="320" spans="1:20">
      <c r="A320" s="98" t="s">
        <v>208</v>
      </c>
      <c r="B320" s="139" t="s">
        <v>3561</v>
      </c>
      <c r="C320" s="139" t="s">
        <v>3561</v>
      </c>
      <c r="D320" s="139" t="s">
        <v>3561</v>
      </c>
      <c r="E320" s="139" t="s">
        <v>3561</v>
      </c>
      <c r="F320" s="139" t="s">
        <v>3561</v>
      </c>
      <c r="G320" s="139" t="s">
        <v>3561</v>
      </c>
      <c r="H320" s="139" t="s">
        <v>3561</v>
      </c>
      <c r="I320" s="139" t="s">
        <v>3561</v>
      </c>
      <c r="J320" s="139" t="s">
        <v>3561</v>
      </c>
      <c r="K320" s="135" t="s">
        <v>3561</v>
      </c>
      <c r="L320" s="135" t="s">
        <v>3561</v>
      </c>
      <c r="M320" s="135" t="s">
        <v>3561</v>
      </c>
      <c r="N320" s="135" t="s">
        <v>3561</v>
      </c>
      <c r="O320" s="135" t="s">
        <v>3561</v>
      </c>
      <c r="P320" s="135" t="s">
        <v>3561</v>
      </c>
      <c r="Q320" s="135" t="s">
        <v>3561</v>
      </c>
      <c r="R320" s="135" t="s">
        <v>3561</v>
      </c>
      <c r="S320" s="135" t="s">
        <v>3561</v>
      </c>
      <c r="T320" s="135" t="s">
        <v>3561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62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4.42578125" style="1" bestFit="1" customWidth="1"/>
    <col min="9" max="9" width="13.140625" style="1" bestFit="1" customWidth="1"/>
    <col min="10" max="10" width="30.85546875" style="1" customWidth="1"/>
    <col min="11" max="11" width="12.42578125" style="1" bestFit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147</v>
      </c>
      <c r="B1" s="37" t="s" vm="1">
        <v>220</v>
      </c>
    </row>
    <row r="2" spans="1:14">
      <c r="A2" s="37" t="s">
        <v>146</v>
      </c>
      <c r="B2" s="37" t="s">
        <v>221</v>
      </c>
    </row>
    <row r="3" spans="1:14">
      <c r="A3" s="37" t="s">
        <v>148</v>
      </c>
      <c r="B3" s="37" t="s">
        <v>222</v>
      </c>
    </row>
    <row r="4" spans="1:14">
      <c r="A4" s="37" t="s">
        <v>149</v>
      </c>
      <c r="B4" s="37">
        <v>12145</v>
      </c>
    </row>
    <row r="5" spans="1:14" ht="18.75">
      <c r="A5" s="161" t="s">
        <v>94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s="3" customFormat="1">
      <c r="A6" s="38" t="s">
        <v>117</v>
      </c>
      <c r="B6" s="39" t="s">
        <v>46</v>
      </c>
      <c r="C6" s="39" t="s">
        <v>121</v>
      </c>
      <c r="D6" s="39" t="s">
        <v>179</v>
      </c>
      <c r="E6" s="39" t="s">
        <v>119</v>
      </c>
      <c r="F6" s="39" t="s">
        <v>68</v>
      </c>
      <c r="G6" s="39" t="s">
        <v>105</v>
      </c>
      <c r="H6" s="40" t="s">
        <v>197</v>
      </c>
      <c r="I6" s="40" t="s">
        <v>196</v>
      </c>
      <c r="J6" s="39" t="s">
        <v>211</v>
      </c>
      <c r="K6" s="40" t="s">
        <v>64</v>
      </c>
      <c r="L6" s="40" t="s">
        <v>61</v>
      </c>
      <c r="M6" s="40" t="s">
        <v>150</v>
      </c>
      <c r="N6" s="42" t="s">
        <v>152</v>
      </c>
    </row>
    <row r="7" spans="1:14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12" t="s">
        <v>204</v>
      </c>
      <c r="I7" s="127" t="s">
        <v>3561</v>
      </c>
      <c r="J7" s="12" t="s">
        <v>200</v>
      </c>
      <c r="K7" s="12" t="s">
        <v>200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29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129" t="s">
        <v>3561</v>
      </c>
      <c r="I9" s="129" t="s">
        <v>3561</v>
      </c>
      <c r="J9" s="63">
        <v>273.98918542799998</v>
      </c>
      <c r="K9" s="63">
        <v>456302.45868015307</v>
      </c>
      <c r="L9" s="129" t="s">
        <v>3561</v>
      </c>
      <c r="M9" s="64">
        <f>IFERROR(K9/$K$9,0)</f>
        <v>1</v>
      </c>
      <c r="N9" s="64">
        <f>K9/'סכום נכסי הקרן'!$C$41</f>
        <v>5.6094668572450351E-2</v>
      </c>
    </row>
    <row r="10" spans="1:14">
      <c r="A10" s="5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130" t="s">
        <v>3561</v>
      </c>
      <c r="J10" s="66">
        <v>231.46362933900002</v>
      </c>
      <c r="K10" s="66">
        <v>341041.21077673399</v>
      </c>
      <c r="L10" s="130" t="s">
        <v>3561</v>
      </c>
      <c r="M10" s="67">
        <f t="shared" ref="M10:M73" si="0">IFERROR(K10/$K$9,0)</f>
        <v>0.74740165057008412</v>
      </c>
      <c r="N10" s="67">
        <f>K10/'סכום נכסי הקרן'!$C$41</f>
        <v>4.1925247879231214E-2</v>
      </c>
    </row>
    <row r="11" spans="1:14">
      <c r="A11" s="76" t="s">
        <v>988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130" t="s">
        <v>3561</v>
      </c>
      <c r="J11" s="66">
        <v>31.987916826999999</v>
      </c>
      <c r="K11" s="66">
        <v>211646.14829191205</v>
      </c>
      <c r="L11" s="130" t="s">
        <v>3561</v>
      </c>
      <c r="M11" s="67">
        <f t="shared" si="0"/>
        <v>0.46382863880263731</v>
      </c>
      <c r="N11" s="67">
        <f>K11/'סכום נכסי הקרן'!$C$41</f>
        <v>2.6018313768044723E-2</v>
      </c>
    </row>
    <row r="12" spans="1:14">
      <c r="A12" s="62" t="s">
        <v>989</v>
      </c>
      <c r="B12" s="59" t="s">
        <v>990</v>
      </c>
      <c r="C12" s="72" t="s">
        <v>122</v>
      </c>
      <c r="D12" s="72" t="s">
        <v>27</v>
      </c>
      <c r="E12" s="59" t="s">
        <v>598</v>
      </c>
      <c r="F12" s="72" t="s">
        <v>293</v>
      </c>
      <c r="G12" s="72" t="s">
        <v>134</v>
      </c>
      <c r="H12" s="69">
        <v>161242.24035000001</v>
      </c>
      <c r="I12" s="71">
        <v>2400</v>
      </c>
      <c r="J12" s="133" t="s">
        <v>3561</v>
      </c>
      <c r="K12" s="69">
        <v>3869.8137683979999</v>
      </c>
      <c r="L12" s="70">
        <v>7.18427414493767E-4</v>
      </c>
      <c r="M12" s="70">
        <f t="shared" si="0"/>
        <v>8.4808084961702137E-3</v>
      </c>
      <c r="N12" s="70">
        <f>K12/'סכום נכסי הקרן'!$C$41</f>
        <v>4.7572814181908921E-4</v>
      </c>
    </row>
    <row r="13" spans="1:14">
      <c r="A13" s="62" t="s">
        <v>991</v>
      </c>
      <c r="B13" s="59" t="s">
        <v>992</v>
      </c>
      <c r="C13" s="72" t="s">
        <v>122</v>
      </c>
      <c r="D13" s="72" t="s">
        <v>27</v>
      </c>
      <c r="E13" s="59" t="s">
        <v>993</v>
      </c>
      <c r="F13" s="72" t="s">
        <v>630</v>
      </c>
      <c r="G13" s="72" t="s">
        <v>134</v>
      </c>
      <c r="H13" s="69">
        <v>20311.146139</v>
      </c>
      <c r="I13" s="71">
        <v>27680</v>
      </c>
      <c r="J13" s="133" t="s">
        <v>3561</v>
      </c>
      <c r="K13" s="69">
        <v>5622.1252582579991</v>
      </c>
      <c r="L13" s="70">
        <v>3.6207886176316788E-4</v>
      </c>
      <c r="M13" s="70">
        <f t="shared" si="0"/>
        <v>1.2321049670694081E-2</v>
      </c>
      <c r="N13" s="70">
        <f>K13/'סכום נכסי הקרן'!$C$41</f>
        <v>6.9114519774228294E-4</v>
      </c>
    </row>
    <row r="14" spans="1:14">
      <c r="A14" s="62" t="s">
        <v>994</v>
      </c>
      <c r="B14" s="59" t="s">
        <v>995</v>
      </c>
      <c r="C14" s="72" t="s">
        <v>122</v>
      </c>
      <c r="D14" s="72" t="s">
        <v>27</v>
      </c>
      <c r="E14" s="59" t="s">
        <v>793</v>
      </c>
      <c r="F14" s="72" t="s">
        <v>429</v>
      </c>
      <c r="G14" s="72" t="s">
        <v>134</v>
      </c>
      <c r="H14" s="69">
        <v>738198.58692399994</v>
      </c>
      <c r="I14" s="71">
        <v>1818</v>
      </c>
      <c r="J14" s="133" t="s">
        <v>3561</v>
      </c>
      <c r="K14" s="69">
        <v>13420.450310274</v>
      </c>
      <c r="L14" s="70">
        <v>5.724999006142303E-4</v>
      </c>
      <c r="M14" s="70">
        <f t="shared" si="0"/>
        <v>2.941130396073784E-2</v>
      </c>
      <c r="N14" s="70">
        <f>K14/'סכום נכסי הקרן'!$C$41</f>
        <v>1.6498173479611855E-3</v>
      </c>
    </row>
    <row r="15" spans="1:14">
      <c r="A15" s="62" t="s">
        <v>996</v>
      </c>
      <c r="B15" s="59" t="s">
        <v>997</v>
      </c>
      <c r="C15" s="72" t="s">
        <v>122</v>
      </c>
      <c r="D15" s="72" t="s">
        <v>27</v>
      </c>
      <c r="E15" s="59" t="s">
        <v>777</v>
      </c>
      <c r="F15" s="72" t="s">
        <v>636</v>
      </c>
      <c r="G15" s="72" t="s">
        <v>134</v>
      </c>
      <c r="H15" s="69">
        <v>17633.912118</v>
      </c>
      <c r="I15" s="71">
        <v>77500</v>
      </c>
      <c r="J15" s="69">
        <v>31.987916826999999</v>
      </c>
      <c r="K15" s="69">
        <v>13698.269808376999</v>
      </c>
      <c r="L15" s="70">
        <v>3.9667907544565882E-4</v>
      </c>
      <c r="M15" s="70">
        <f t="shared" si="0"/>
        <v>3.0020153404386657E-2</v>
      </c>
      <c r="N15" s="70">
        <f>K15/'סכום נכסי הקרן'!$C$41</f>
        <v>1.6839705557131868E-3</v>
      </c>
    </row>
    <row r="16" spans="1:14">
      <c r="A16" s="62" t="s">
        <v>998</v>
      </c>
      <c r="B16" s="59" t="s">
        <v>999</v>
      </c>
      <c r="C16" s="72" t="s">
        <v>122</v>
      </c>
      <c r="D16" s="72" t="s">
        <v>27</v>
      </c>
      <c r="E16" s="59" t="s">
        <v>1000</v>
      </c>
      <c r="F16" s="72" t="s">
        <v>516</v>
      </c>
      <c r="G16" s="72" t="s">
        <v>134</v>
      </c>
      <c r="H16" s="69">
        <v>4294.7527950000003</v>
      </c>
      <c r="I16" s="71">
        <v>152920</v>
      </c>
      <c r="J16" s="133" t="s">
        <v>3561</v>
      </c>
      <c r="K16" s="69">
        <v>6567.5359737320005</v>
      </c>
      <c r="L16" s="70">
        <v>1.1185979488499136E-3</v>
      </c>
      <c r="M16" s="70">
        <f t="shared" si="0"/>
        <v>1.4392944523526094E-2</v>
      </c>
      <c r="N16" s="70">
        <f>K16/'סכום נכסי הקרן'!$C$41</f>
        <v>8.0736745282886059E-4</v>
      </c>
    </row>
    <row r="17" spans="1:14">
      <c r="A17" s="62" t="s">
        <v>1001</v>
      </c>
      <c r="B17" s="59" t="s">
        <v>1002</v>
      </c>
      <c r="C17" s="72" t="s">
        <v>122</v>
      </c>
      <c r="D17" s="72" t="s">
        <v>27</v>
      </c>
      <c r="E17" s="59" t="s">
        <v>322</v>
      </c>
      <c r="F17" s="72" t="s">
        <v>310</v>
      </c>
      <c r="G17" s="72" t="s">
        <v>134</v>
      </c>
      <c r="H17" s="69">
        <v>159192.96912200001</v>
      </c>
      <c r="I17" s="71">
        <v>2000</v>
      </c>
      <c r="J17" s="133" t="s">
        <v>3561</v>
      </c>
      <c r="K17" s="69">
        <v>3183.8593824469999</v>
      </c>
      <c r="L17" s="70">
        <v>3.3847235902969441E-4</v>
      </c>
      <c r="M17" s="70">
        <f t="shared" si="0"/>
        <v>6.9775196733680945E-3</v>
      </c>
      <c r="N17" s="70">
        <f>K17/'סכום נכסי הקרן'!$C$41</f>
        <v>3.9140165353533527E-4</v>
      </c>
    </row>
    <row r="18" spans="1:14">
      <c r="A18" s="62" t="s">
        <v>1003</v>
      </c>
      <c r="B18" s="59" t="s">
        <v>1004</v>
      </c>
      <c r="C18" s="72" t="s">
        <v>122</v>
      </c>
      <c r="D18" s="72" t="s">
        <v>27</v>
      </c>
      <c r="E18" s="59" t="s">
        <v>732</v>
      </c>
      <c r="F18" s="72" t="s">
        <v>630</v>
      </c>
      <c r="G18" s="72" t="s">
        <v>134</v>
      </c>
      <c r="H18" s="69">
        <v>67382.315046000003</v>
      </c>
      <c r="I18" s="71">
        <v>7120</v>
      </c>
      <c r="J18" s="133" t="s">
        <v>3561</v>
      </c>
      <c r="K18" s="69">
        <v>4797.6208312959998</v>
      </c>
      <c r="L18" s="70">
        <v>5.717270594296054E-4</v>
      </c>
      <c r="M18" s="70">
        <f t="shared" si="0"/>
        <v>1.0514124436613896E-2</v>
      </c>
      <c r="N18" s="70">
        <f>K18/'סכום נכסי הקרן'!$C$41</f>
        <v>5.8978632560135775E-4</v>
      </c>
    </row>
    <row r="19" spans="1:14">
      <c r="A19" s="62" t="s">
        <v>1005</v>
      </c>
      <c r="B19" s="59" t="s">
        <v>1006</v>
      </c>
      <c r="C19" s="72" t="s">
        <v>122</v>
      </c>
      <c r="D19" s="72" t="s">
        <v>27</v>
      </c>
      <c r="E19" s="59" t="s">
        <v>1007</v>
      </c>
      <c r="F19" s="72" t="s">
        <v>128</v>
      </c>
      <c r="G19" s="72" t="s">
        <v>134</v>
      </c>
      <c r="H19" s="69">
        <v>67627.310679000002</v>
      </c>
      <c r="I19" s="71">
        <v>4850</v>
      </c>
      <c r="J19" s="133" t="s">
        <v>3561</v>
      </c>
      <c r="K19" s="69">
        <v>3279.9245679120004</v>
      </c>
      <c r="L19" s="70">
        <v>3.818823057038206E-4</v>
      </c>
      <c r="M19" s="70">
        <f t="shared" si="0"/>
        <v>7.1880492982639745E-3</v>
      </c>
      <c r="N19" s="70">
        <f>K19/'סכום נכסי הקרן'!$C$41</f>
        <v>4.0321124306855199E-4</v>
      </c>
    </row>
    <row r="20" spans="1:14">
      <c r="A20" s="62" t="s">
        <v>1008</v>
      </c>
      <c r="B20" s="59" t="s">
        <v>1009</v>
      </c>
      <c r="C20" s="72" t="s">
        <v>122</v>
      </c>
      <c r="D20" s="72" t="s">
        <v>27</v>
      </c>
      <c r="E20" s="59" t="s">
        <v>735</v>
      </c>
      <c r="F20" s="72" t="s">
        <v>630</v>
      </c>
      <c r="G20" s="72" t="s">
        <v>134</v>
      </c>
      <c r="H20" s="69">
        <v>374196.33097399992</v>
      </c>
      <c r="I20" s="71">
        <v>1336</v>
      </c>
      <c r="J20" s="133" t="s">
        <v>3561</v>
      </c>
      <c r="K20" s="69">
        <v>4999.2629817799998</v>
      </c>
      <c r="L20" s="70">
        <v>6.8297756273325396E-4</v>
      </c>
      <c r="M20" s="70">
        <f t="shared" si="0"/>
        <v>1.0956029025660481E-2</v>
      </c>
      <c r="N20" s="70">
        <f>K20/'סכום נכסי הקרן'!$C$41</f>
        <v>6.1457481706457095E-4</v>
      </c>
    </row>
    <row r="21" spans="1:14">
      <c r="A21" s="62" t="s">
        <v>1010</v>
      </c>
      <c r="B21" s="59" t="s">
        <v>1011</v>
      </c>
      <c r="C21" s="72" t="s">
        <v>122</v>
      </c>
      <c r="D21" s="72" t="s">
        <v>27</v>
      </c>
      <c r="E21" s="59" t="s">
        <v>330</v>
      </c>
      <c r="F21" s="72" t="s">
        <v>310</v>
      </c>
      <c r="G21" s="72" t="s">
        <v>134</v>
      </c>
      <c r="H21" s="69">
        <v>48822.843567999989</v>
      </c>
      <c r="I21" s="71">
        <v>6200</v>
      </c>
      <c r="J21" s="133" t="s">
        <v>3561</v>
      </c>
      <c r="K21" s="69">
        <v>3027.0163012359999</v>
      </c>
      <c r="L21" s="70">
        <v>3.9450424700054437E-4</v>
      </c>
      <c r="M21" s="70">
        <f t="shared" si="0"/>
        <v>6.6337935368386836E-3</v>
      </c>
      <c r="N21" s="70">
        <f>K21/'סכום נכסי הקרן'!$C$41</f>
        <v>3.7212044982702918E-4</v>
      </c>
    </row>
    <row r="22" spans="1:14">
      <c r="A22" s="62" t="s">
        <v>1012</v>
      </c>
      <c r="B22" s="59" t="s">
        <v>1013</v>
      </c>
      <c r="C22" s="72" t="s">
        <v>122</v>
      </c>
      <c r="D22" s="72" t="s">
        <v>27</v>
      </c>
      <c r="E22" s="59" t="s">
        <v>578</v>
      </c>
      <c r="F22" s="72" t="s">
        <v>579</v>
      </c>
      <c r="G22" s="72" t="s">
        <v>134</v>
      </c>
      <c r="H22" s="69">
        <v>9992.7405259999996</v>
      </c>
      <c r="I22" s="71">
        <v>5701</v>
      </c>
      <c r="J22" s="133" t="s">
        <v>3561</v>
      </c>
      <c r="K22" s="69">
        <v>569.68613739199998</v>
      </c>
      <c r="L22" s="70">
        <v>9.8702708956457889E-5</v>
      </c>
      <c r="M22" s="70">
        <f t="shared" si="0"/>
        <v>1.2484836023890979E-3</v>
      </c>
      <c r="N22" s="70">
        <f>K22/'סכום נכסי הקרן'!$C$41</f>
        <v>7.0033273894155333E-5</v>
      </c>
    </row>
    <row r="23" spans="1:14">
      <c r="A23" s="62" t="s">
        <v>1014</v>
      </c>
      <c r="B23" s="59" t="s">
        <v>1015</v>
      </c>
      <c r="C23" s="72" t="s">
        <v>122</v>
      </c>
      <c r="D23" s="72" t="s">
        <v>27</v>
      </c>
      <c r="E23" s="59" t="s">
        <v>433</v>
      </c>
      <c r="F23" s="72" t="s">
        <v>158</v>
      </c>
      <c r="G23" s="72" t="s">
        <v>134</v>
      </c>
      <c r="H23" s="69">
        <v>1444232.486545</v>
      </c>
      <c r="I23" s="71">
        <v>495</v>
      </c>
      <c r="J23" s="133" t="s">
        <v>3561</v>
      </c>
      <c r="K23" s="69">
        <v>7148.9508083940009</v>
      </c>
      <c r="L23" s="70">
        <v>5.2198175571928818E-4</v>
      </c>
      <c r="M23" s="70">
        <f t="shared" si="0"/>
        <v>1.5667131904290449E-2</v>
      </c>
      <c r="N23" s="70">
        <f>K23/'סכום נכסי הקרן'!$C$41</f>
        <v>8.7884257165203573E-4</v>
      </c>
    </row>
    <row r="24" spans="1:14">
      <c r="A24" s="62" t="s">
        <v>1016</v>
      </c>
      <c r="B24" s="59" t="s">
        <v>1017</v>
      </c>
      <c r="C24" s="72" t="s">
        <v>122</v>
      </c>
      <c r="D24" s="72" t="s">
        <v>27</v>
      </c>
      <c r="E24" s="59" t="s">
        <v>338</v>
      </c>
      <c r="F24" s="72" t="s">
        <v>310</v>
      </c>
      <c r="G24" s="72" t="s">
        <v>134</v>
      </c>
      <c r="H24" s="69">
        <v>22865.986989000001</v>
      </c>
      <c r="I24" s="71">
        <v>37170</v>
      </c>
      <c r="J24" s="133" t="s">
        <v>3561</v>
      </c>
      <c r="K24" s="69">
        <v>8499.2873636470013</v>
      </c>
      <c r="L24" s="70">
        <v>9.3599031724711122E-4</v>
      </c>
      <c r="M24" s="70">
        <f t="shared" si="0"/>
        <v>1.8626433414869255E-2</v>
      </c>
      <c r="N24" s="70">
        <f>K24/'סכום נכסי הקרן'!$C$41</f>
        <v>1.0448436090939057E-3</v>
      </c>
    </row>
    <row r="25" spans="1:14">
      <c r="A25" s="62" t="s">
        <v>1018</v>
      </c>
      <c r="B25" s="59" t="s">
        <v>1019</v>
      </c>
      <c r="C25" s="72" t="s">
        <v>122</v>
      </c>
      <c r="D25" s="72" t="s">
        <v>27</v>
      </c>
      <c r="E25" s="59" t="s">
        <v>1020</v>
      </c>
      <c r="F25" s="72" t="s">
        <v>281</v>
      </c>
      <c r="G25" s="72" t="s">
        <v>134</v>
      </c>
      <c r="H25" s="69">
        <v>18143.153482000002</v>
      </c>
      <c r="I25" s="71">
        <v>14990</v>
      </c>
      <c r="J25" s="133" t="s">
        <v>3561</v>
      </c>
      <c r="K25" s="69">
        <v>2719.6587069950001</v>
      </c>
      <c r="L25" s="70">
        <v>1.8083470794988223E-4</v>
      </c>
      <c r="M25" s="70">
        <f t="shared" si="0"/>
        <v>5.9602105034927176E-3</v>
      </c>
      <c r="N25" s="70">
        <f>K25/'סכום נכסי הקרן'!$C$41</f>
        <v>3.3433603281546147E-4</v>
      </c>
    </row>
    <row r="26" spans="1:14">
      <c r="A26" s="62" t="s">
        <v>1021</v>
      </c>
      <c r="B26" s="59" t="s">
        <v>1022</v>
      </c>
      <c r="C26" s="72" t="s">
        <v>122</v>
      </c>
      <c r="D26" s="72" t="s">
        <v>27</v>
      </c>
      <c r="E26" s="59" t="s">
        <v>1023</v>
      </c>
      <c r="F26" s="72" t="s">
        <v>281</v>
      </c>
      <c r="G26" s="72" t="s">
        <v>134</v>
      </c>
      <c r="H26" s="69">
        <v>488861.05468100007</v>
      </c>
      <c r="I26" s="71">
        <v>1835</v>
      </c>
      <c r="J26" s="133" t="s">
        <v>3561</v>
      </c>
      <c r="K26" s="69">
        <v>8970.6003534379997</v>
      </c>
      <c r="L26" s="70">
        <v>3.9519530455976205E-4</v>
      </c>
      <c r="M26" s="70">
        <f t="shared" si="0"/>
        <v>1.9659329426769484E-2</v>
      </c>
      <c r="N26" s="70">
        <f>K26/'סכום נכסי הקרן'!$C$41</f>
        <v>1.1027835685512547E-3</v>
      </c>
    </row>
    <row r="27" spans="1:14">
      <c r="A27" s="62" t="s">
        <v>1024</v>
      </c>
      <c r="B27" s="59" t="s">
        <v>1025</v>
      </c>
      <c r="C27" s="72" t="s">
        <v>122</v>
      </c>
      <c r="D27" s="72" t="s">
        <v>27</v>
      </c>
      <c r="E27" s="59" t="s">
        <v>1026</v>
      </c>
      <c r="F27" s="72" t="s">
        <v>128</v>
      </c>
      <c r="G27" s="72" t="s">
        <v>134</v>
      </c>
      <c r="H27" s="69">
        <v>1877.27441</v>
      </c>
      <c r="I27" s="71">
        <v>46450</v>
      </c>
      <c r="J27" s="133" t="s">
        <v>3561</v>
      </c>
      <c r="K27" s="69">
        <v>871.99396336299992</v>
      </c>
      <c r="L27" s="70">
        <v>1.0143201447223808E-4</v>
      </c>
      <c r="M27" s="70">
        <f t="shared" si="0"/>
        <v>1.9109999229134714E-3</v>
      </c>
      <c r="N27" s="70">
        <f>K27/'סכום נכסי הקרן'!$C$41</f>
        <v>1.0719690731780934E-4</v>
      </c>
    </row>
    <row r="28" spans="1:14">
      <c r="A28" s="62" t="s">
        <v>1027</v>
      </c>
      <c r="B28" s="59" t="s">
        <v>1028</v>
      </c>
      <c r="C28" s="72" t="s">
        <v>122</v>
      </c>
      <c r="D28" s="72" t="s">
        <v>27</v>
      </c>
      <c r="E28" s="59" t="s">
        <v>352</v>
      </c>
      <c r="F28" s="72" t="s">
        <v>353</v>
      </c>
      <c r="G28" s="72" t="s">
        <v>134</v>
      </c>
      <c r="H28" s="69">
        <v>105585.854615</v>
      </c>
      <c r="I28" s="71">
        <v>3807</v>
      </c>
      <c r="J28" s="133" t="s">
        <v>3561</v>
      </c>
      <c r="K28" s="69">
        <v>4019.6534852209998</v>
      </c>
      <c r="L28" s="70">
        <v>4.1717988951912654E-4</v>
      </c>
      <c r="M28" s="70">
        <f t="shared" si="0"/>
        <v>8.8091865576349904E-3</v>
      </c>
      <c r="N28" s="70">
        <f>K28/'סכום נכסי הקרן'!$C$41</f>
        <v>4.9414840034341957E-4</v>
      </c>
    </row>
    <row r="29" spans="1:14">
      <c r="A29" s="62" t="s">
        <v>1029</v>
      </c>
      <c r="B29" s="59" t="s">
        <v>1030</v>
      </c>
      <c r="C29" s="72" t="s">
        <v>122</v>
      </c>
      <c r="D29" s="72" t="s">
        <v>27</v>
      </c>
      <c r="E29" s="59" t="s">
        <v>643</v>
      </c>
      <c r="F29" s="72" t="s">
        <v>353</v>
      </c>
      <c r="G29" s="72" t="s">
        <v>134</v>
      </c>
      <c r="H29" s="69">
        <v>87305.966119999997</v>
      </c>
      <c r="I29" s="71">
        <v>2893</v>
      </c>
      <c r="J29" s="133" t="s">
        <v>3561</v>
      </c>
      <c r="K29" s="69">
        <v>2525.7615998630004</v>
      </c>
      <c r="L29" s="70">
        <v>4.1829523692309671E-4</v>
      </c>
      <c r="M29" s="70">
        <f t="shared" si="0"/>
        <v>5.5352794003537082E-3</v>
      </c>
      <c r="N29" s="70">
        <f>K29/'סכום נכסי הקרן'!$C$41</f>
        <v>3.1049966341875298E-4</v>
      </c>
    </row>
    <row r="30" spans="1:14">
      <c r="A30" s="62" t="s">
        <v>1031</v>
      </c>
      <c r="B30" s="59" t="s">
        <v>1032</v>
      </c>
      <c r="C30" s="72" t="s">
        <v>122</v>
      </c>
      <c r="D30" s="72" t="s">
        <v>27</v>
      </c>
      <c r="E30" s="59" t="s">
        <v>1033</v>
      </c>
      <c r="F30" s="72" t="s">
        <v>516</v>
      </c>
      <c r="G30" s="72" t="s">
        <v>134</v>
      </c>
      <c r="H30" s="69">
        <v>1988.7778649999998</v>
      </c>
      <c r="I30" s="71">
        <v>91410</v>
      </c>
      <c r="J30" s="133" t="s">
        <v>3561</v>
      </c>
      <c r="K30" s="69">
        <v>1817.941846786</v>
      </c>
      <c r="L30" s="70">
        <v>2.5977692805661233E-4</v>
      </c>
      <c r="M30" s="70">
        <f t="shared" si="0"/>
        <v>3.9840719948000397E-3</v>
      </c>
      <c r="N30" s="70">
        <f>K30/'סכום נכסי הקרן'!$C$41</f>
        <v>2.2348519811708935E-4</v>
      </c>
    </row>
    <row r="31" spans="1:14">
      <c r="A31" s="62" t="s">
        <v>1034</v>
      </c>
      <c r="B31" s="59" t="s">
        <v>1035</v>
      </c>
      <c r="C31" s="72" t="s">
        <v>122</v>
      </c>
      <c r="D31" s="72" t="s">
        <v>27</v>
      </c>
      <c r="E31" s="59" t="s">
        <v>1036</v>
      </c>
      <c r="F31" s="72" t="s">
        <v>1037</v>
      </c>
      <c r="G31" s="72" t="s">
        <v>134</v>
      </c>
      <c r="H31" s="69">
        <v>37323.948061000003</v>
      </c>
      <c r="I31" s="71">
        <v>11090</v>
      </c>
      <c r="J31" s="133" t="s">
        <v>3561</v>
      </c>
      <c r="K31" s="69">
        <v>4139.2258383899998</v>
      </c>
      <c r="L31" s="70">
        <v>3.3785925780643444E-4</v>
      </c>
      <c r="M31" s="70">
        <f t="shared" si="0"/>
        <v>9.0712328186059715E-3</v>
      </c>
      <c r="N31" s="70">
        <f>K31/'סכום נכסי הקרן'!$C$41</f>
        <v>5.0884779850323661E-4</v>
      </c>
    </row>
    <row r="32" spans="1:14">
      <c r="A32" s="62" t="s">
        <v>1038</v>
      </c>
      <c r="B32" s="59" t="s">
        <v>1039</v>
      </c>
      <c r="C32" s="72" t="s">
        <v>122</v>
      </c>
      <c r="D32" s="72" t="s">
        <v>27</v>
      </c>
      <c r="E32" s="59" t="s">
        <v>800</v>
      </c>
      <c r="F32" s="72" t="s">
        <v>1040</v>
      </c>
      <c r="G32" s="72" t="s">
        <v>134</v>
      </c>
      <c r="H32" s="69">
        <v>113598.03469</v>
      </c>
      <c r="I32" s="71">
        <v>3815</v>
      </c>
      <c r="J32" s="133" t="s">
        <v>3561</v>
      </c>
      <c r="K32" s="69">
        <v>4333.7650234089997</v>
      </c>
      <c r="L32" s="70">
        <v>1.0134787420409641E-4</v>
      </c>
      <c r="M32" s="70">
        <f t="shared" si="0"/>
        <v>9.497571053954738E-3</v>
      </c>
      <c r="N32" s="70">
        <f>K32/'סכום נכסי הקרן'!$C$41</f>
        <v>5.3276310051488906E-4</v>
      </c>
    </row>
    <row r="33" spans="1:14">
      <c r="A33" s="62" t="s">
        <v>1041</v>
      </c>
      <c r="B33" s="59" t="s">
        <v>1042</v>
      </c>
      <c r="C33" s="72" t="s">
        <v>122</v>
      </c>
      <c r="D33" s="72" t="s">
        <v>27</v>
      </c>
      <c r="E33" s="59" t="s">
        <v>361</v>
      </c>
      <c r="F33" s="72" t="s">
        <v>281</v>
      </c>
      <c r="G33" s="72" t="s">
        <v>134</v>
      </c>
      <c r="H33" s="69">
        <v>681861.38850500004</v>
      </c>
      <c r="I33" s="71">
        <v>2950</v>
      </c>
      <c r="J33" s="133" t="s">
        <v>3561</v>
      </c>
      <c r="K33" s="69">
        <v>20114.910960893001</v>
      </c>
      <c r="L33" s="70">
        <v>4.4775169096937018E-4</v>
      </c>
      <c r="M33" s="70">
        <f t="shared" si="0"/>
        <v>4.408240757473679E-2</v>
      </c>
      <c r="N33" s="70">
        <f>K33/'סכום נכסי הקרן'!$C$41</f>
        <v>2.4727880427805353E-3</v>
      </c>
    </row>
    <row r="34" spans="1:14">
      <c r="A34" s="62" t="s">
        <v>1043</v>
      </c>
      <c r="B34" s="59" t="s">
        <v>1044</v>
      </c>
      <c r="C34" s="72" t="s">
        <v>122</v>
      </c>
      <c r="D34" s="72" t="s">
        <v>27</v>
      </c>
      <c r="E34" s="59" t="s">
        <v>370</v>
      </c>
      <c r="F34" s="72" t="s">
        <v>310</v>
      </c>
      <c r="G34" s="72" t="s">
        <v>134</v>
      </c>
      <c r="H34" s="69">
        <v>751585.22033599997</v>
      </c>
      <c r="I34" s="71">
        <v>1070</v>
      </c>
      <c r="J34" s="133" t="s">
        <v>3561</v>
      </c>
      <c r="K34" s="69">
        <v>8041.9618575959985</v>
      </c>
      <c r="L34" s="70">
        <v>9.9496644748701913E-4</v>
      </c>
      <c r="M34" s="70">
        <f t="shared" si="0"/>
        <v>1.762419137704678E-2</v>
      </c>
      <c r="N34" s="70">
        <f>K34/'סכום נכסי הקרן'!$C$41</f>
        <v>9.8862317415287647E-4</v>
      </c>
    </row>
    <row r="35" spans="1:14">
      <c r="A35" s="62" t="s">
        <v>1045</v>
      </c>
      <c r="B35" s="59" t="s">
        <v>1046</v>
      </c>
      <c r="C35" s="72" t="s">
        <v>122</v>
      </c>
      <c r="D35" s="72" t="s">
        <v>27</v>
      </c>
      <c r="E35" s="59" t="s">
        <v>797</v>
      </c>
      <c r="F35" s="72" t="s">
        <v>281</v>
      </c>
      <c r="G35" s="72" t="s">
        <v>134</v>
      </c>
      <c r="H35" s="69">
        <v>112233.909637</v>
      </c>
      <c r="I35" s="71">
        <v>14260</v>
      </c>
      <c r="J35" s="133" t="s">
        <v>3561</v>
      </c>
      <c r="K35" s="69">
        <v>16004.555514173999</v>
      </c>
      <c r="L35" s="70">
        <v>4.3519471193368461E-4</v>
      </c>
      <c r="M35" s="70">
        <f t="shared" si="0"/>
        <v>3.5074445052228946E-2</v>
      </c>
      <c r="N35" s="70">
        <f>K35/'סכום נכסי הקרן'!$C$41</f>
        <v>1.9674893705674038E-3</v>
      </c>
    </row>
    <row r="36" spans="1:14">
      <c r="A36" s="62" t="s">
        <v>1047</v>
      </c>
      <c r="B36" s="59" t="s">
        <v>1048</v>
      </c>
      <c r="C36" s="72" t="s">
        <v>122</v>
      </c>
      <c r="D36" s="72" t="s">
        <v>27</v>
      </c>
      <c r="E36" s="59" t="s">
        <v>381</v>
      </c>
      <c r="F36" s="72" t="s">
        <v>310</v>
      </c>
      <c r="G36" s="72" t="s">
        <v>134</v>
      </c>
      <c r="H36" s="69">
        <v>31762.416428</v>
      </c>
      <c r="I36" s="71">
        <v>28100</v>
      </c>
      <c r="J36" s="133" t="s">
        <v>3561</v>
      </c>
      <c r="K36" s="69">
        <v>8925.239016264999</v>
      </c>
      <c r="L36" s="70">
        <v>6.6863266261625955E-4</v>
      </c>
      <c r="M36" s="70">
        <f t="shared" si="0"/>
        <v>1.9559918747931136E-2</v>
      </c>
      <c r="N36" s="70">
        <f>K36/'סכום נכסי הקרן'!$C$41</f>
        <v>1.0972071594692553E-3</v>
      </c>
    </row>
    <row r="37" spans="1:14">
      <c r="A37" s="62" t="s">
        <v>1049</v>
      </c>
      <c r="B37" s="59" t="s">
        <v>1050</v>
      </c>
      <c r="C37" s="72" t="s">
        <v>122</v>
      </c>
      <c r="D37" s="72" t="s">
        <v>27</v>
      </c>
      <c r="E37" s="59" t="s">
        <v>1051</v>
      </c>
      <c r="F37" s="72" t="s">
        <v>1037</v>
      </c>
      <c r="G37" s="72" t="s">
        <v>134</v>
      </c>
      <c r="H37" s="69">
        <v>5263.5539879999997</v>
      </c>
      <c r="I37" s="71">
        <v>50140</v>
      </c>
      <c r="J37" s="133" t="s">
        <v>3561</v>
      </c>
      <c r="K37" s="69">
        <v>2639.1459695939998</v>
      </c>
      <c r="L37" s="70">
        <v>1.8190552255493024E-4</v>
      </c>
      <c r="M37" s="70">
        <f t="shared" si="0"/>
        <v>5.7837645171312105E-3</v>
      </c>
      <c r="N37" s="70">
        <f>K37/'סכום נכסי הקרן'!$C$41</f>
        <v>3.2443835368957364E-4</v>
      </c>
    </row>
    <row r="38" spans="1:14">
      <c r="A38" s="62" t="s">
        <v>1052</v>
      </c>
      <c r="B38" s="59" t="s">
        <v>1053</v>
      </c>
      <c r="C38" s="72" t="s">
        <v>122</v>
      </c>
      <c r="D38" s="72" t="s">
        <v>27</v>
      </c>
      <c r="E38" s="59" t="s">
        <v>1054</v>
      </c>
      <c r="F38" s="72" t="s">
        <v>128</v>
      </c>
      <c r="G38" s="72" t="s">
        <v>134</v>
      </c>
      <c r="H38" s="69">
        <v>302836.94013499998</v>
      </c>
      <c r="I38" s="71">
        <v>1040</v>
      </c>
      <c r="J38" s="133" t="s">
        <v>3561</v>
      </c>
      <c r="K38" s="69">
        <v>3149.5041778389996</v>
      </c>
      <c r="L38" s="70">
        <v>2.5799382343477586E-4</v>
      </c>
      <c r="M38" s="70">
        <f t="shared" si="0"/>
        <v>6.9022292515120032E-3</v>
      </c>
      <c r="N38" s="70">
        <f>K38/'סכום נכסי הקרן'!$C$41</f>
        <v>3.8717826227463789E-4</v>
      </c>
    </row>
    <row r="39" spans="1:14">
      <c r="A39" s="62" t="s">
        <v>1055</v>
      </c>
      <c r="B39" s="59" t="s">
        <v>1056</v>
      </c>
      <c r="C39" s="72" t="s">
        <v>122</v>
      </c>
      <c r="D39" s="72" t="s">
        <v>27</v>
      </c>
      <c r="E39" s="59" t="s">
        <v>1057</v>
      </c>
      <c r="F39" s="72" t="s">
        <v>159</v>
      </c>
      <c r="G39" s="72" t="s">
        <v>134</v>
      </c>
      <c r="H39" s="69">
        <v>4408.818123</v>
      </c>
      <c r="I39" s="71">
        <v>72500</v>
      </c>
      <c r="J39" s="133" t="s">
        <v>3561</v>
      </c>
      <c r="K39" s="69">
        <v>3196.3931394189999</v>
      </c>
      <c r="L39" s="70">
        <v>6.961609698880828E-5</v>
      </c>
      <c r="M39" s="70">
        <f t="shared" si="0"/>
        <v>7.0049877633018053E-3</v>
      </c>
      <c r="N39" s="70">
        <f>K39/'סכום נכסי הקרן'!$C$41</f>
        <v>3.9294246693648505E-4</v>
      </c>
    </row>
    <row r="40" spans="1:14">
      <c r="A40" s="62" t="s">
        <v>1058</v>
      </c>
      <c r="B40" s="59" t="s">
        <v>1059</v>
      </c>
      <c r="C40" s="72" t="s">
        <v>122</v>
      </c>
      <c r="D40" s="72" t="s">
        <v>27</v>
      </c>
      <c r="E40" s="59" t="s">
        <v>309</v>
      </c>
      <c r="F40" s="72" t="s">
        <v>310</v>
      </c>
      <c r="G40" s="72" t="s">
        <v>134</v>
      </c>
      <c r="H40" s="69">
        <v>30829.279916</v>
      </c>
      <c r="I40" s="71">
        <v>23780</v>
      </c>
      <c r="J40" s="133" t="s">
        <v>3561</v>
      </c>
      <c r="K40" s="69">
        <v>7331.202763929</v>
      </c>
      <c r="L40" s="70">
        <v>2.5421438347737778E-4</v>
      </c>
      <c r="M40" s="70">
        <f t="shared" si="0"/>
        <v>1.6066542321806411E-2</v>
      </c>
      <c r="N40" s="70">
        <f>K40/'סכום נכסי הקרן'!$C$41</f>
        <v>9.0124736664697752E-4</v>
      </c>
    </row>
    <row r="41" spans="1:14">
      <c r="A41" s="62" t="s">
        <v>1060</v>
      </c>
      <c r="B41" s="59" t="s">
        <v>1061</v>
      </c>
      <c r="C41" s="72" t="s">
        <v>122</v>
      </c>
      <c r="D41" s="72" t="s">
        <v>27</v>
      </c>
      <c r="E41" s="59" t="s">
        <v>398</v>
      </c>
      <c r="F41" s="72" t="s">
        <v>281</v>
      </c>
      <c r="G41" s="72" t="s">
        <v>134</v>
      </c>
      <c r="H41" s="69">
        <v>582869.75280400005</v>
      </c>
      <c r="I41" s="71">
        <v>3290</v>
      </c>
      <c r="J41" s="133" t="s">
        <v>3561</v>
      </c>
      <c r="K41" s="69">
        <v>19176.414867251002</v>
      </c>
      <c r="L41" s="70">
        <v>4.3586632870260043E-4</v>
      </c>
      <c r="M41" s="70">
        <f t="shared" si="0"/>
        <v>4.2025666315098208E-2</v>
      </c>
      <c r="N41" s="70">
        <f>K41/'סכום נכסי הקרן'!$C$41</f>
        <v>2.3574158234818251E-3</v>
      </c>
    </row>
    <row r="42" spans="1:14">
      <c r="A42" s="62" t="s">
        <v>1062</v>
      </c>
      <c r="B42" s="59" t="s">
        <v>1063</v>
      </c>
      <c r="C42" s="72" t="s">
        <v>122</v>
      </c>
      <c r="D42" s="72" t="s">
        <v>27</v>
      </c>
      <c r="E42" s="59" t="s">
        <v>1064</v>
      </c>
      <c r="F42" s="72" t="s">
        <v>1037</v>
      </c>
      <c r="G42" s="72" t="s">
        <v>134</v>
      </c>
      <c r="H42" s="69">
        <v>6431.7887289999999</v>
      </c>
      <c r="I42" s="71">
        <v>25190</v>
      </c>
      <c r="J42" s="133" t="s">
        <v>3561</v>
      </c>
      <c r="K42" s="69">
        <v>1620.1675808329999</v>
      </c>
      <c r="L42" s="70">
        <v>1.4530688262828301E-4</v>
      </c>
      <c r="M42" s="70">
        <f t="shared" si="0"/>
        <v>3.5506439862702174E-3</v>
      </c>
      <c r="N42" s="70">
        <f>K42/'סכום נכסי הקרן'!$C$41</f>
        <v>1.9917219762859181E-4</v>
      </c>
    </row>
    <row r="43" spans="1:14">
      <c r="A43" s="62" t="s">
        <v>1065</v>
      </c>
      <c r="B43" s="59" t="s">
        <v>1066</v>
      </c>
      <c r="C43" s="72" t="s">
        <v>122</v>
      </c>
      <c r="D43" s="72" t="s">
        <v>27</v>
      </c>
      <c r="E43" s="59" t="s">
        <v>1067</v>
      </c>
      <c r="F43" s="72" t="s">
        <v>1068</v>
      </c>
      <c r="G43" s="72" t="s">
        <v>134</v>
      </c>
      <c r="H43" s="69">
        <v>57494.604080999998</v>
      </c>
      <c r="I43" s="71">
        <v>6850</v>
      </c>
      <c r="J43" s="133" t="s">
        <v>3561</v>
      </c>
      <c r="K43" s="69">
        <v>3938.38037958</v>
      </c>
      <c r="L43" s="70">
        <v>4.9335955164184317E-4</v>
      </c>
      <c r="M43" s="70">
        <f t="shared" si="0"/>
        <v>8.6310742023431048E-3</v>
      </c>
      <c r="N43" s="70">
        <f>K43/'סכום נכסי הקרן'!$C$41</f>
        <v>4.8415724680466279E-4</v>
      </c>
    </row>
    <row r="44" spans="1:14">
      <c r="A44" s="62" t="s">
        <v>1069</v>
      </c>
      <c r="B44" s="59" t="s">
        <v>1070</v>
      </c>
      <c r="C44" s="72" t="s">
        <v>122</v>
      </c>
      <c r="D44" s="72" t="s">
        <v>27</v>
      </c>
      <c r="E44" s="59" t="s">
        <v>1071</v>
      </c>
      <c r="F44" s="72" t="s">
        <v>579</v>
      </c>
      <c r="G44" s="72" t="s">
        <v>134</v>
      </c>
      <c r="H44" s="69">
        <v>357608.058678</v>
      </c>
      <c r="I44" s="71">
        <v>1027</v>
      </c>
      <c r="J44" s="133" t="s">
        <v>3561</v>
      </c>
      <c r="K44" s="69">
        <v>3672.6347626199999</v>
      </c>
      <c r="L44" s="70">
        <v>6.5384121545260449E-4</v>
      </c>
      <c r="M44" s="70">
        <f t="shared" si="0"/>
        <v>8.0486850174838684E-3</v>
      </c>
      <c r="N44" s="70">
        <f>K44/'סכום נכסי הקרן'!$C$41</f>
        <v>4.5148831849980438E-4</v>
      </c>
    </row>
    <row r="45" spans="1:14">
      <c r="A45" s="62" t="s">
        <v>1072</v>
      </c>
      <c r="B45" s="59" t="s">
        <v>1073</v>
      </c>
      <c r="C45" s="72" t="s">
        <v>122</v>
      </c>
      <c r="D45" s="72" t="s">
        <v>27</v>
      </c>
      <c r="E45" s="59" t="s">
        <v>720</v>
      </c>
      <c r="F45" s="72" t="s">
        <v>721</v>
      </c>
      <c r="G45" s="72" t="s">
        <v>134</v>
      </c>
      <c r="H45" s="69">
        <v>243265.66559500003</v>
      </c>
      <c r="I45" s="71">
        <v>2365</v>
      </c>
      <c r="J45" s="133" t="s">
        <v>3561</v>
      </c>
      <c r="K45" s="69">
        <v>5753.2329913109998</v>
      </c>
      <c r="L45" s="70">
        <v>6.8086484007996251E-4</v>
      </c>
      <c r="M45" s="70">
        <f t="shared" si="0"/>
        <v>1.2608376049412765E-2</v>
      </c>
      <c r="N45" s="70">
        <f>K45/'סכום נכסי הקרן'!$C$41</f>
        <v>7.0726267572863001E-4</v>
      </c>
    </row>
    <row r="46" spans="1:14">
      <c r="A46" s="132" t="s">
        <v>3561</v>
      </c>
      <c r="B46" s="133" t="s">
        <v>3561</v>
      </c>
      <c r="C46" s="133" t="s">
        <v>3561</v>
      </c>
      <c r="D46" s="133" t="s">
        <v>3561</v>
      </c>
      <c r="E46" s="133" t="s">
        <v>3561</v>
      </c>
      <c r="F46" s="133" t="s">
        <v>3561</v>
      </c>
      <c r="G46" s="133" t="s">
        <v>3561</v>
      </c>
      <c r="H46" s="133" t="s">
        <v>3561</v>
      </c>
      <c r="I46" s="133" t="s">
        <v>3561</v>
      </c>
      <c r="J46" s="133" t="s">
        <v>3561</v>
      </c>
      <c r="K46" s="133" t="s">
        <v>3561</v>
      </c>
      <c r="L46" s="133" t="s">
        <v>3561</v>
      </c>
      <c r="M46" s="133" t="s">
        <v>3561</v>
      </c>
      <c r="N46" s="133" t="s">
        <v>3561</v>
      </c>
    </row>
    <row r="47" spans="1:14">
      <c r="A47" s="76" t="s">
        <v>1074</v>
      </c>
      <c r="B47" s="130" t="s">
        <v>3561</v>
      </c>
      <c r="C47" s="130" t="s">
        <v>3561</v>
      </c>
      <c r="D47" s="130" t="s">
        <v>3561</v>
      </c>
      <c r="E47" s="130" t="s">
        <v>3561</v>
      </c>
      <c r="F47" s="130" t="s">
        <v>3561</v>
      </c>
      <c r="G47" s="130" t="s">
        <v>3561</v>
      </c>
      <c r="H47" s="130" t="s">
        <v>3561</v>
      </c>
      <c r="I47" s="130" t="s">
        <v>3561</v>
      </c>
      <c r="J47" s="66">
        <v>167.95684291500001</v>
      </c>
      <c r="K47" s="66">
        <v>108404.50085597497</v>
      </c>
      <c r="L47" s="130" t="s">
        <v>3561</v>
      </c>
      <c r="M47" s="67">
        <f t="shared" si="0"/>
        <v>0.23757159049620968</v>
      </c>
      <c r="N47" s="67">
        <f>K47/'סכום נכסי הקרן'!$C$41</f>
        <v>1.3326499631114779E-2</v>
      </c>
    </row>
    <row r="48" spans="1:14">
      <c r="A48" s="62" t="s">
        <v>1075</v>
      </c>
      <c r="B48" s="59" t="s">
        <v>1076</v>
      </c>
      <c r="C48" s="72" t="s">
        <v>122</v>
      </c>
      <c r="D48" s="72" t="s">
        <v>27</v>
      </c>
      <c r="E48" s="59" t="s">
        <v>1077</v>
      </c>
      <c r="F48" s="72" t="s">
        <v>579</v>
      </c>
      <c r="G48" s="72" t="s">
        <v>134</v>
      </c>
      <c r="H48" s="69">
        <v>64783.001528000001</v>
      </c>
      <c r="I48" s="71">
        <v>1040</v>
      </c>
      <c r="J48" s="133" t="s">
        <v>3561</v>
      </c>
      <c r="K48" s="69">
        <v>673.74321589400017</v>
      </c>
      <c r="L48" s="70">
        <v>2.3670210515904473E-4</v>
      </c>
      <c r="M48" s="70">
        <f t="shared" si="0"/>
        <v>1.4765276913974795E-3</v>
      </c>
      <c r="N48" s="70">
        <f>K48/'סכום נכסי הקרן'!$C$41</f>
        <v>8.2825331486986861E-5</v>
      </c>
    </row>
    <row r="49" spans="1:14">
      <c r="A49" s="62" t="s">
        <v>1078</v>
      </c>
      <c r="B49" s="59" t="s">
        <v>1079</v>
      </c>
      <c r="C49" s="72" t="s">
        <v>122</v>
      </c>
      <c r="D49" s="72" t="s">
        <v>27</v>
      </c>
      <c r="E49" s="59" t="s">
        <v>724</v>
      </c>
      <c r="F49" s="72" t="s">
        <v>579</v>
      </c>
      <c r="G49" s="72" t="s">
        <v>134</v>
      </c>
      <c r="H49" s="69">
        <v>131726.31722200001</v>
      </c>
      <c r="I49" s="71">
        <v>1488</v>
      </c>
      <c r="J49" s="133" t="s">
        <v>3561</v>
      </c>
      <c r="K49" s="69">
        <v>1960.087600285</v>
      </c>
      <c r="L49" s="70">
        <v>6.2434890609430391E-4</v>
      </c>
      <c r="M49" s="70">
        <f t="shared" si="0"/>
        <v>4.2955885137119778E-3</v>
      </c>
      <c r="N49" s="70">
        <f>K49/'סכום נכסי הקרן'!$C$41</f>
        <v>2.4095961400029801E-4</v>
      </c>
    </row>
    <row r="50" spans="1:14">
      <c r="A50" s="62" t="s">
        <v>1080</v>
      </c>
      <c r="B50" s="59" t="s">
        <v>1081</v>
      </c>
      <c r="C50" s="72" t="s">
        <v>122</v>
      </c>
      <c r="D50" s="72" t="s">
        <v>27</v>
      </c>
      <c r="E50" s="59" t="s">
        <v>1082</v>
      </c>
      <c r="F50" s="72" t="s">
        <v>353</v>
      </c>
      <c r="G50" s="72" t="s">
        <v>134</v>
      </c>
      <c r="H50" s="69">
        <v>5264.2770970000001</v>
      </c>
      <c r="I50" s="71">
        <v>9747</v>
      </c>
      <c r="J50" s="133" t="s">
        <v>3561</v>
      </c>
      <c r="K50" s="69">
        <v>513.10908867700005</v>
      </c>
      <c r="L50" s="70">
        <v>3.5847722321979362E-4</v>
      </c>
      <c r="M50" s="70">
        <f t="shared" si="0"/>
        <v>1.1244933681952079E-3</v>
      </c>
      <c r="N50" s="70">
        <f>K50/'סכום נכסי הקרן'!$C$41</f>
        <v>6.307808280082858E-5</v>
      </c>
    </row>
    <row r="51" spans="1:14">
      <c r="A51" s="62" t="s">
        <v>1083</v>
      </c>
      <c r="B51" s="59" t="s">
        <v>1084</v>
      </c>
      <c r="C51" s="72" t="s">
        <v>122</v>
      </c>
      <c r="D51" s="72" t="s">
        <v>27</v>
      </c>
      <c r="E51" s="59" t="s">
        <v>1085</v>
      </c>
      <c r="F51" s="72" t="s">
        <v>721</v>
      </c>
      <c r="G51" s="72" t="s">
        <v>134</v>
      </c>
      <c r="H51" s="69">
        <v>137799.62523400001</v>
      </c>
      <c r="I51" s="71">
        <v>1064</v>
      </c>
      <c r="J51" s="133" t="s">
        <v>3561</v>
      </c>
      <c r="K51" s="69">
        <v>1466.1880124900001</v>
      </c>
      <c r="L51" s="70">
        <v>1.1015156219440702E-3</v>
      </c>
      <c r="M51" s="70">
        <f t="shared" si="0"/>
        <v>3.2131933207875398E-3</v>
      </c>
      <c r="N51" s="70">
        <f>K51/'סכום נכסי הקרן'!$C$41</f>
        <v>1.8024301438878819E-4</v>
      </c>
    </row>
    <row r="52" spans="1:14">
      <c r="A52" s="62" t="s">
        <v>1086</v>
      </c>
      <c r="B52" s="59" t="s">
        <v>1087</v>
      </c>
      <c r="C52" s="72" t="s">
        <v>122</v>
      </c>
      <c r="D52" s="72" t="s">
        <v>27</v>
      </c>
      <c r="E52" s="59" t="s">
        <v>1088</v>
      </c>
      <c r="F52" s="72" t="s">
        <v>595</v>
      </c>
      <c r="G52" s="72" t="s">
        <v>134</v>
      </c>
      <c r="H52" s="69">
        <v>3174.39822</v>
      </c>
      <c r="I52" s="71">
        <v>6944</v>
      </c>
      <c r="J52" s="133" t="s">
        <v>3561</v>
      </c>
      <c r="K52" s="69">
        <v>220.43021241300002</v>
      </c>
      <c r="L52" s="70">
        <v>1.8372382307358135E-4</v>
      </c>
      <c r="M52" s="70">
        <f t="shared" si="0"/>
        <v>4.8307916869567302E-4</v>
      </c>
      <c r="N52" s="70">
        <f>K52/'סכום נכסי הקרן'!$C$41</f>
        <v>2.709816586223861E-5</v>
      </c>
    </row>
    <row r="53" spans="1:14">
      <c r="A53" s="62" t="s">
        <v>1089</v>
      </c>
      <c r="B53" s="59" t="s">
        <v>1090</v>
      </c>
      <c r="C53" s="72" t="s">
        <v>122</v>
      </c>
      <c r="D53" s="72" t="s">
        <v>27</v>
      </c>
      <c r="E53" s="59" t="s">
        <v>1091</v>
      </c>
      <c r="F53" s="72" t="s">
        <v>310</v>
      </c>
      <c r="G53" s="72" t="s">
        <v>134</v>
      </c>
      <c r="H53" s="69">
        <v>43111.353526999999</v>
      </c>
      <c r="I53" s="71">
        <v>3024</v>
      </c>
      <c r="J53" s="133" t="s">
        <v>3561</v>
      </c>
      <c r="K53" s="69">
        <v>1303.6873306489999</v>
      </c>
      <c r="L53" s="70">
        <v>2.3987736785080499E-4</v>
      </c>
      <c r="M53" s="70">
        <f t="shared" si="0"/>
        <v>2.8570683892869936E-3</v>
      </c>
      <c r="N53" s="70">
        <f>K53/'סכום נכסי הקרן'!$C$41</f>
        <v>1.6026630438587848E-4</v>
      </c>
    </row>
    <row r="54" spans="1:14">
      <c r="A54" s="62" t="s">
        <v>1092</v>
      </c>
      <c r="B54" s="59" t="s">
        <v>1093</v>
      </c>
      <c r="C54" s="72" t="s">
        <v>122</v>
      </c>
      <c r="D54" s="72" t="s">
        <v>27</v>
      </c>
      <c r="E54" s="59" t="s">
        <v>1094</v>
      </c>
      <c r="F54" s="72" t="s">
        <v>131</v>
      </c>
      <c r="G54" s="72" t="s">
        <v>134</v>
      </c>
      <c r="H54" s="69">
        <v>20703.239353000001</v>
      </c>
      <c r="I54" s="71">
        <v>509.6</v>
      </c>
      <c r="J54" s="133" t="s">
        <v>3561</v>
      </c>
      <c r="K54" s="69">
        <v>105.503707744</v>
      </c>
      <c r="L54" s="70">
        <v>1.0479379556329975E-4</v>
      </c>
      <c r="M54" s="70">
        <f t="shared" si="0"/>
        <v>2.3121441871947751E-4</v>
      </c>
      <c r="N54" s="70">
        <f>K54/'סכום נכסי הקרן'!$C$41</f>
        <v>1.2969896187240851E-5</v>
      </c>
    </row>
    <row r="55" spans="1:14">
      <c r="A55" s="62" t="s">
        <v>1095</v>
      </c>
      <c r="B55" s="59" t="s">
        <v>1096</v>
      </c>
      <c r="C55" s="72" t="s">
        <v>122</v>
      </c>
      <c r="D55" s="72" t="s">
        <v>27</v>
      </c>
      <c r="E55" s="59" t="s">
        <v>1097</v>
      </c>
      <c r="F55" s="72" t="s">
        <v>566</v>
      </c>
      <c r="G55" s="72" t="s">
        <v>134</v>
      </c>
      <c r="H55" s="69">
        <v>10447.710574000001</v>
      </c>
      <c r="I55" s="71">
        <v>4150</v>
      </c>
      <c r="J55" s="133" t="s">
        <v>3561</v>
      </c>
      <c r="K55" s="69">
        <v>433.579988813</v>
      </c>
      <c r="L55" s="70">
        <v>1.8402324629557092E-4</v>
      </c>
      <c r="M55" s="70">
        <f t="shared" si="0"/>
        <v>9.5020305186854044E-4</v>
      </c>
      <c r="N55" s="70">
        <f>K55/'סכום נכסי הקרן'!$C$41</f>
        <v>5.3301325271096628E-5</v>
      </c>
    </row>
    <row r="56" spans="1:14">
      <c r="A56" s="62" t="s">
        <v>1098</v>
      </c>
      <c r="B56" s="59" t="s">
        <v>1099</v>
      </c>
      <c r="C56" s="72" t="s">
        <v>122</v>
      </c>
      <c r="D56" s="72" t="s">
        <v>27</v>
      </c>
      <c r="E56" s="59" t="s">
        <v>1100</v>
      </c>
      <c r="F56" s="72" t="s">
        <v>1101</v>
      </c>
      <c r="G56" s="72" t="s">
        <v>134</v>
      </c>
      <c r="H56" s="69">
        <v>19628.296042999998</v>
      </c>
      <c r="I56" s="71">
        <v>7405</v>
      </c>
      <c r="J56" s="133" t="s">
        <v>3561</v>
      </c>
      <c r="K56" s="69">
        <v>1453.4753220160001</v>
      </c>
      <c r="L56" s="70">
        <v>8.4522329624707221E-4</v>
      </c>
      <c r="M56" s="70">
        <f t="shared" si="0"/>
        <v>3.1853330929229534E-3</v>
      </c>
      <c r="N56" s="70">
        <f>K56/'סכום נכסי הקרן'!$C$41</f>
        <v>1.7868020414037126E-4</v>
      </c>
    </row>
    <row r="57" spans="1:14">
      <c r="A57" s="62" t="s">
        <v>1102</v>
      </c>
      <c r="B57" s="59" t="s">
        <v>1103</v>
      </c>
      <c r="C57" s="72" t="s">
        <v>122</v>
      </c>
      <c r="D57" s="72" t="s">
        <v>27</v>
      </c>
      <c r="E57" s="59" t="s">
        <v>1104</v>
      </c>
      <c r="F57" s="72" t="s">
        <v>579</v>
      </c>
      <c r="G57" s="72" t="s">
        <v>134</v>
      </c>
      <c r="H57" s="69">
        <v>12683.492249000001</v>
      </c>
      <c r="I57" s="71">
        <v>19150</v>
      </c>
      <c r="J57" s="133" t="s">
        <v>3561</v>
      </c>
      <c r="K57" s="69">
        <v>2428.8887657590003</v>
      </c>
      <c r="L57" s="70">
        <v>1.0031602115895427E-3</v>
      </c>
      <c r="M57" s="70">
        <f t="shared" si="0"/>
        <v>5.3229797901692636E-3</v>
      </c>
      <c r="N57" s="70">
        <f>K57/'סכום נכסי הקרן'!$C$41</f>
        <v>2.9859078714739615E-4</v>
      </c>
    </row>
    <row r="58" spans="1:14">
      <c r="A58" s="62" t="s">
        <v>1105</v>
      </c>
      <c r="B58" s="59" t="s">
        <v>1106</v>
      </c>
      <c r="C58" s="72" t="s">
        <v>122</v>
      </c>
      <c r="D58" s="72" t="s">
        <v>27</v>
      </c>
      <c r="E58" s="59" t="s">
        <v>1107</v>
      </c>
      <c r="F58" s="72" t="s">
        <v>516</v>
      </c>
      <c r="G58" s="72" t="s">
        <v>134</v>
      </c>
      <c r="H58" s="69">
        <v>9845.2414119999994</v>
      </c>
      <c r="I58" s="71">
        <v>11060</v>
      </c>
      <c r="J58" s="133" t="s">
        <v>3561</v>
      </c>
      <c r="K58" s="69">
        <v>1088.883700162</v>
      </c>
      <c r="L58" s="70">
        <v>2.7098707399956682E-4</v>
      </c>
      <c r="M58" s="70">
        <f t="shared" si="0"/>
        <v>2.3863200371779217E-3</v>
      </c>
      <c r="N58" s="70">
        <f>K58/'סכום נכסי הקרן'!$C$41</f>
        <v>1.3385983159329293E-4</v>
      </c>
    </row>
    <row r="59" spans="1:14">
      <c r="A59" s="62" t="s">
        <v>1108</v>
      </c>
      <c r="B59" s="59" t="s">
        <v>1109</v>
      </c>
      <c r="C59" s="72" t="s">
        <v>122</v>
      </c>
      <c r="D59" s="72" t="s">
        <v>27</v>
      </c>
      <c r="E59" s="59" t="s">
        <v>756</v>
      </c>
      <c r="F59" s="72" t="s">
        <v>579</v>
      </c>
      <c r="G59" s="72" t="s">
        <v>134</v>
      </c>
      <c r="H59" s="69">
        <v>6374.3531899999998</v>
      </c>
      <c r="I59" s="71">
        <v>3946</v>
      </c>
      <c r="J59" s="133" t="s">
        <v>3561</v>
      </c>
      <c r="K59" s="69">
        <v>251.53197685800001</v>
      </c>
      <c r="L59" s="70">
        <v>1.0432839485615206E-4</v>
      </c>
      <c r="M59" s="70">
        <f t="shared" si="0"/>
        <v>5.5123958259079269E-4</v>
      </c>
      <c r="N59" s="70">
        <f>K59/'סכום נכסי הקרן'!$C$41</f>
        <v>3.0921601689446393E-5</v>
      </c>
    </row>
    <row r="60" spans="1:14">
      <c r="A60" s="62" t="s">
        <v>1110</v>
      </c>
      <c r="B60" s="59" t="s">
        <v>1111</v>
      </c>
      <c r="C60" s="72" t="s">
        <v>122</v>
      </c>
      <c r="D60" s="72" t="s">
        <v>27</v>
      </c>
      <c r="E60" s="59" t="s">
        <v>1112</v>
      </c>
      <c r="F60" s="72" t="s">
        <v>1113</v>
      </c>
      <c r="G60" s="72" t="s">
        <v>134</v>
      </c>
      <c r="H60" s="69">
        <v>22732.056814</v>
      </c>
      <c r="I60" s="71">
        <v>5575</v>
      </c>
      <c r="J60" s="133" t="s">
        <v>3561</v>
      </c>
      <c r="K60" s="69">
        <v>1267.312167392</v>
      </c>
      <c r="L60" s="70">
        <v>9.1918267889242887E-4</v>
      </c>
      <c r="M60" s="70">
        <f t="shared" si="0"/>
        <v>2.7773511697869839E-3</v>
      </c>
      <c r="N60" s="70">
        <f>K60/'סכום נכסי הקרן'!$C$41</f>
        <v>1.5579459337850815E-4</v>
      </c>
    </row>
    <row r="61" spans="1:14">
      <c r="A61" s="62" t="s">
        <v>1114</v>
      </c>
      <c r="B61" s="59" t="s">
        <v>1115</v>
      </c>
      <c r="C61" s="72" t="s">
        <v>122</v>
      </c>
      <c r="D61" s="72" t="s">
        <v>27</v>
      </c>
      <c r="E61" s="59" t="s">
        <v>1116</v>
      </c>
      <c r="F61" s="72" t="s">
        <v>293</v>
      </c>
      <c r="G61" s="72" t="s">
        <v>134</v>
      </c>
      <c r="H61" s="69">
        <v>10196.554050000001</v>
      </c>
      <c r="I61" s="71">
        <v>8280</v>
      </c>
      <c r="J61" s="133" t="s">
        <v>3561</v>
      </c>
      <c r="K61" s="69">
        <v>844.274675355</v>
      </c>
      <c r="L61" s="70">
        <v>8.1612827485092029E-4</v>
      </c>
      <c r="M61" s="70">
        <f t="shared" si="0"/>
        <v>1.8502523036957764E-3</v>
      </c>
      <c r="N61" s="70">
        <f>K61/'סכום נכסי הקרן'!$C$41</f>
        <v>1.0378928975122733E-4</v>
      </c>
    </row>
    <row r="62" spans="1:14">
      <c r="A62" s="62" t="s">
        <v>1117</v>
      </c>
      <c r="B62" s="59" t="s">
        <v>1118</v>
      </c>
      <c r="C62" s="72" t="s">
        <v>122</v>
      </c>
      <c r="D62" s="72" t="s">
        <v>27</v>
      </c>
      <c r="E62" s="59" t="s">
        <v>1119</v>
      </c>
      <c r="F62" s="72" t="s">
        <v>293</v>
      </c>
      <c r="G62" s="72" t="s">
        <v>134</v>
      </c>
      <c r="H62" s="69">
        <v>952450.30856800009</v>
      </c>
      <c r="I62" s="71">
        <v>124</v>
      </c>
      <c r="J62" s="133" t="s">
        <v>3561</v>
      </c>
      <c r="K62" s="69">
        <v>1181.0383825829999</v>
      </c>
      <c r="L62" s="70">
        <v>3.0273658080745455E-4</v>
      </c>
      <c r="M62" s="70">
        <f t="shared" si="0"/>
        <v>2.5882796818564881E-3</v>
      </c>
      <c r="N62" s="70">
        <f>K62/'סכום נכסי הקרן'!$C$41</f>
        <v>1.4518869092654694E-4</v>
      </c>
    </row>
    <row r="63" spans="1:14">
      <c r="A63" s="62" t="s">
        <v>1120</v>
      </c>
      <c r="B63" s="59" t="s">
        <v>1121</v>
      </c>
      <c r="C63" s="72" t="s">
        <v>122</v>
      </c>
      <c r="D63" s="72" t="s">
        <v>27</v>
      </c>
      <c r="E63" s="59" t="s">
        <v>585</v>
      </c>
      <c r="F63" s="72" t="s">
        <v>566</v>
      </c>
      <c r="G63" s="72" t="s">
        <v>134</v>
      </c>
      <c r="H63" s="69">
        <v>183102.81605099997</v>
      </c>
      <c r="I63" s="71">
        <v>1210</v>
      </c>
      <c r="J63" s="133" t="s">
        <v>3561</v>
      </c>
      <c r="K63" s="69">
        <v>2215.5440742119999</v>
      </c>
      <c r="L63" s="70">
        <v>9.8362531344718131E-4</v>
      </c>
      <c r="M63" s="70">
        <f t="shared" si="0"/>
        <v>4.8554287448295212E-3</v>
      </c>
      <c r="N63" s="70">
        <f>K63/'סכום נכסי הקרן'!$C$41</f>
        <v>2.7236366621836061E-4</v>
      </c>
    </row>
    <row r="64" spans="1:14">
      <c r="A64" s="62" t="s">
        <v>1122</v>
      </c>
      <c r="B64" s="59" t="s">
        <v>1123</v>
      </c>
      <c r="C64" s="72" t="s">
        <v>122</v>
      </c>
      <c r="D64" s="72" t="s">
        <v>27</v>
      </c>
      <c r="E64" s="59" t="s">
        <v>1124</v>
      </c>
      <c r="F64" s="72" t="s">
        <v>630</v>
      </c>
      <c r="G64" s="72" t="s">
        <v>134</v>
      </c>
      <c r="H64" s="69">
        <v>92927.097662</v>
      </c>
      <c r="I64" s="71">
        <v>865.1</v>
      </c>
      <c r="J64" s="133" t="s">
        <v>3561</v>
      </c>
      <c r="K64" s="69">
        <v>803.91232186599996</v>
      </c>
      <c r="L64" s="70">
        <v>5.2287642682469215E-4</v>
      </c>
      <c r="M64" s="70">
        <f t="shared" si="0"/>
        <v>1.7617970417939503E-3</v>
      </c>
      <c r="N64" s="70">
        <f>K64/'סכום נכסי הקרן'!$C$41</f>
        <v>9.8827421151355104E-5</v>
      </c>
    </row>
    <row r="65" spans="1:14">
      <c r="A65" s="62" t="s">
        <v>1125</v>
      </c>
      <c r="B65" s="59" t="s">
        <v>1126</v>
      </c>
      <c r="C65" s="72" t="s">
        <v>122</v>
      </c>
      <c r="D65" s="72" t="s">
        <v>27</v>
      </c>
      <c r="E65" s="59" t="s">
        <v>1127</v>
      </c>
      <c r="F65" s="72" t="s">
        <v>155</v>
      </c>
      <c r="G65" s="72" t="s">
        <v>134</v>
      </c>
      <c r="H65" s="69">
        <v>9330.651312</v>
      </c>
      <c r="I65" s="71">
        <v>16440</v>
      </c>
      <c r="J65" s="133" t="s">
        <v>3561</v>
      </c>
      <c r="K65" s="69">
        <v>1533.959075646</v>
      </c>
      <c r="L65" s="70">
        <v>3.6274213726743845E-4</v>
      </c>
      <c r="M65" s="70">
        <f t="shared" si="0"/>
        <v>3.3617155605142912E-3</v>
      </c>
      <c r="N65" s="70">
        <f>K65/'סכום נכסי הקרן'!$C$41</f>
        <v>1.8857432020189834E-4</v>
      </c>
    </row>
    <row r="66" spans="1:14">
      <c r="A66" s="62" t="s">
        <v>1128</v>
      </c>
      <c r="B66" s="59" t="s">
        <v>1129</v>
      </c>
      <c r="C66" s="72" t="s">
        <v>122</v>
      </c>
      <c r="D66" s="72" t="s">
        <v>27</v>
      </c>
      <c r="E66" s="59" t="s">
        <v>699</v>
      </c>
      <c r="F66" s="72" t="s">
        <v>579</v>
      </c>
      <c r="G66" s="72" t="s">
        <v>134</v>
      </c>
      <c r="H66" s="69">
        <v>9868.5516669999997</v>
      </c>
      <c r="I66" s="71">
        <v>26000</v>
      </c>
      <c r="J66" s="133" t="s">
        <v>3561</v>
      </c>
      <c r="K66" s="69">
        <v>2565.8234334620001</v>
      </c>
      <c r="L66" s="70">
        <v>5.2750800275456252E-4</v>
      </c>
      <c r="M66" s="70">
        <f t="shared" si="0"/>
        <v>5.6230760642482615E-3</v>
      </c>
      <c r="N66" s="70">
        <f>K66/'סכום נכסי הקרן'!$C$41</f>
        <v>3.154245881816848E-4</v>
      </c>
    </row>
    <row r="67" spans="1:14">
      <c r="A67" s="62" t="s">
        <v>1130</v>
      </c>
      <c r="B67" s="59" t="s">
        <v>1131</v>
      </c>
      <c r="C67" s="72" t="s">
        <v>122</v>
      </c>
      <c r="D67" s="72" t="s">
        <v>27</v>
      </c>
      <c r="E67" s="59" t="s">
        <v>1132</v>
      </c>
      <c r="F67" s="72" t="s">
        <v>130</v>
      </c>
      <c r="G67" s="72" t="s">
        <v>134</v>
      </c>
      <c r="H67" s="69">
        <v>5739.2772729999988</v>
      </c>
      <c r="I67" s="71">
        <v>30260</v>
      </c>
      <c r="J67" s="133" t="s">
        <v>3561</v>
      </c>
      <c r="K67" s="69">
        <v>1736.7053027910001</v>
      </c>
      <c r="L67" s="70">
        <v>9.8236169515360803E-4</v>
      </c>
      <c r="M67" s="70">
        <f t="shared" si="0"/>
        <v>3.8060397654099652E-3</v>
      </c>
      <c r="N67" s="70">
        <f>K67/'סכום נכסי הקרן'!$C$41</f>
        <v>2.134985392142387E-4</v>
      </c>
    </row>
    <row r="68" spans="1:14">
      <c r="A68" s="62" t="s">
        <v>1133</v>
      </c>
      <c r="B68" s="59" t="s">
        <v>1134</v>
      </c>
      <c r="C68" s="72" t="s">
        <v>122</v>
      </c>
      <c r="D68" s="72" t="s">
        <v>27</v>
      </c>
      <c r="E68" s="59" t="s">
        <v>1135</v>
      </c>
      <c r="F68" s="72" t="s">
        <v>579</v>
      </c>
      <c r="G68" s="72" t="s">
        <v>134</v>
      </c>
      <c r="H68" s="69">
        <v>7690.577416000001</v>
      </c>
      <c r="I68" s="71">
        <v>10140</v>
      </c>
      <c r="J68" s="69">
        <v>9.8308650689999997</v>
      </c>
      <c r="K68" s="69">
        <v>789.65541503599991</v>
      </c>
      <c r="L68" s="70">
        <v>2.457716285724211E-4</v>
      </c>
      <c r="M68" s="70">
        <f t="shared" si="0"/>
        <v>1.7305526192430882E-3</v>
      </c>
      <c r="N68" s="70">
        <f>K68/'סכום נכסי הקרן'!$C$41</f>
        <v>9.7074775623626902E-5</v>
      </c>
    </row>
    <row r="69" spans="1:14">
      <c r="A69" s="62" t="s">
        <v>1136</v>
      </c>
      <c r="B69" s="59" t="s">
        <v>1137</v>
      </c>
      <c r="C69" s="72" t="s">
        <v>122</v>
      </c>
      <c r="D69" s="72" t="s">
        <v>27</v>
      </c>
      <c r="E69" s="59" t="s">
        <v>588</v>
      </c>
      <c r="F69" s="72" t="s">
        <v>310</v>
      </c>
      <c r="G69" s="72" t="s">
        <v>134</v>
      </c>
      <c r="H69" s="69">
        <v>11183.70156</v>
      </c>
      <c r="I69" s="71">
        <v>3447</v>
      </c>
      <c r="J69" s="133" t="s">
        <v>3561</v>
      </c>
      <c r="K69" s="69">
        <v>385.502192761</v>
      </c>
      <c r="L69" s="70">
        <v>3.0341233387772123E-4</v>
      </c>
      <c r="M69" s="70">
        <f t="shared" si="0"/>
        <v>8.4483917504205085E-4</v>
      </c>
      <c r="N69" s="70">
        <f>K69/'סכום נכסי הקרן'!$C$41</f>
        <v>4.7390973521006212E-5</v>
      </c>
    </row>
    <row r="70" spans="1:14">
      <c r="A70" s="62" t="s">
        <v>1138</v>
      </c>
      <c r="B70" s="59" t="s">
        <v>1139</v>
      </c>
      <c r="C70" s="72" t="s">
        <v>122</v>
      </c>
      <c r="D70" s="72" t="s">
        <v>27</v>
      </c>
      <c r="E70" s="59" t="s">
        <v>1140</v>
      </c>
      <c r="F70" s="72" t="s">
        <v>1141</v>
      </c>
      <c r="G70" s="72" t="s">
        <v>134</v>
      </c>
      <c r="H70" s="69">
        <v>86894.547913000002</v>
      </c>
      <c r="I70" s="71">
        <v>4651</v>
      </c>
      <c r="J70" s="133" t="s">
        <v>3561</v>
      </c>
      <c r="K70" s="69">
        <v>4041.4654234530003</v>
      </c>
      <c r="L70" s="70">
        <v>1.2149730978151065E-3</v>
      </c>
      <c r="M70" s="70">
        <f t="shared" si="0"/>
        <v>8.8569880494242109E-3</v>
      </c>
      <c r="N70" s="70">
        <f>K70/'סכום נכסי הקרן'!$C$41</f>
        <v>4.9682980918260456E-4</v>
      </c>
    </row>
    <row r="71" spans="1:14">
      <c r="A71" s="62" t="s">
        <v>1142</v>
      </c>
      <c r="B71" s="59" t="s">
        <v>1143</v>
      </c>
      <c r="C71" s="72" t="s">
        <v>122</v>
      </c>
      <c r="D71" s="72" t="s">
        <v>27</v>
      </c>
      <c r="E71" s="59" t="s">
        <v>1144</v>
      </c>
      <c r="F71" s="72" t="s">
        <v>157</v>
      </c>
      <c r="G71" s="72" t="s">
        <v>134</v>
      </c>
      <c r="H71" s="69">
        <v>41115.788763999997</v>
      </c>
      <c r="I71" s="71">
        <v>1990</v>
      </c>
      <c r="J71" s="133" t="s">
        <v>3561</v>
      </c>
      <c r="K71" s="69">
        <v>818.20419640199998</v>
      </c>
      <c r="L71" s="70">
        <v>2.8323425730293275E-4</v>
      </c>
      <c r="M71" s="70">
        <f t="shared" si="0"/>
        <v>1.7931180970811365E-3</v>
      </c>
      <c r="N71" s="70">
        <f>K71/'סכום נכסי הקרן'!$C$41</f>
        <v>1.005843653670292E-4</v>
      </c>
    </row>
    <row r="72" spans="1:14">
      <c r="A72" s="62" t="s">
        <v>1145</v>
      </c>
      <c r="B72" s="59" t="s">
        <v>1146</v>
      </c>
      <c r="C72" s="72" t="s">
        <v>122</v>
      </c>
      <c r="D72" s="72" t="s">
        <v>27</v>
      </c>
      <c r="E72" s="59" t="s">
        <v>1147</v>
      </c>
      <c r="F72" s="72" t="s">
        <v>1141</v>
      </c>
      <c r="G72" s="72" t="s">
        <v>134</v>
      </c>
      <c r="H72" s="69">
        <v>20786.562205999999</v>
      </c>
      <c r="I72" s="71">
        <v>19210</v>
      </c>
      <c r="J72" s="133" t="s">
        <v>3561</v>
      </c>
      <c r="K72" s="69">
        <v>3993.0985997839998</v>
      </c>
      <c r="L72" s="70">
        <v>9.0641673477544725E-4</v>
      </c>
      <c r="M72" s="70">
        <f t="shared" si="0"/>
        <v>8.7509907602382163E-3</v>
      </c>
      <c r="N72" s="70">
        <f>K72/'סכום נכסי הקרן'!$C$41</f>
        <v>4.9088392637613803E-4</v>
      </c>
    </row>
    <row r="73" spans="1:14">
      <c r="A73" s="62" t="s">
        <v>1148</v>
      </c>
      <c r="B73" s="59" t="s">
        <v>1149</v>
      </c>
      <c r="C73" s="72" t="s">
        <v>122</v>
      </c>
      <c r="D73" s="72" t="s">
        <v>27</v>
      </c>
      <c r="E73" s="59" t="s">
        <v>1150</v>
      </c>
      <c r="F73" s="72" t="s">
        <v>1101</v>
      </c>
      <c r="G73" s="72" t="s">
        <v>134</v>
      </c>
      <c r="H73" s="69">
        <v>10606.030192</v>
      </c>
      <c r="I73" s="71">
        <v>15690</v>
      </c>
      <c r="J73" s="133" t="s">
        <v>3561</v>
      </c>
      <c r="K73" s="69">
        <v>1664.086137151</v>
      </c>
      <c r="L73" s="70">
        <v>7.3206327173233317E-4</v>
      </c>
      <c r="M73" s="70">
        <f t="shared" si="0"/>
        <v>3.646892769248582E-3</v>
      </c>
      <c r="N73" s="70">
        <f>K73/'סכום נכסי הקרן'!$C$41</f>
        <v>2.0457124121026486E-4</v>
      </c>
    </row>
    <row r="74" spans="1:14">
      <c r="A74" s="62" t="s">
        <v>1151</v>
      </c>
      <c r="B74" s="59" t="s">
        <v>1152</v>
      </c>
      <c r="C74" s="72" t="s">
        <v>122</v>
      </c>
      <c r="D74" s="72" t="s">
        <v>27</v>
      </c>
      <c r="E74" s="59" t="s">
        <v>1153</v>
      </c>
      <c r="F74" s="72" t="s">
        <v>131</v>
      </c>
      <c r="G74" s="72" t="s">
        <v>134</v>
      </c>
      <c r="H74" s="69">
        <v>40967.813327999997</v>
      </c>
      <c r="I74" s="71">
        <v>1320</v>
      </c>
      <c r="J74" s="133" t="s">
        <v>3561</v>
      </c>
      <c r="K74" s="69">
        <v>540.77513590299998</v>
      </c>
      <c r="L74" s="70">
        <v>2.0449135159066872E-4</v>
      </c>
      <c r="M74" s="70">
        <f t="shared" ref="M74:M137" si="1">IFERROR(K74/$K$9,0)</f>
        <v>1.1851243087034479E-3</v>
      </c>
      <c r="N74" s="70">
        <f>K74/'סכום נכסי הקרן'!$C$41</f>
        <v>6.6479155313874241E-5</v>
      </c>
    </row>
    <row r="75" spans="1:14">
      <c r="A75" s="62" t="s">
        <v>1154</v>
      </c>
      <c r="B75" s="59" t="s">
        <v>1155</v>
      </c>
      <c r="C75" s="72" t="s">
        <v>122</v>
      </c>
      <c r="D75" s="72" t="s">
        <v>27</v>
      </c>
      <c r="E75" s="59" t="s">
        <v>1156</v>
      </c>
      <c r="F75" s="72" t="s">
        <v>579</v>
      </c>
      <c r="G75" s="72" t="s">
        <v>134</v>
      </c>
      <c r="H75" s="69">
        <v>155343.06284500001</v>
      </c>
      <c r="I75" s="71">
        <v>1082</v>
      </c>
      <c r="J75" s="133" t="s">
        <v>3561</v>
      </c>
      <c r="K75" s="69">
        <v>1680.811939983</v>
      </c>
      <c r="L75" s="70">
        <v>4.8158591269189442E-4</v>
      </c>
      <c r="M75" s="70">
        <f t="shared" si="1"/>
        <v>3.683547848601823E-3</v>
      </c>
      <c r="N75" s="70">
        <f>K75/'סכום נכסי הקרן'!$C$41</f>
        <v>2.0662739573808179E-4</v>
      </c>
    </row>
    <row r="76" spans="1:14">
      <c r="A76" s="62" t="s">
        <v>1157</v>
      </c>
      <c r="B76" s="59" t="s">
        <v>1158</v>
      </c>
      <c r="C76" s="72" t="s">
        <v>122</v>
      </c>
      <c r="D76" s="72" t="s">
        <v>27</v>
      </c>
      <c r="E76" s="59" t="s">
        <v>1159</v>
      </c>
      <c r="F76" s="72" t="s">
        <v>128</v>
      </c>
      <c r="G76" s="72" t="s">
        <v>134</v>
      </c>
      <c r="H76" s="69">
        <v>3147377.9126180001</v>
      </c>
      <c r="I76" s="71">
        <v>150.69999999999999</v>
      </c>
      <c r="J76" s="133" t="s">
        <v>3561</v>
      </c>
      <c r="K76" s="69">
        <v>4743.0985143159996</v>
      </c>
      <c r="L76" s="70">
        <v>1.2149894313564389E-3</v>
      </c>
      <c r="M76" s="70">
        <f t="shared" si="1"/>
        <v>1.0394637206284906E-2</v>
      </c>
      <c r="N76" s="70">
        <f>K76/'סכום נכסי הקרן'!$C$41</f>
        <v>5.8308372901741303E-4</v>
      </c>
    </row>
    <row r="77" spans="1:14">
      <c r="A77" s="62" t="s">
        <v>1160</v>
      </c>
      <c r="B77" s="59" t="s">
        <v>1161</v>
      </c>
      <c r="C77" s="72" t="s">
        <v>122</v>
      </c>
      <c r="D77" s="72" t="s">
        <v>27</v>
      </c>
      <c r="E77" s="59" t="s">
        <v>356</v>
      </c>
      <c r="F77" s="72" t="s">
        <v>310</v>
      </c>
      <c r="G77" s="72" t="s">
        <v>134</v>
      </c>
      <c r="H77" s="69">
        <v>2258.1877340000001</v>
      </c>
      <c r="I77" s="71">
        <v>76070</v>
      </c>
      <c r="J77" s="133" t="s">
        <v>3561</v>
      </c>
      <c r="K77" s="69">
        <v>1717.8034093039998</v>
      </c>
      <c r="L77" s="70">
        <v>4.3089429541855098E-4</v>
      </c>
      <c r="M77" s="70">
        <f t="shared" si="1"/>
        <v>3.7646157206181101E-3</v>
      </c>
      <c r="N77" s="70">
        <f>K77/'סכום נכסי הקרן'!$C$41</f>
        <v>2.1117487115070925E-4</v>
      </c>
    </row>
    <row r="78" spans="1:14">
      <c r="A78" s="62" t="s">
        <v>1162</v>
      </c>
      <c r="B78" s="59" t="s">
        <v>1163</v>
      </c>
      <c r="C78" s="72" t="s">
        <v>122</v>
      </c>
      <c r="D78" s="72" t="s">
        <v>27</v>
      </c>
      <c r="E78" s="59" t="s">
        <v>664</v>
      </c>
      <c r="F78" s="72" t="s">
        <v>353</v>
      </c>
      <c r="G78" s="72" t="s">
        <v>134</v>
      </c>
      <c r="H78" s="69">
        <v>28572.961728999995</v>
      </c>
      <c r="I78" s="71">
        <v>5850</v>
      </c>
      <c r="J78" s="133" t="s">
        <v>3561</v>
      </c>
      <c r="K78" s="69">
        <v>1671.518261147</v>
      </c>
      <c r="L78" s="70">
        <v>3.6153954696641359E-4</v>
      </c>
      <c r="M78" s="70">
        <f t="shared" si="1"/>
        <v>3.6631804833614913E-3</v>
      </c>
      <c r="N78" s="70">
        <f>K78/'סכום נכסי הקרן'!$C$41</f>
        <v>2.0548489513523135E-4</v>
      </c>
    </row>
    <row r="79" spans="1:14">
      <c r="A79" s="62" t="s">
        <v>1164</v>
      </c>
      <c r="B79" s="59" t="s">
        <v>1165</v>
      </c>
      <c r="C79" s="72" t="s">
        <v>122</v>
      </c>
      <c r="D79" s="72" t="s">
        <v>27</v>
      </c>
      <c r="E79" s="59" t="s">
        <v>1166</v>
      </c>
      <c r="F79" s="72" t="s">
        <v>310</v>
      </c>
      <c r="G79" s="72" t="s">
        <v>134</v>
      </c>
      <c r="H79" s="69">
        <v>76637.665886999996</v>
      </c>
      <c r="I79" s="71">
        <v>884</v>
      </c>
      <c r="J79" s="133" t="s">
        <v>3561</v>
      </c>
      <c r="K79" s="69">
        <v>677.4769664370001</v>
      </c>
      <c r="L79" s="70">
        <v>5.0957112895750397E-4</v>
      </c>
      <c r="M79" s="70">
        <f t="shared" si="1"/>
        <v>1.4847103134105182E-3</v>
      </c>
      <c r="N79" s="70">
        <f>K79/'סכום נכסי הקרן'!$C$41</f>
        <v>8.3284332956861908E-5</v>
      </c>
    </row>
    <row r="80" spans="1:14">
      <c r="A80" s="62" t="s">
        <v>1167</v>
      </c>
      <c r="B80" s="59" t="s">
        <v>1168</v>
      </c>
      <c r="C80" s="72" t="s">
        <v>122</v>
      </c>
      <c r="D80" s="72" t="s">
        <v>27</v>
      </c>
      <c r="E80" s="59" t="s">
        <v>477</v>
      </c>
      <c r="F80" s="72" t="s">
        <v>310</v>
      </c>
      <c r="G80" s="72" t="s">
        <v>134</v>
      </c>
      <c r="H80" s="69">
        <v>29789.366086999999</v>
      </c>
      <c r="I80" s="71">
        <v>8550</v>
      </c>
      <c r="J80" s="133" t="s">
        <v>3561</v>
      </c>
      <c r="K80" s="69">
        <v>2546.9908004180002</v>
      </c>
      <c r="L80" s="70">
        <v>8.1389393468634026E-4</v>
      </c>
      <c r="M80" s="70">
        <f t="shared" si="1"/>
        <v>5.5818038057150222E-3</v>
      </c>
      <c r="N80" s="70">
        <f>K80/'סכום נכסי הקרן'!$C$41</f>
        <v>3.1310943451802627E-4</v>
      </c>
    </row>
    <row r="81" spans="1:14">
      <c r="A81" s="62" t="s">
        <v>1169</v>
      </c>
      <c r="B81" s="59" t="s">
        <v>1170</v>
      </c>
      <c r="C81" s="72" t="s">
        <v>122</v>
      </c>
      <c r="D81" s="72" t="s">
        <v>27</v>
      </c>
      <c r="E81" s="59" t="s">
        <v>1171</v>
      </c>
      <c r="F81" s="72" t="s">
        <v>1141</v>
      </c>
      <c r="G81" s="72" t="s">
        <v>134</v>
      </c>
      <c r="H81" s="69">
        <v>58412.832043000002</v>
      </c>
      <c r="I81" s="71">
        <v>6799</v>
      </c>
      <c r="J81" s="133" t="s">
        <v>3561</v>
      </c>
      <c r="K81" s="69">
        <v>3971.4884505760006</v>
      </c>
      <c r="L81" s="70">
        <v>9.1956742791277795E-4</v>
      </c>
      <c r="M81" s="70">
        <f t="shared" si="1"/>
        <v>8.703631494915591E-3</v>
      </c>
      <c r="N81" s="70">
        <f>K81/'סכום נכסי הקרן'!$C$41</f>
        <v>4.882273240840307E-4</v>
      </c>
    </row>
    <row r="82" spans="1:14">
      <c r="A82" s="62" t="s">
        <v>1172</v>
      </c>
      <c r="B82" s="59" t="s">
        <v>1173</v>
      </c>
      <c r="C82" s="72" t="s">
        <v>122</v>
      </c>
      <c r="D82" s="72" t="s">
        <v>27</v>
      </c>
      <c r="E82" s="59" t="s">
        <v>1174</v>
      </c>
      <c r="F82" s="72" t="s">
        <v>1175</v>
      </c>
      <c r="G82" s="72" t="s">
        <v>134</v>
      </c>
      <c r="H82" s="69">
        <v>56384.248353000003</v>
      </c>
      <c r="I82" s="71">
        <v>4109</v>
      </c>
      <c r="J82" s="133" t="s">
        <v>3561</v>
      </c>
      <c r="K82" s="69">
        <v>2316.8287648410001</v>
      </c>
      <c r="L82" s="70">
        <v>5.139359002232992E-4</v>
      </c>
      <c r="M82" s="70">
        <f t="shared" si="1"/>
        <v>5.0773970658461644E-3</v>
      </c>
      <c r="N82" s="70">
        <f>K82/'סכום נכסי הקרן'!$C$41</f>
        <v>2.848149056193725E-4</v>
      </c>
    </row>
    <row r="83" spans="1:14">
      <c r="A83" s="62" t="s">
        <v>1176</v>
      </c>
      <c r="B83" s="59" t="s">
        <v>1177</v>
      </c>
      <c r="C83" s="72" t="s">
        <v>122</v>
      </c>
      <c r="D83" s="72" t="s">
        <v>27</v>
      </c>
      <c r="E83" s="59" t="s">
        <v>540</v>
      </c>
      <c r="F83" s="72" t="s">
        <v>541</v>
      </c>
      <c r="G83" s="72" t="s">
        <v>134</v>
      </c>
      <c r="H83" s="69">
        <v>2128.8647989999999</v>
      </c>
      <c r="I83" s="71">
        <v>41750</v>
      </c>
      <c r="J83" s="133" t="s">
        <v>3561</v>
      </c>
      <c r="K83" s="69">
        <v>888.80105359899994</v>
      </c>
      <c r="L83" s="70">
        <v>7.1997873374449238E-4</v>
      </c>
      <c r="M83" s="70">
        <f t="shared" si="1"/>
        <v>1.9478331459572705E-3</v>
      </c>
      <c r="N83" s="70">
        <f>K83/'סכום נכסי הקרן'!$C$41</f>
        <v>1.0926305475690639E-4</v>
      </c>
    </row>
    <row r="84" spans="1:14">
      <c r="A84" s="62" t="s">
        <v>1178</v>
      </c>
      <c r="B84" s="59" t="s">
        <v>1179</v>
      </c>
      <c r="C84" s="72" t="s">
        <v>122</v>
      </c>
      <c r="D84" s="72" t="s">
        <v>27</v>
      </c>
      <c r="E84" s="59" t="s">
        <v>1180</v>
      </c>
      <c r="F84" s="72" t="s">
        <v>353</v>
      </c>
      <c r="G84" s="72" t="s">
        <v>134</v>
      </c>
      <c r="H84" s="69">
        <v>26177.383432999999</v>
      </c>
      <c r="I84" s="71">
        <v>9332</v>
      </c>
      <c r="J84" s="133" t="s">
        <v>3561</v>
      </c>
      <c r="K84" s="69">
        <v>2442.8734219340004</v>
      </c>
      <c r="L84" s="70">
        <v>4.2301406206647028E-4</v>
      </c>
      <c r="M84" s="70">
        <f t="shared" si="1"/>
        <v>5.3536275675567678E-3</v>
      </c>
      <c r="N84" s="70">
        <f>K84/'סכום נכסי הקרן'!$C$41</f>
        <v>3.0030996406243043E-4</v>
      </c>
    </row>
    <row r="85" spans="1:14">
      <c r="A85" s="62" t="s">
        <v>1181</v>
      </c>
      <c r="B85" s="59" t="s">
        <v>1182</v>
      </c>
      <c r="C85" s="72" t="s">
        <v>122</v>
      </c>
      <c r="D85" s="72" t="s">
        <v>27</v>
      </c>
      <c r="E85" s="59" t="s">
        <v>550</v>
      </c>
      <c r="F85" s="72" t="s">
        <v>310</v>
      </c>
      <c r="G85" s="72" t="s">
        <v>134</v>
      </c>
      <c r="H85" s="69">
        <v>965281.78927000007</v>
      </c>
      <c r="I85" s="71">
        <v>169</v>
      </c>
      <c r="J85" s="133" t="s">
        <v>3561</v>
      </c>
      <c r="K85" s="69">
        <v>1631.326223866</v>
      </c>
      <c r="L85" s="70">
        <v>1.398991668811934E-3</v>
      </c>
      <c r="M85" s="70">
        <f t="shared" si="1"/>
        <v>3.575098474342178E-3</v>
      </c>
      <c r="N85" s="70">
        <f>K85/'סכום נכסי הקרן'!$C$41</f>
        <v>2.0054396403209739E-4</v>
      </c>
    </row>
    <row r="86" spans="1:14">
      <c r="A86" s="62" t="s">
        <v>1183</v>
      </c>
      <c r="B86" s="59" t="s">
        <v>1184</v>
      </c>
      <c r="C86" s="72" t="s">
        <v>122</v>
      </c>
      <c r="D86" s="72" t="s">
        <v>27</v>
      </c>
      <c r="E86" s="59" t="s">
        <v>1185</v>
      </c>
      <c r="F86" s="72" t="s">
        <v>516</v>
      </c>
      <c r="G86" s="72" t="s">
        <v>134</v>
      </c>
      <c r="H86" s="69">
        <v>15890.017183</v>
      </c>
      <c r="I86" s="71">
        <v>7554</v>
      </c>
      <c r="J86" s="133" t="s">
        <v>3561</v>
      </c>
      <c r="K86" s="69">
        <v>1200.3318980229999</v>
      </c>
      <c r="L86" s="70">
        <v>6.3560068732000001E-4</v>
      </c>
      <c r="M86" s="70">
        <f t="shared" si="1"/>
        <v>2.6305619774544698E-3</v>
      </c>
      <c r="N86" s="70">
        <f>K86/'סכום נכסי הקרן'!$C$41</f>
        <v>1.4756050228459809E-4</v>
      </c>
    </row>
    <row r="87" spans="1:14">
      <c r="A87" s="62" t="s">
        <v>1186</v>
      </c>
      <c r="B87" s="59" t="s">
        <v>1187</v>
      </c>
      <c r="C87" s="72" t="s">
        <v>122</v>
      </c>
      <c r="D87" s="72" t="s">
        <v>27</v>
      </c>
      <c r="E87" s="59" t="s">
        <v>626</v>
      </c>
      <c r="F87" s="72" t="s">
        <v>293</v>
      </c>
      <c r="G87" s="72" t="s">
        <v>134</v>
      </c>
      <c r="H87" s="69">
        <v>189899.47540699999</v>
      </c>
      <c r="I87" s="71">
        <v>316</v>
      </c>
      <c r="J87" s="133" t="s">
        <v>3561</v>
      </c>
      <c r="K87" s="69">
        <v>600.08234228700007</v>
      </c>
      <c r="L87" s="70">
        <v>2.6724635437636892E-4</v>
      </c>
      <c r="M87" s="70">
        <f t="shared" si="1"/>
        <v>1.3150977621789017E-3</v>
      </c>
      <c r="N87" s="70">
        <f>K87/'סכום נכסי הקרן'!$C$41</f>
        <v>7.3769973109796632E-5</v>
      </c>
    </row>
    <row r="88" spans="1:14">
      <c r="A88" s="62" t="s">
        <v>1188</v>
      </c>
      <c r="B88" s="59" t="s">
        <v>1189</v>
      </c>
      <c r="C88" s="72" t="s">
        <v>122</v>
      </c>
      <c r="D88" s="72" t="s">
        <v>27</v>
      </c>
      <c r="E88" s="59" t="s">
        <v>1190</v>
      </c>
      <c r="F88" s="72" t="s">
        <v>128</v>
      </c>
      <c r="G88" s="72" t="s">
        <v>134</v>
      </c>
      <c r="H88" s="69">
        <v>31000.770454000001</v>
      </c>
      <c r="I88" s="71">
        <v>3253</v>
      </c>
      <c r="J88" s="133" t="s">
        <v>3561</v>
      </c>
      <c r="K88" s="69">
        <v>1008.455062853</v>
      </c>
      <c r="L88" s="70">
        <v>3.2924992278484647E-4</v>
      </c>
      <c r="M88" s="70">
        <f t="shared" si="1"/>
        <v>2.210058358593856E-3</v>
      </c>
      <c r="N88" s="70">
        <f>K88/'סכום נכסי הקרן'!$C$41</f>
        <v>1.23972491151096E-4</v>
      </c>
    </row>
    <row r="89" spans="1:14">
      <c r="A89" s="62" t="s">
        <v>1191</v>
      </c>
      <c r="B89" s="59" t="s">
        <v>1192</v>
      </c>
      <c r="C89" s="72" t="s">
        <v>122</v>
      </c>
      <c r="D89" s="72" t="s">
        <v>27</v>
      </c>
      <c r="E89" s="59" t="s">
        <v>1193</v>
      </c>
      <c r="F89" s="72" t="s">
        <v>159</v>
      </c>
      <c r="G89" s="72" t="s">
        <v>134</v>
      </c>
      <c r="H89" s="69">
        <v>6558.8297380000004</v>
      </c>
      <c r="I89" s="71">
        <v>7011</v>
      </c>
      <c r="J89" s="133" t="s">
        <v>3561</v>
      </c>
      <c r="K89" s="69">
        <v>459.83955289599999</v>
      </c>
      <c r="L89" s="70">
        <v>1.9695787934850085E-4</v>
      </c>
      <c r="M89" s="70">
        <f t="shared" si="1"/>
        <v>1.0077516439996354E-3</v>
      </c>
      <c r="N89" s="70">
        <f>K89/'סכום נכסי הקרן'!$C$41</f>
        <v>5.6529494473501526E-5</v>
      </c>
    </row>
    <row r="90" spans="1:14">
      <c r="A90" s="62" t="s">
        <v>1194</v>
      </c>
      <c r="B90" s="59" t="s">
        <v>1195</v>
      </c>
      <c r="C90" s="72" t="s">
        <v>122</v>
      </c>
      <c r="D90" s="72" t="s">
        <v>27</v>
      </c>
      <c r="E90" s="59" t="s">
        <v>629</v>
      </c>
      <c r="F90" s="72" t="s">
        <v>630</v>
      </c>
      <c r="G90" s="72" t="s">
        <v>134</v>
      </c>
      <c r="H90" s="69">
        <v>21282.047035</v>
      </c>
      <c r="I90" s="71">
        <v>9675</v>
      </c>
      <c r="J90" s="133" t="s">
        <v>3561</v>
      </c>
      <c r="K90" s="69">
        <v>2059.0380506750002</v>
      </c>
      <c r="L90" s="70">
        <v>5.9881092976375803E-4</v>
      </c>
      <c r="M90" s="70">
        <f t="shared" si="1"/>
        <v>4.5124412799149322E-3</v>
      </c>
      <c r="N90" s="70">
        <f>K90/'סכום נכסי הקרן'!$C$41</f>
        <v>2.5312389804947176E-4</v>
      </c>
    </row>
    <row r="91" spans="1:14">
      <c r="A91" s="62" t="s">
        <v>1196</v>
      </c>
      <c r="B91" s="59" t="s">
        <v>1197</v>
      </c>
      <c r="C91" s="72" t="s">
        <v>122</v>
      </c>
      <c r="D91" s="72" t="s">
        <v>27</v>
      </c>
      <c r="E91" s="59" t="s">
        <v>1198</v>
      </c>
      <c r="F91" s="72" t="s">
        <v>128</v>
      </c>
      <c r="G91" s="72" t="s">
        <v>134</v>
      </c>
      <c r="H91" s="69">
        <v>66549.703020999994</v>
      </c>
      <c r="I91" s="71">
        <v>1817</v>
      </c>
      <c r="J91" s="133" t="s">
        <v>3561</v>
      </c>
      <c r="K91" s="69">
        <v>1209.208103852</v>
      </c>
      <c r="L91" s="70">
        <v>7.0672042857204752E-4</v>
      </c>
      <c r="M91" s="70">
        <f t="shared" si="1"/>
        <v>2.6500144385581737E-3</v>
      </c>
      <c r="N91" s="70">
        <f>K91/'סכום נכסי הקרן'!$C$41</f>
        <v>1.4865168164312885E-4</v>
      </c>
    </row>
    <row r="92" spans="1:14">
      <c r="A92" s="62" t="s">
        <v>1199</v>
      </c>
      <c r="B92" s="59" t="s">
        <v>1200</v>
      </c>
      <c r="C92" s="72" t="s">
        <v>122</v>
      </c>
      <c r="D92" s="72" t="s">
        <v>27</v>
      </c>
      <c r="E92" s="59" t="s">
        <v>1201</v>
      </c>
      <c r="F92" s="72" t="s">
        <v>566</v>
      </c>
      <c r="G92" s="72" t="s">
        <v>134</v>
      </c>
      <c r="H92" s="69">
        <v>24711.702841999995</v>
      </c>
      <c r="I92" s="71">
        <v>5400</v>
      </c>
      <c r="J92" s="133" t="s">
        <v>3561</v>
      </c>
      <c r="K92" s="69">
        <v>1334.431953472</v>
      </c>
      <c r="L92" s="70">
        <v>3.3429057277750332E-4</v>
      </c>
      <c r="M92" s="70">
        <f t="shared" si="1"/>
        <v>2.9244461170159402E-3</v>
      </c>
      <c r="N92" s="70">
        <f>K92/'סכום נכסי הקרן'!$C$41</f>
        <v>1.6404583569199852E-4</v>
      </c>
    </row>
    <row r="93" spans="1:14">
      <c r="A93" s="62" t="s">
        <v>1202</v>
      </c>
      <c r="B93" s="59" t="s">
        <v>1203</v>
      </c>
      <c r="C93" s="72" t="s">
        <v>122</v>
      </c>
      <c r="D93" s="72" t="s">
        <v>27</v>
      </c>
      <c r="E93" s="59" t="s">
        <v>557</v>
      </c>
      <c r="F93" s="72" t="s">
        <v>158</v>
      </c>
      <c r="G93" s="72" t="s">
        <v>134</v>
      </c>
      <c r="H93" s="69">
        <v>135678.35308299999</v>
      </c>
      <c r="I93" s="71">
        <v>1494</v>
      </c>
      <c r="J93" s="133" t="s">
        <v>3561</v>
      </c>
      <c r="K93" s="69">
        <v>2027.0345950560002</v>
      </c>
      <c r="L93" s="70">
        <v>8.2061599834621604E-4</v>
      </c>
      <c r="M93" s="70">
        <f t="shared" si="1"/>
        <v>4.4423047838031875E-3</v>
      </c>
      <c r="N93" s="70">
        <f>K93/'סכום נכסי הקרן'!$C$41</f>
        <v>2.4918961454525049E-4</v>
      </c>
    </row>
    <row r="94" spans="1:14">
      <c r="A94" s="62" t="s">
        <v>1204</v>
      </c>
      <c r="B94" s="59" t="s">
        <v>1205</v>
      </c>
      <c r="C94" s="72" t="s">
        <v>122</v>
      </c>
      <c r="D94" s="72" t="s">
        <v>27</v>
      </c>
      <c r="E94" s="59" t="s">
        <v>1206</v>
      </c>
      <c r="F94" s="72" t="s">
        <v>129</v>
      </c>
      <c r="G94" s="72" t="s">
        <v>134</v>
      </c>
      <c r="H94" s="69">
        <v>9906.1740119999995</v>
      </c>
      <c r="I94" s="71">
        <v>10760</v>
      </c>
      <c r="J94" s="133" t="s">
        <v>3561</v>
      </c>
      <c r="K94" s="69">
        <v>1065.904323642</v>
      </c>
      <c r="L94" s="70">
        <v>8.1254432984684711E-4</v>
      </c>
      <c r="M94" s="70">
        <f t="shared" si="1"/>
        <v>2.3359600707064119E-3</v>
      </c>
      <c r="N94" s="70">
        <f>K94/'סכום נכסי הקרן'!$C$41</f>
        <v>1.3103490596475388E-4</v>
      </c>
    </row>
    <row r="95" spans="1:14">
      <c r="A95" s="62" t="s">
        <v>1207</v>
      </c>
      <c r="B95" s="59" t="s">
        <v>1208</v>
      </c>
      <c r="C95" s="72" t="s">
        <v>122</v>
      </c>
      <c r="D95" s="72" t="s">
        <v>27</v>
      </c>
      <c r="E95" s="59" t="s">
        <v>1209</v>
      </c>
      <c r="F95" s="72" t="s">
        <v>516</v>
      </c>
      <c r="G95" s="72" t="s">
        <v>134</v>
      </c>
      <c r="H95" s="69">
        <v>6988.551907</v>
      </c>
      <c r="I95" s="71">
        <v>46400</v>
      </c>
      <c r="J95" s="133" t="s">
        <v>3561</v>
      </c>
      <c r="K95" s="69">
        <v>3242.6880849839999</v>
      </c>
      <c r="L95" s="70">
        <v>1.0917289019118119E-3</v>
      </c>
      <c r="M95" s="70">
        <f t="shared" si="1"/>
        <v>7.1064444718606573E-3</v>
      </c>
      <c r="N95" s="70">
        <f>K95/'סכום נכסי הקרן'!$C$41</f>
        <v>3.9863364737754558E-4</v>
      </c>
    </row>
    <row r="96" spans="1:14">
      <c r="A96" s="62" t="s">
        <v>1210</v>
      </c>
      <c r="B96" s="59" t="s">
        <v>1211</v>
      </c>
      <c r="C96" s="72" t="s">
        <v>122</v>
      </c>
      <c r="D96" s="72" t="s">
        <v>27</v>
      </c>
      <c r="E96" s="59" t="s">
        <v>1212</v>
      </c>
      <c r="F96" s="72" t="s">
        <v>1101</v>
      </c>
      <c r="G96" s="72" t="s">
        <v>134</v>
      </c>
      <c r="H96" s="69">
        <v>4526.1271139999999</v>
      </c>
      <c r="I96" s="71">
        <v>24060</v>
      </c>
      <c r="J96" s="133" t="s">
        <v>3561</v>
      </c>
      <c r="K96" s="69">
        <v>1088.9861835520001</v>
      </c>
      <c r="L96" s="70">
        <v>3.2859476930441865E-4</v>
      </c>
      <c r="M96" s="70">
        <f t="shared" si="1"/>
        <v>2.386544632483186E-3</v>
      </c>
      <c r="N96" s="70">
        <f>K96/'סכום נכסי הקרן'!$C$41</f>
        <v>1.3387243019250466E-4</v>
      </c>
    </row>
    <row r="97" spans="1:14">
      <c r="A97" s="62" t="s">
        <v>1213</v>
      </c>
      <c r="B97" s="59" t="s">
        <v>1214</v>
      </c>
      <c r="C97" s="72" t="s">
        <v>122</v>
      </c>
      <c r="D97" s="72" t="s">
        <v>27</v>
      </c>
      <c r="E97" s="59" t="s">
        <v>560</v>
      </c>
      <c r="F97" s="72" t="s">
        <v>293</v>
      </c>
      <c r="G97" s="72" t="s">
        <v>134</v>
      </c>
      <c r="H97" s="69">
        <v>9310.4868920000008</v>
      </c>
      <c r="I97" s="71">
        <v>29920</v>
      </c>
      <c r="J97" s="69">
        <v>65.607528262000002</v>
      </c>
      <c r="K97" s="69">
        <v>2851.3052063790001</v>
      </c>
      <c r="L97" s="70">
        <v>8.747386976470197E-4</v>
      </c>
      <c r="M97" s="70">
        <f t="shared" si="1"/>
        <v>6.2487176041662162E-3</v>
      </c>
      <c r="N97" s="70">
        <f>K97/'סכום נכסי הקרן'!$C$41</f>
        <v>3.5051974300853993E-4</v>
      </c>
    </row>
    <row r="98" spans="1:14">
      <c r="A98" s="62" t="s">
        <v>1215</v>
      </c>
      <c r="B98" s="59" t="s">
        <v>1216</v>
      </c>
      <c r="C98" s="72" t="s">
        <v>122</v>
      </c>
      <c r="D98" s="72" t="s">
        <v>27</v>
      </c>
      <c r="E98" s="59" t="s">
        <v>1217</v>
      </c>
      <c r="F98" s="72" t="s">
        <v>281</v>
      </c>
      <c r="G98" s="72" t="s">
        <v>134</v>
      </c>
      <c r="H98" s="69">
        <v>620.84099300000003</v>
      </c>
      <c r="I98" s="71">
        <v>16000</v>
      </c>
      <c r="J98" s="133" t="s">
        <v>3561</v>
      </c>
      <c r="K98" s="69">
        <v>99.334558927999993</v>
      </c>
      <c r="L98" s="70">
        <v>1.751184095175987E-5</v>
      </c>
      <c r="M98" s="70">
        <f t="shared" si="1"/>
        <v>2.1769455114338738E-4</v>
      </c>
      <c r="N98" s="70">
        <f>K98/'סכום נכסי הקרן'!$C$41</f>
        <v>1.2211503696416659E-5</v>
      </c>
    </row>
    <row r="99" spans="1:14">
      <c r="A99" s="62" t="s">
        <v>1218</v>
      </c>
      <c r="B99" s="59" t="s">
        <v>1219</v>
      </c>
      <c r="C99" s="72" t="s">
        <v>122</v>
      </c>
      <c r="D99" s="72" t="s">
        <v>27</v>
      </c>
      <c r="E99" s="59" t="s">
        <v>1220</v>
      </c>
      <c r="F99" s="72" t="s">
        <v>429</v>
      </c>
      <c r="G99" s="72" t="s">
        <v>134</v>
      </c>
      <c r="H99" s="69">
        <v>5437.9782839999998</v>
      </c>
      <c r="I99" s="71">
        <v>14100</v>
      </c>
      <c r="J99" s="133" t="s">
        <v>3561</v>
      </c>
      <c r="K99" s="69">
        <v>766.75493800600009</v>
      </c>
      <c r="L99" s="70">
        <v>5.6954376973917446E-4</v>
      </c>
      <c r="M99" s="70">
        <f t="shared" si="1"/>
        <v>1.6803655632797276E-3</v>
      </c>
      <c r="N99" s="70">
        <f>K99/'סכום נכסי הקרן'!$C$41</f>
        <v>9.425954935273517E-5</v>
      </c>
    </row>
    <row r="100" spans="1:14">
      <c r="A100" s="62" t="s">
        <v>1221</v>
      </c>
      <c r="B100" s="59" t="s">
        <v>1222</v>
      </c>
      <c r="C100" s="72" t="s">
        <v>122</v>
      </c>
      <c r="D100" s="72" t="s">
        <v>27</v>
      </c>
      <c r="E100" s="59" t="s">
        <v>717</v>
      </c>
      <c r="F100" s="72" t="s">
        <v>158</v>
      </c>
      <c r="G100" s="72" t="s">
        <v>134</v>
      </c>
      <c r="H100" s="69">
        <v>153353.11767499999</v>
      </c>
      <c r="I100" s="71">
        <v>1798</v>
      </c>
      <c r="J100" s="133" t="s">
        <v>3561</v>
      </c>
      <c r="K100" s="69">
        <v>2757.289055788</v>
      </c>
      <c r="L100" s="70">
        <v>8.2335308570114201E-4</v>
      </c>
      <c r="M100" s="70">
        <f t="shared" si="1"/>
        <v>6.0426784983000324E-3</v>
      </c>
      <c r="N100" s="70">
        <f>K100/'סכום נכסי הקרן'!$C$41</f>
        <v>3.3896204765201233E-4</v>
      </c>
    </row>
    <row r="101" spans="1:14">
      <c r="A101" s="62" t="s">
        <v>1223</v>
      </c>
      <c r="B101" s="59" t="s">
        <v>1224</v>
      </c>
      <c r="C101" s="72" t="s">
        <v>122</v>
      </c>
      <c r="D101" s="72" t="s">
        <v>27</v>
      </c>
      <c r="E101" s="59" t="s">
        <v>1225</v>
      </c>
      <c r="F101" s="72" t="s">
        <v>159</v>
      </c>
      <c r="G101" s="72" t="s">
        <v>134</v>
      </c>
      <c r="H101" s="69">
        <v>317.13508300000001</v>
      </c>
      <c r="I101" s="71">
        <v>11150</v>
      </c>
      <c r="J101" s="133" t="s">
        <v>3561</v>
      </c>
      <c r="K101" s="69">
        <v>35.360561765999996</v>
      </c>
      <c r="L101" s="70">
        <v>6.7418906217686726E-6</v>
      </c>
      <c r="M101" s="70">
        <f t="shared" si="1"/>
        <v>7.7493691066841513E-5</v>
      </c>
      <c r="N101" s="70">
        <f>K101/'סכום נכסי הקרן'!$C$41</f>
        <v>4.3469829168503316E-6</v>
      </c>
    </row>
    <row r="102" spans="1:14">
      <c r="A102" s="62" t="s">
        <v>1226</v>
      </c>
      <c r="B102" s="59" t="s">
        <v>1227</v>
      </c>
      <c r="C102" s="72" t="s">
        <v>122</v>
      </c>
      <c r="D102" s="72" t="s">
        <v>27</v>
      </c>
      <c r="E102" s="59" t="s">
        <v>1228</v>
      </c>
      <c r="F102" s="72" t="s">
        <v>579</v>
      </c>
      <c r="G102" s="72" t="s">
        <v>134</v>
      </c>
      <c r="H102" s="69">
        <v>9727.4523809999991</v>
      </c>
      <c r="I102" s="71">
        <v>8105</v>
      </c>
      <c r="J102" s="133" t="s">
        <v>3561</v>
      </c>
      <c r="K102" s="69">
        <v>788.41001544100004</v>
      </c>
      <c r="L102" s="70">
        <v>4.6170485957956953E-4</v>
      </c>
      <c r="M102" s="70">
        <f t="shared" si="1"/>
        <v>1.7278232901077552E-3</v>
      </c>
      <c r="N102" s="70">
        <f>K102/'סכום נכסי הקרן'!$C$41</f>
        <v>9.6921674810355261E-5</v>
      </c>
    </row>
    <row r="103" spans="1:14">
      <c r="A103" s="62" t="s">
        <v>1229</v>
      </c>
      <c r="B103" s="59" t="s">
        <v>1230</v>
      </c>
      <c r="C103" s="72" t="s">
        <v>122</v>
      </c>
      <c r="D103" s="72" t="s">
        <v>27</v>
      </c>
      <c r="E103" s="59" t="s">
        <v>594</v>
      </c>
      <c r="F103" s="72" t="s">
        <v>595</v>
      </c>
      <c r="G103" s="72" t="s">
        <v>134</v>
      </c>
      <c r="H103" s="69">
        <v>15579.104249</v>
      </c>
      <c r="I103" s="71">
        <v>39900</v>
      </c>
      <c r="J103" s="133" t="s">
        <v>3561</v>
      </c>
      <c r="K103" s="69">
        <v>6216.0625954190009</v>
      </c>
      <c r="L103" s="70">
        <v>9.4837922527085303E-4</v>
      </c>
      <c r="M103" s="70">
        <f t="shared" si="1"/>
        <v>1.3622680476889942E-2</v>
      </c>
      <c r="N103" s="70">
        <f>K103/'סכום נכסי הקרן'!$C$41</f>
        <v>7.6415974641953126E-4</v>
      </c>
    </row>
    <row r="104" spans="1:14">
      <c r="A104" s="62" t="s">
        <v>1231</v>
      </c>
      <c r="B104" s="59" t="s">
        <v>1232</v>
      </c>
      <c r="C104" s="72" t="s">
        <v>122</v>
      </c>
      <c r="D104" s="72" t="s">
        <v>27</v>
      </c>
      <c r="E104" s="59" t="s">
        <v>1233</v>
      </c>
      <c r="F104" s="72" t="s">
        <v>721</v>
      </c>
      <c r="G104" s="72" t="s">
        <v>134</v>
      </c>
      <c r="H104" s="69">
        <v>92971.196999999986</v>
      </c>
      <c r="I104" s="71">
        <v>459.3</v>
      </c>
      <c r="J104" s="133" t="s">
        <v>3561</v>
      </c>
      <c r="K104" s="69">
        <v>427.01670782100001</v>
      </c>
      <c r="L104" s="70">
        <v>3.2336682897986154E-4</v>
      </c>
      <c r="M104" s="70">
        <f t="shared" si="1"/>
        <v>9.3581943226021271E-4</v>
      </c>
      <c r="N104" s="70">
        <f>K104/'סכום נכסי הקרן'!$C$41</f>
        <v>5.2494480896295288E-5</v>
      </c>
    </row>
    <row r="105" spans="1:14">
      <c r="A105" s="62" t="s">
        <v>1234</v>
      </c>
      <c r="B105" s="59" t="s">
        <v>1235</v>
      </c>
      <c r="C105" s="72" t="s">
        <v>122</v>
      </c>
      <c r="D105" s="72" t="s">
        <v>27</v>
      </c>
      <c r="E105" s="59" t="s">
        <v>751</v>
      </c>
      <c r="F105" s="72" t="s">
        <v>579</v>
      </c>
      <c r="G105" s="72" t="s">
        <v>134</v>
      </c>
      <c r="H105" s="69">
        <v>38033.142784999996</v>
      </c>
      <c r="I105" s="71">
        <v>2605</v>
      </c>
      <c r="J105" s="133" t="s">
        <v>3561</v>
      </c>
      <c r="K105" s="69">
        <v>990.76336954999999</v>
      </c>
      <c r="L105" s="70">
        <v>7.0225599949969085E-4</v>
      </c>
      <c r="M105" s="70">
        <f t="shared" si="1"/>
        <v>2.1712865024128203E-3</v>
      </c>
      <c r="N105" s="70">
        <f>K105/'סכום נכסי הקרן'!$C$41</f>
        <v>1.2179759672868208E-4</v>
      </c>
    </row>
    <row r="106" spans="1:14">
      <c r="A106" s="62" t="s">
        <v>1236</v>
      </c>
      <c r="B106" s="59" t="s">
        <v>1237</v>
      </c>
      <c r="C106" s="72" t="s">
        <v>122</v>
      </c>
      <c r="D106" s="72" t="s">
        <v>27</v>
      </c>
      <c r="E106" s="59" t="s">
        <v>411</v>
      </c>
      <c r="F106" s="72" t="s">
        <v>310</v>
      </c>
      <c r="G106" s="72" t="s">
        <v>134</v>
      </c>
      <c r="H106" s="69">
        <v>11286.476052999999</v>
      </c>
      <c r="I106" s="71">
        <v>23770</v>
      </c>
      <c r="J106" s="69">
        <v>92.518449583999995</v>
      </c>
      <c r="K106" s="69">
        <v>2775.3138073519999</v>
      </c>
      <c r="L106" s="70">
        <v>9.2518446167167356E-4</v>
      </c>
      <c r="M106" s="70">
        <f t="shared" si="1"/>
        <v>6.082180261266939E-3</v>
      </c>
      <c r="N106" s="70">
        <f>K106/'סכום נכסי הקרן'!$C$41</f>
        <v>3.4117788595366841E-4</v>
      </c>
    </row>
    <row r="107" spans="1:14">
      <c r="A107" s="62" t="s">
        <v>1238</v>
      </c>
      <c r="B107" s="59" t="s">
        <v>1239</v>
      </c>
      <c r="C107" s="72" t="s">
        <v>122</v>
      </c>
      <c r="D107" s="72" t="s">
        <v>27</v>
      </c>
      <c r="E107" s="59" t="s">
        <v>414</v>
      </c>
      <c r="F107" s="72" t="s">
        <v>310</v>
      </c>
      <c r="G107" s="72" t="s">
        <v>134</v>
      </c>
      <c r="H107" s="69">
        <v>162014.20075600001</v>
      </c>
      <c r="I107" s="71">
        <v>1700</v>
      </c>
      <c r="J107" s="133" t="s">
        <v>3561</v>
      </c>
      <c r="K107" s="69">
        <v>2754.241412845</v>
      </c>
      <c r="L107" s="70">
        <v>8.3361918694326779E-4</v>
      </c>
      <c r="M107" s="70">
        <f t="shared" si="1"/>
        <v>6.0359995008828033E-3</v>
      </c>
      <c r="N107" s="70">
        <f>K107/'סכום נכסי הקרן'!$C$41</f>
        <v>3.3858739150549659E-4</v>
      </c>
    </row>
    <row r="108" spans="1:14">
      <c r="A108" s="62" t="s">
        <v>1240</v>
      </c>
      <c r="B108" s="59" t="s">
        <v>1241</v>
      </c>
      <c r="C108" s="72" t="s">
        <v>122</v>
      </c>
      <c r="D108" s="72" t="s">
        <v>27</v>
      </c>
      <c r="E108" s="59" t="s">
        <v>1242</v>
      </c>
      <c r="F108" s="72" t="s">
        <v>1101</v>
      </c>
      <c r="G108" s="72" t="s">
        <v>134</v>
      </c>
      <c r="H108" s="69">
        <v>20785.384570999999</v>
      </c>
      <c r="I108" s="71">
        <v>7154</v>
      </c>
      <c r="J108" s="133" t="s">
        <v>3561</v>
      </c>
      <c r="K108" s="69">
        <v>1486.9864122019999</v>
      </c>
      <c r="L108" s="70">
        <v>4.2906958773048409E-4</v>
      </c>
      <c r="M108" s="70">
        <f t="shared" si="1"/>
        <v>3.2587736136751974E-3</v>
      </c>
      <c r="N108" s="70">
        <f>K108/'סכום נכסי הקרן'!$C$41</f>
        <v>1.8279982581175658E-4</v>
      </c>
    </row>
    <row r="109" spans="1:14">
      <c r="A109" s="62" t="s">
        <v>1243</v>
      </c>
      <c r="B109" s="59" t="s">
        <v>1244</v>
      </c>
      <c r="C109" s="72" t="s">
        <v>122</v>
      </c>
      <c r="D109" s="72" t="s">
        <v>27</v>
      </c>
      <c r="E109" s="59" t="s">
        <v>1245</v>
      </c>
      <c r="F109" s="72" t="s">
        <v>1101</v>
      </c>
      <c r="G109" s="72" t="s">
        <v>134</v>
      </c>
      <c r="H109" s="69">
        <v>4146.7219889999997</v>
      </c>
      <c r="I109" s="71">
        <v>20210</v>
      </c>
      <c r="J109" s="133" t="s">
        <v>3561</v>
      </c>
      <c r="K109" s="69">
        <v>838.05251394900006</v>
      </c>
      <c r="L109" s="70">
        <v>3.0101970922029217E-4</v>
      </c>
      <c r="M109" s="70">
        <f t="shared" si="1"/>
        <v>1.8366162574995812E-3</v>
      </c>
      <c r="N109" s="70">
        <f>K109/'סכום נכסי הקרן'!$C$41</f>
        <v>1.0302438025921315E-4</v>
      </c>
    </row>
    <row r="110" spans="1:14">
      <c r="A110" s="62" t="s">
        <v>1246</v>
      </c>
      <c r="B110" s="59" t="s">
        <v>1247</v>
      </c>
      <c r="C110" s="72" t="s">
        <v>122</v>
      </c>
      <c r="D110" s="72" t="s">
        <v>27</v>
      </c>
      <c r="E110" s="59" t="s">
        <v>1248</v>
      </c>
      <c r="F110" s="72" t="s">
        <v>128</v>
      </c>
      <c r="G110" s="72" t="s">
        <v>134</v>
      </c>
      <c r="H110" s="69">
        <v>412485.70279100002</v>
      </c>
      <c r="I110" s="71">
        <v>299.60000000000002</v>
      </c>
      <c r="J110" s="133" t="s">
        <v>3561</v>
      </c>
      <c r="K110" s="69">
        <v>1235.8071655860001</v>
      </c>
      <c r="L110" s="70">
        <v>3.6702223761068069E-4</v>
      </c>
      <c r="M110" s="70">
        <f t="shared" si="1"/>
        <v>2.7083070495840652E-3</v>
      </c>
      <c r="N110" s="70">
        <f>K110/'סכום נכסי הקרן'!$C$41</f>
        <v>1.5192158633884899E-4</v>
      </c>
    </row>
    <row r="111" spans="1:14">
      <c r="A111" s="62" t="s">
        <v>1249</v>
      </c>
      <c r="B111" s="59" t="s">
        <v>1250</v>
      </c>
      <c r="C111" s="72" t="s">
        <v>122</v>
      </c>
      <c r="D111" s="72" t="s">
        <v>27</v>
      </c>
      <c r="E111" s="59" t="s">
        <v>764</v>
      </c>
      <c r="F111" s="72" t="s">
        <v>293</v>
      </c>
      <c r="G111" s="72" t="s">
        <v>134</v>
      </c>
      <c r="H111" s="69">
        <v>559414.37594499998</v>
      </c>
      <c r="I111" s="71">
        <v>295.7</v>
      </c>
      <c r="J111" s="133" t="s">
        <v>3561</v>
      </c>
      <c r="K111" s="69">
        <v>1654.18830968</v>
      </c>
      <c r="L111" s="70">
        <v>6.1019715553008755E-4</v>
      </c>
      <c r="M111" s="70">
        <f t="shared" si="1"/>
        <v>3.6252013948483005E-3</v>
      </c>
      <c r="N111" s="70">
        <f>K111/'סכום נכסי הקרן'!$C$41</f>
        <v>2.0335447075240016E-4</v>
      </c>
    </row>
    <row r="112" spans="1:14">
      <c r="A112" s="62" t="s">
        <v>1251</v>
      </c>
      <c r="B112" s="59" t="s">
        <v>1252</v>
      </c>
      <c r="C112" s="72" t="s">
        <v>122</v>
      </c>
      <c r="D112" s="72" t="s">
        <v>27</v>
      </c>
      <c r="E112" s="59" t="s">
        <v>1253</v>
      </c>
      <c r="F112" s="72" t="s">
        <v>1101</v>
      </c>
      <c r="G112" s="72" t="s">
        <v>134</v>
      </c>
      <c r="H112" s="69">
        <v>308512.082674</v>
      </c>
      <c r="I112" s="71">
        <v>1709</v>
      </c>
      <c r="J112" s="133" t="s">
        <v>3561</v>
      </c>
      <c r="K112" s="69">
        <v>5272.4714928949998</v>
      </c>
      <c r="L112" s="70">
        <v>1.161279767338486E-3</v>
      </c>
      <c r="M112" s="70">
        <f t="shared" si="1"/>
        <v>1.1554773358323625E-2</v>
      </c>
      <c r="N112" s="70">
        <f>K112/'סכום נכסי הקרן'!$C$41</f>
        <v>6.4816118196494286E-4</v>
      </c>
    </row>
    <row r="113" spans="1:14">
      <c r="A113" s="62" t="s">
        <v>1254</v>
      </c>
      <c r="B113" s="59" t="s">
        <v>1255</v>
      </c>
      <c r="C113" s="72" t="s">
        <v>122</v>
      </c>
      <c r="D113" s="72" t="s">
        <v>27</v>
      </c>
      <c r="E113" s="59" t="s">
        <v>1256</v>
      </c>
      <c r="F113" s="72" t="s">
        <v>129</v>
      </c>
      <c r="G113" s="72" t="s">
        <v>134</v>
      </c>
      <c r="H113" s="69">
        <v>5987.4173979999996</v>
      </c>
      <c r="I113" s="71">
        <v>26550</v>
      </c>
      <c r="J113" s="133" t="s">
        <v>3561</v>
      </c>
      <c r="K113" s="69">
        <v>1589.659319098</v>
      </c>
      <c r="L113" s="70">
        <v>6.9734645942855114E-4</v>
      </c>
      <c r="M113" s="70">
        <f t="shared" si="1"/>
        <v>3.4837842506833337E-3</v>
      </c>
      <c r="N113" s="70">
        <f>K113/'סכום נכסי הקרן'!$C$41</f>
        <v>1.954217229200039E-4</v>
      </c>
    </row>
    <row r="114" spans="1:14">
      <c r="A114" s="132" t="s">
        <v>3561</v>
      </c>
      <c r="B114" s="133" t="s">
        <v>3561</v>
      </c>
      <c r="C114" s="133" t="s">
        <v>3561</v>
      </c>
      <c r="D114" s="133" t="s">
        <v>3561</v>
      </c>
      <c r="E114" s="133" t="s">
        <v>3561</v>
      </c>
      <c r="F114" s="133" t="s">
        <v>3561</v>
      </c>
      <c r="G114" s="133" t="s">
        <v>3561</v>
      </c>
      <c r="H114" s="133" t="s">
        <v>3561</v>
      </c>
      <c r="I114" s="133" t="s">
        <v>3561</v>
      </c>
      <c r="J114" s="133" t="s">
        <v>3561</v>
      </c>
      <c r="K114" s="133" t="s">
        <v>3561</v>
      </c>
      <c r="L114" s="133" t="s">
        <v>3561</v>
      </c>
      <c r="M114" s="133" t="s">
        <v>3561</v>
      </c>
      <c r="N114" s="133" t="s">
        <v>3561</v>
      </c>
    </row>
    <row r="115" spans="1:14">
      <c r="A115" s="76" t="s">
        <v>28</v>
      </c>
      <c r="B115" s="130" t="s">
        <v>3561</v>
      </c>
      <c r="C115" s="130" t="s">
        <v>3561</v>
      </c>
      <c r="D115" s="130" t="s">
        <v>3561</v>
      </c>
      <c r="E115" s="130" t="s">
        <v>3561</v>
      </c>
      <c r="F115" s="130" t="s">
        <v>3561</v>
      </c>
      <c r="G115" s="130" t="s">
        <v>3561</v>
      </c>
      <c r="H115" s="130" t="s">
        <v>3561</v>
      </c>
      <c r="I115" s="130" t="s">
        <v>3561</v>
      </c>
      <c r="J115" s="66">
        <v>31.518869597000002</v>
      </c>
      <c r="K115" s="66">
        <v>20990.561628847001</v>
      </c>
      <c r="L115" s="130" t="s">
        <v>3561</v>
      </c>
      <c r="M115" s="67">
        <f t="shared" si="1"/>
        <v>4.6001421271237145E-2</v>
      </c>
      <c r="N115" s="67">
        <f>K115/'סכום נכסי הקרן'!$C$41</f>
        <v>2.5804344800717154E-3</v>
      </c>
    </row>
    <row r="116" spans="1:14">
      <c r="A116" s="62" t="s">
        <v>1257</v>
      </c>
      <c r="B116" s="59" t="s">
        <v>1258</v>
      </c>
      <c r="C116" s="72" t="s">
        <v>122</v>
      </c>
      <c r="D116" s="72" t="s">
        <v>27</v>
      </c>
      <c r="E116" s="59" t="s">
        <v>1259</v>
      </c>
      <c r="F116" s="72" t="s">
        <v>1260</v>
      </c>
      <c r="G116" s="72" t="s">
        <v>134</v>
      </c>
      <c r="H116" s="69">
        <v>249877.560192</v>
      </c>
      <c r="I116" s="71">
        <v>160.30000000000001</v>
      </c>
      <c r="J116" s="133" t="s">
        <v>3561</v>
      </c>
      <c r="K116" s="69">
        <v>400.55372895700003</v>
      </c>
      <c r="L116" s="70">
        <v>8.4175493776977503E-4</v>
      </c>
      <c r="M116" s="70">
        <f t="shared" si="1"/>
        <v>8.7782505076916463E-4</v>
      </c>
      <c r="N116" s="70">
        <f>K116/'סכום נכסי הקרן'!$C$41</f>
        <v>4.92413052874907E-5</v>
      </c>
    </row>
    <row r="117" spans="1:14">
      <c r="A117" s="62" t="s">
        <v>1261</v>
      </c>
      <c r="B117" s="59" t="s">
        <v>1262</v>
      </c>
      <c r="C117" s="72" t="s">
        <v>122</v>
      </c>
      <c r="D117" s="72" t="s">
        <v>27</v>
      </c>
      <c r="E117" s="59" t="s">
        <v>1263</v>
      </c>
      <c r="F117" s="72" t="s">
        <v>566</v>
      </c>
      <c r="G117" s="72" t="s">
        <v>134</v>
      </c>
      <c r="H117" s="69">
        <v>101225.41746300001</v>
      </c>
      <c r="I117" s="71">
        <v>512</v>
      </c>
      <c r="J117" s="133" t="s">
        <v>3561</v>
      </c>
      <c r="K117" s="69">
        <v>518.27413740899999</v>
      </c>
      <c r="L117" s="70">
        <v>6.1402494810229168E-4</v>
      </c>
      <c r="M117" s="70">
        <f t="shared" si="1"/>
        <v>1.1358127214744775E-3</v>
      </c>
      <c r="N117" s="70">
        <f>K117/'סכום נכסי הקרן'!$C$41</f>
        <v>6.3713038171483679E-5</v>
      </c>
    </row>
    <row r="118" spans="1:14">
      <c r="A118" s="62" t="s">
        <v>1264</v>
      </c>
      <c r="B118" s="59" t="s">
        <v>1265</v>
      </c>
      <c r="C118" s="72" t="s">
        <v>122</v>
      </c>
      <c r="D118" s="72" t="s">
        <v>27</v>
      </c>
      <c r="E118" s="59" t="s">
        <v>1266</v>
      </c>
      <c r="F118" s="72" t="s">
        <v>1267</v>
      </c>
      <c r="G118" s="72" t="s">
        <v>134</v>
      </c>
      <c r="H118" s="69">
        <v>3449.7479149999999</v>
      </c>
      <c r="I118" s="71">
        <v>1558</v>
      </c>
      <c r="J118" s="133" t="s">
        <v>3561</v>
      </c>
      <c r="K118" s="69">
        <v>53.747072521</v>
      </c>
      <c r="L118" s="70">
        <v>7.7192906751315054E-4</v>
      </c>
      <c r="M118" s="70">
        <f t="shared" si="1"/>
        <v>1.1778825973557642E-4</v>
      </c>
      <c r="N118" s="70">
        <f>K118/'סכום נכסי הקרן'!$C$41</f>
        <v>6.6072933915928584E-6</v>
      </c>
    </row>
    <row r="119" spans="1:14">
      <c r="A119" s="62" t="s">
        <v>1268</v>
      </c>
      <c r="B119" s="59" t="s">
        <v>1269</v>
      </c>
      <c r="C119" s="72" t="s">
        <v>122</v>
      </c>
      <c r="D119" s="72" t="s">
        <v>27</v>
      </c>
      <c r="E119" s="59" t="s">
        <v>1270</v>
      </c>
      <c r="F119" s="72" t="s">
        <v>130</v>
      </c>
      <c r="G119" s="72" t="s">
        <v>134</v>
      </c>
      <c r="H119" s="69">
        <v>45091.898276000007</v>
      </c>
      <c r="I119" s="71">
        <v>433</v>
      </c>
      <c r="J119" s="133" t="s">
        <v>3561</v>
      </c>
      <c r="K119" s="69">
        <v>195.24791953600001</v>
      </c>
      <c r="L119" s="70">
        <v>8.1968102491407314E-4</v>
      </c>
      <c r="M119" s="70">
        <f t="shared" si="1"/>
        <v>4.2789144748584353E-4</v>
      </c>
      <c r="N119" s="70">
        <f>K119/'סכום נכסי הקרן'!$C$41</f>
        <v>2.400242893170444E-5</v>
      </c>
    </row>
    <row r="120" spans="1:14">
      <c r="A120" s="62" t="s">
        <v>1271</v>
      </c>
      <c r="B120" s="59" t="s">
        <v>1272</v>
      </c>
      <c r="C120" s="72" t="s">
        <v>122</v>
      </c>
      <c r="D120" s="72" t="s">
        <v>27</v>
      </c>
      <c r="E120" s="59" t="s">
        <v>1273</v>
      </c>
      <c r="F120" s="72" t="s">
        <v>130</v>
      </c>
      <c r="G120" s="72" t="s">
        <v>134</v>
      </c>
      <c r="H120" s="69">
        <v>19828.297748000001</v>
      </c>
      <c r="I120" s="71">
        <v>1999</v>
      </c>
      <c r="J120" s="133" t="s">
        <v>3561</v>
      </c>
      <c r="K120" s="69">
        <v>396.36767199100001</v>
      </c>
      <c r="L120" s="70">
        <v>1.1734561290057985E-3</v>
      </c>
      <c r="M120" s="70">
        <f t="shared" si="1"/>
        <v>8.6865118618358235E-4</v>
      </c>
      <c r="N120" s="70">
        <f>K120/'סכום נכסי הקרן'!$C$41</f>
        <v>4.8726700394033915E-5</v>
      </c>
    </row>
    <row r="121" spans="1:14">
      <c r="A121" s="62" t="s">
        <v>1274</v>
      </c>
      <c r="B121" s="59" t="s">
        <v>1275</v>
      </c>
      <c r="C121" s="72" t="s">
        <v>122</v>
      </c>
      <c r="D121" s="72" t="s">
        <v>27</v>
      </c>
      <c r="E121" s="59" t="s">
        <v>1276</v>
      </c>
      <c r="F121" s="72" t="s">
        <v>129</v>
      </c>
      <c r="G121" s="72" t="s">
        <v>134</v>
      </c>
      <c r="H121" s="69">
        <v>24792.319200000005</v>
      </c>
      <c r="I121" s="71">
        <v>468</v>
      </c>
      <c r="J121" s="133" t="s">
        <v>3561</v>
      </c>
      <c r="K121" s="69">
        <v>116.02805385600001</v>
      </c>
      <c r="L121" s="70">
        <v>4.3625859088600118E-4</v>
      </c>
      <c r="M121" s="70">
        <f t="shared" si="1"/>
        <v>2.5427882679310813E-4</v>
      </c>
      <c r="N121" s="70">
        <f>K121/'סכום נכסי הקרן'!$C$41</f>
        <v>1.4263686513950909E-5</v>
      </c>
    </row>
    <row r="122" spans="1:14">
      <c r="A122" s="62" t="s">
        <v>1277</v>
      </c>
      <c r="B122" s="59" t="s">
        <v>1278</v>
      </c>
      <c r="C122" s="72" t="s">
        <v>122</v>
      </c>
      <c r="D122" s="72" t="s">
        <v>27</v>
      </c>
      <c r="E122" s="59" t="s">
        <v>767</v>
      </c>
      <c r="F122" s="72" t="s">
        <v>630</v>
      </c>
      <c r="G122" s="72" t="s">
        <v>134</v>
      </c>
      <c r="H122" s="69">
        <v>2001.659541</v>
      </c>
      <c r="I122" s="71">
        <v>5400</v>
      </c>
      <c r="J122" s="133" t="s">
        <v>3561</v>
      </c>
      <c r="K122" s="69">
        <v>108.089615229</v>
      </c>
      <c r="L122" s="70">
        <v>1.5573984074020907E-4</v>
      </c>
      <c r="M122" s="70">
        <f t="shared" si="1"/>
        <v>2.3688150956198512E-4</v>
      </c>
      <c r="N122" s="70">
        <f>K122/'סכום נכסי הקרן'!$C$41</f>
        <v>1.3287789769821285E-5</v>
      </c>
    </row>
    <row r="123" spans="1:14">
      <c r="A123" s="62" t="s">
        <v>1279</v>
      </c>
      <c r="B123" s="59" t="s">
        <v>1280</v>
      </c>
      <c r="C123" s="72" t="s">
        <v>122</v>
      </c>
      <c r="D123" s="72" t="s">
        <v>27</v>
      </c>
      <c r="E123" s="59" t="s">
        <v>1281</v>
      </c>
      <c r="F123" s="72" t="s">
        <v>1282</v>
      </c>
      <c r="G123" s="72" t="s">
        <v>134</v>
      </c>
      <c r="H123" s="69">
        <v>22592.486387000001</v>
      </c>
      <c r="I123" s="71">
        <v>574</v>
      </c>
      <c r="J123" s="133" t="s">
        <v>3561</v>
      </c>
      <c r="K123" s="69">
        <v>129.68087186300002</v>
      </c>
      <c r="L123" s="70">
        <v>1.1631620019856527E-3</v>
      </c>
      <c r="M123" s="70">
        <f t="shared" si="1"/>
        <v>2.8419937126374399E-4</v>
      </c>
      <c r="N123" s="70">
        <f>K123/'סכום נכסי הקרן'!$C$41</f>
        <v>1.5942069539538489E-5</v>
      </c>
    </row>
    <row r="124" spans="1:14">
      <c r="A124" s="62" t="s">
        <v>1283</v>
      </c>
      <c r="B124" s="59" t="s">
        <v>1284</v>
      </c>
      <c r="C124" s="72" t="s">
        <v>122</v>
      </c>
      <c r="D124" s="72" t="s">
        <v>27</v>
      </c>
      <c r="E124" s="59" t="s">
        <v>1285</v>
      </c>
      <c r="F124" s="72" t="s">
        <v>293</v>
      </c>
      <c r="G124" s="72" t="s">
        <v>134</v>
      </c>
      <c r="H124" s="69">
        <v>12909.432918</v>
      </c>
      <c r="I124" s="71">
        <v>2602</v>
      </c>
      <c r="J124" s="133" t="s">
        <v>3561</v>
      </c>
      <c r="K124" s="69">
        <v>335.90344453600005</v>
      </c>
      <c r="L124" s="70">
        <v>7.215246758864916E-4</v>
      </c>
      <c r="M124" s="70">
        <f t="shared" si="1"/>
        <v>7.3614208765737296E-4</v>
      </c>
      <c r="N124" s="70">
        <f>K124/'סכום נכסי הקרן'!$C$41</f>
        <v>4.1293646429372032E-5</v>
      </c>
    </row>
    <row r="125" spans="1:14">
      <c r="A125" s="62" t="s">
        <v>1286</v>
      </c>
      <c r="B125" s="59" t="s">
        <v>1287</v>
      </c>
      <c r="C125" s="72" t="s">
        <v>122</v>
      </c>
      <c r="D125" s="72" t="s">
        <v>27</v>
      </c>
      <c r="E125" s="59" t="s">
        <v>1288</v>
      </c>
      <c r="F125" s="72" t="s">
        <v>157</v>
      </c>
      <c r="G125" s="72" t="s">
        <v>134</v>
      </c>
      <c r="H125" s="69">
        <v>482.83041600000001</v>
      </c>
      <c r="I125" s="71">
        <v>7941</v>
      </c>
      <c r="J125" s="133" t="s">
        <v>3561</v>
      </c>
      <c r="K125" s="69">
        <v>38.341563368000003</v>
      </c>
      <c r="L125" s="70">
        <v>4.2547895840359215E-5</v>
      </c>
      <c r="M125" s="70">
        <f t="shared" si="1"/>
        <v>8.4026642063034912E-5</v>
      </c>
      <c r="N125" s="70">
        <f>K125/'סכום נכסי הקרן'!$C$41</f>
        <v>4.7134466377818598E-6</v>
      </c>
    </row>
    <row r="126" spans="1:14">
      <c r="A126" s="62" t="s">
        <v>1289</v>
      </c>
      <c r="B126" s="59" t="s">
        <v>1290</v>
      </c>
      <c r="C126" s="72" t="s">
        <v>122</v>
      </c>
      <c r="D126" s="72" t="s">
        <v>27</v>
      </c>
      <c r="E126" s="59" t="s">
        <v>1291</v>
      </c>
      <c r="F126" s="72" t="s">
        <v>1267</v>
      </c>
      <c r="G126" s="72" t="s">
        <v>134</v>
      </c>
      <c r="H126" s="69">
        <v>13559.949078</v>
      </c>
      <c r="I126" s="71">
        <v>627.29999999999995</v>
      </c>
      <c r="J126" s="133" t="s">
        <v>3561</v>
      </c>
      <c r="K126" s="69">
        <v>85.061560540000016</v>
      </c>
      <c r="L126" s="70">
        <v>2.6021385087836611E-4</v>
      </c>
      <c r="M126" s="70">
        <f t="shared" si="1"/>
        <v>1.8641486347901586E-4</v>
      </c>
      <c r="N126" s="70">
        <f>K126/'סכום נכסי הקרן'!$C$41</f>
        <v>1.0456879983833975E-5</v>
      </c>
    </row>
    <row r="127" spans="1:14">
      <c r="A127" s="62" t="s">
        <v>1292</v>
      </c>
      <c r="B127" s="59" t="s">
        <v>1293</v>
      </c>
      <c r="C127" s="72" t="s">
        <v>122</v>
      </c>
      <c r="D127" s="72" t="s">
        <v>27</v>
      </c>
      <c r="E127" s="59" t="s">
        <v>1294</v>
      </c>
      <c r="F127" s="72" t="s">
        <v>516</v>
      </c>
      <c r="G127" s="72" t="s">
        <v>134</v>
      </c>
      <c r="H127" s="69">
        <v>14214.872486</v>
      </c>
      <c r="I127" s="71">
        <v>2300</v>
      </c>
      <c r="J127" s="133" t="s">
        <v>3561</v>
      </c>
      <c r="K127" s="69">
        <v>326.94206717400004</v>
      </c>
      <c r="L127" s="70">
        <v>5.0778692740750136E-4</v>
      </c>
      <c r="M127" s="70">
        <f t="shared" si="1"/>
        <v>7.165029706823722E-4</v>
      </c>
      <c r="N127" s="70">
        <f>K127/'סכום נכסי הקרן'!$C$41</f>
        <v>4.0191996671603777E-5</v>
      </c>
    </row>
    <row r="128" spans="1:14">
      <c r="A128" s="62" t="s">
        <v>1295</v>
      </c>
      <c r="B128" s="59" t="s">
        <v>1296</v>
      </c>
      <c r="C128" s="72" t="s">
        <v>122</v>
      </c>
      <c r="D128" s="72" t="s">
        <v>27</v>
      </c>
      <c r="E128" s="59" t="s">
        <v>1297</v>
      </c>
      <c r="F128" s="72" t="s">
        <v>130</v>
      </c>
      <c r="G128" s="72" t="s">
        <v>134</v>
      </c>
      <c r="H128" s="69">
        <v>7588.474381</v>
      </c>
      <c r="I128" s="71">
        <v>1762</v>
      </c>
      <c r="J128" s="133" t="s">
        <v>3561</v>
      </c>
      <c r="K128" s="69">
        <v>133.708918598</v>
      </c>
      <c r="L128" s="70">
        <v>1.1623894004617712E-3</v>
      </c>
      <c r="M128" s="70">
        <f t="shared" si="1"/>
        <v>2.9302695187036844E-4</v>
      </c>
      <c r="N128" s="70">
        <f>K128/'סכום נכסי הקרן'!$C$41</f>
        <v>1.6437249747963679E-5</v>
      </c>
    </row>
    <row r="129" spans="1:14">
      <c r="A129" s="62" t="s">
        <v>1298</v>
      </c>
      <c r="B129" s="59" t="s">
        <v>1299</v>
      </c>
      <c r="C129" s="72" t="s">
        <v>122</v>
      </c>
      <c r="D129" s="72" t="s">
        <v>27</v>
      </c>
      <c r="E129" s="59" t="s">
        <v>1300</v>
      </c>
      <c r="F129" s="72" t="s">
        <v>516</v>
      </c>
      <c r="G129" s="72" t="s">
        <v>134</v>
      </c>
      <c r="H129" s="69">
        <v>3308.3083539999998</v>
      </c>
      <c r="I129" s="71">
        <v>9550</v>
      </c>
      <c r="J129" s="133" t="s">
        <v>3561</v>
      </c>
      <c r="K129" s="69">
        <v>315.94344781899997</v>
      </c>
      <c r="L129" s="70">
        <v>6.5368488488670446E-4</v>
      </c>
      <c r="M129" s="70">
        <f t="shared" si="1"/>
        <v>6.9239917911654669E-4</v>
      </c>
      <c r="N129" s="70">
        <f>K129/'סכום נכסי הקרן'!$C$41</f>
        <v>3.8839902472379378E-5</v>
      </c>
    </row>
    <row r="130" spans="1:14">
      <c r="A130" s="62" t="s">
        <v>1301</v>
      </c>
      <c r="B130" s="59" t="s">
        <v>1302</v>
      </c>
      <c r="C130" s="72" t="s">
        <v>122</v>
      </c>
      <c r="D130" s="72" t="s">
        <v>27</v>
      </c>
      <c r="E130" s="59" t="s">
        <v>1303</v>
      </c>
      <c r="F130" s="72" t="s">
        <v>1113</v>
      </c>
      <c r="G130" s="72" t="s">
        <v>134</v>
      </c>
      <c r="H130" s="69">
        <v>10189.002723</v>
      </c>
      <c r="I130" s="71">
        <v>113.3</v>
      </c>
      <c r="J130" s="133" t="s">
        <v>3561</v>
      </c>
      <c r="K130" s="69">
        <v>11.544140044000001</v>
      </c>
      <c r="L130" s="70">
        <v>3.4398709679052934E-4</v>
      </c>
      <c r="M130" s="70">
        <f t="shared" si="1"/>
        <v>2.529931589102374E-5</v>
      </c>
      <c r="N130" s="70">
        <f>K130/'סכום נכסי הקרן'!$C$41</f>
        <v>1.4191567400167032E-6</v>
      </c>
    </row>
    <row r="131" spans="1:14">
      <c r="A131" s="62" t="s">
        <v>1304</v>
      </c>
      <c r="B131" s="59" t="s">
        <v>1305</v>
      </c>
      <c r="C131" s="72" t="s">
        <v>122</v>
      </c>
      <c r="D131" s="72" t="s">
        <v>27</v>
      </c>
      <c r="E131" s="59" t="s">
        <v>1306</v>
      </c>
      <c r="F131" s="72" t="s">
        <v>630</v>
      </c>
      <c r="G131" s="72" t="s">
        <v>134</v>
      </c>
      <c r="H131" s="69">
        <v>20660.266</v>
      </c>
      <c r="I131" s="71">
        <v>1600</v>
      </c>
      <c r="J131" s="133" t="s">
        <v>3561</v>
      </c>
      <c r="K131" s="69">
        <v>330.564256</v>
      </c>
      <c r="L131" s="70">
        <v>4.5296561826938973E-4</v>
      </c>
      <c r="M131" s="70">
        <f t="shared" si="1"/>
        <v>7.2444110197466692E-4</v>
      </c>
      <c r="N131" s="70">
        <f>K131/'סכום נכסי הקרן'!$C$41</f>
        <v>4.0637283515529647E-5</v>
      </c>
    </row>
    <row r="132" spans="1:14">
      <c r="A132" s="62" t="s">
        <v>1307</v>
      </c>
      <c r="B132" s="59" t="s">
        <v>1308</v>
      </c>
      <c r="C132" s="72" t="s">
        <v>122</v>
      </c>
      <c r="D132" s="72" t="s">
        <v>27</v>
      </c>
      <c r="E132" s="59" t="s">
        <v>1309</v>
      </c>
      <c r="F132" s="72" t="s">
        <v>1175</v>
      </c>
      <c r="G132" s="72" t="s">
        <v>134</v>
      </c>
      <c r="H132" s="69">
        <v>20934.190137000001</v>
      </c>
      <c r="I132" s="71">
        <v>160.1</v>
      </c>
      <c r="J132" s="133" t="s">
        <v>3561</v>
      </c>
      <c r="K132" s="69">
        <v>33.515638440000004</v>
      </c>
      <c r="L132" s="70">
        <v>2.1269732071477519E-4</v>
      </c>
      <c r="M132" s="70">
        <f t="shared" si="1"/>
        <v>7.3450488382077546E-5</v>
      </c>
      <c r="N132" s="70">
        <f>K132/'סכום נכסי הקרן'!$C$41</f>
        <v>4.1201808022772555E-6</v>
      </c>
    </row>
    <row r="133" spans="1:14">
      <c r="A133" s="62" t="s">
        <v>1310</v>
      </c>
      <c r="B133" s="59" t="s">
        <v>1311</v>
      </c>
      <c r="C133" s="72" t="s">
        <v>122</v>
      </c>
      <c r="D133" s="72" t="s">
        <v>27</v>
      </c>
      <c r="E133" s="59" t="s">
        <v>1312</v>
      </c>
      <c r="F133" s="72" t="s">
        <v>566</v>
      </c>
      <c r="G133" s="72" t="s">
        <v>134</v>
      </c>
      <c r="H133" s="69">
        <v>1855.4055180000003</v>
      </c>
      <c r="I133" s="71">
        <v>6898</v>
      </c>
      <c r="J133" s="133" t="s">
        <v>3561</v>
      </c>
      <c r="K133" s="69">
        <v>127.98587265</v>
      </c>
      <c r="L133" s="70">
        <v>1.0249990514616056E-4</v>
      </c>
      <c r="M133" s="70">
        <f t="shared" si="1"/>
        <v>2.80484731597101E-4</v>
      </c>
      <c r="N133" s="70">
        <f>K133/'סכום נכסי הקרן'!$C$41</f>
        <v>1.5733698058572074E-5</v>
      </c>
    </row>
    <row r="134" spans="1:14">
      <c r="A134" s="62" t="s">
        <v>1313</v>
      </c>
      <c r="B134" s="59" t="s">
        <v>1314</v>
      </c>
      <c r="C134" s="72" t="s">
        <v>122</v>
      </c>
      <c r="D134" s="72" t="s">
        <v>27</v>
      </c>
      <c r="E134" s="59" t="s">
        <v>1315</v>
      </c>
      <c r="F134" s="72" t="s">
        <v>721</v>
      </c>
      <c r="G134" s="72" t="s">
        <v>134</v>
      </c>
      <c r="H134" s="69">
        <v>6891.5416280000009</v>
      </c>
      <c r="I134" s="71">
        <v>11590</v>
      </c>
      <c r="J134" s="133" t="s">
        <v>3561</v>
      </c>
      <c r="K134" s="69">
        <v>798.72967471900006</v>
      </c>
      <c r="L134" s="70">
        <v>7.7561280841156952E-4</v>
      </c>
      <c r="M134" s="70">
        <f t="shared" si="1"/>
        <v>1.7504391210805914E-3</v>
      </c>
      <c r="N134" s="70">
        <f>K134/'סכום נכסי הקרן'!$C$41</f>
        <v>9.8190302353267077E-5</v>
      </c>
    </row>
    <row r="135" spans="1:14">
      <c r="A135" s="62" t="s">
        <v>1316</v>
      </c>
      <c r="B135" s="59" t="s">
        <v>1317</v>
      </c>
      <c r="C135" s="72" t="s">
        <v>122</v>
      </c>
      <c r="D135" s="72" t="s">
        <v>27</v>
      </c>
      <c r="E135" s="59" t="s">
        <v>1318</v>
      </c>
      <c r="F135" s="72" t="s">
        <v>129</v>
      </c>
      <c r="G135" s="72" t="s">
        <v>134</v>
      </c>
      <c r="H135" s="69">
        <v>85533.501239999998</v>
      </c>
      <c r="I135" s="71">
        <v>230.2</v>
      </c>
      <c r="J135" s="133" t="s">
        <v>3561</v>
      </c>
      <c r="K135" s="69">
        <v>196.89811985399999</v>
      </c>
      <c r="L135" s="70">
        <v>5.7120112368352145E-4</v>
      </c>
      <c r="M135" s="70">
        <f t="shared" si="1"/>
        <v>4.3150790908189356E-4</v>
      </c>
      <c r="N135" s="70">
        <f>K135/'סכום נכסי הקרן'!$C$41</f>
        <v>2.4205293146339861E-5</v>
      </c>
    </row>
    <row r="136" spans="1:14">
      <c r="A136" s="62" t="s">
        <v>1319</v>
      </c>
      <c r="B136" s="59" t="s">
        <v>1320</v>
      </c>
      <c r="C136" s="72" t="s">
        <v>122</v>
      </c>
      <c r="D136" s="72" t="s">
        <v>27</v>
      </c>
      <c r="E136" s="59" t="s">
        <v>1321</v>
      </c>
      <c r="F136" s="72" t="s">
        <v>130</v>
      </c>
      <c r="G136" s="72" t="s">
        <v>134</v>
      </c>
      <c r="H136" s="69">
        <v>80575.037400000001</v>
      </c>
      <c r="I136" s="71">
        <v>397.9</v>
      </c>
      <c r="J136" s="133" t="s">
        <v>3561</v>
      </c>
      <c r="K136" s="69">
        <v>320.60807381500001</v>
      </c>
      <c r="L136" s="70">
        <v>1.0105534262072158E-3</v>
      </c>
      <c r="M136" s="70">
        <f t="shared" si="1"/>
        <v>7.0262184153544404E-4</v>
      </c>
      <c r="N136" s="70">
        <f>K136/'סכום נכסי הקרן'!$C$41</f>
        <v>3.9413339332695464E-5</v>
      </c>
    </row>
    <row r="137" spans="1:14">
      <c r="A137" s="62" t="s">
        <v>1322</v>
      </c>
      <c r="B137" s="59" t="s">
        <v>1323</v>
      </c>
      <c r="C137" s="72" t="s">
        <v>122</v>
      </c>
      <c r="D137" s="72" t="s">
        <v>27</v>
      </c>
      <c r="E137" s="59" t="s">
        <v>1324</v>
      </c>
      <c r="F137" s="72" t="s">
        <v>157</v>
      </c>
      <c r="G137" s="72" t="s">
        <v>134</v>
      </c>
      <c r="H137" s="69">
        <v>83370.567662000001</v>
      </c>
      <c r="I137" s="71">
        <v>130.1</v>
      </c>
      <c r="J137" s="133" t="s">
        <v>3561</v>
      </c>
      <c r="K137" s="69">
        <v>108.46510853899998</v>
      </c>
      <c r="L137" s="70">
        <v>7.7068285495148576E-4</v>
      </c>
      <c r="M137" s="70">
        <f t="shared" si="1"/>
        <v>2.3770441398175549E-4</v>
      </c>
      <c r="N137" s="70">
        <f>K137/'סכום נכסי הקרן'!$C$41</f>
        <v>1.3333950320515109E-5</v>
      </c>
    </row>
    <row r="138" spans="1:14">
      <c r="A138" s="62" t="s">
        <v>1325</v>
      </c>
      <c r="B138" s="59" t="s">
        <v>1326</v>
      </c>
      <c r="C138" s="72" t="s">
        <v>122</v>
      </c>
      <c r="D138" s="72" t="s">
        <v>27</v>
      </c>
      <c r="E138" s="59" t="s">
        <v>527</v>
      </c>
      <c r="F138" s="72" t="s">
        <v>516</v>
      </c>
      <c r="G138" s="72" t="s">
        <v>134</v>
      </c>
      <c r="H138" s="69">
        <v>1621827.8439410001</v>
      </c>
      <c r="I138" s="71">
        <v>65.599999999999994</v>
      </c>
      <c r="J138" s="133" t="s">
        <v>3561</v>
      </c>
      <c r="K138" s="69">
        <v>1063.9190656669998</v>
      </c>
      <c r="L138" s="70">
        <v>1.2821223378273331E-3</v>
      </c>
      <c r="M138" s="70">
        <f t="shared" ref="M138:M200" si="2">IFERROR(K138/$K$9,0)</f>
        <v>2.3316093205904857E-3</v>
      </c>
      <c r="N138" s="70">
        <f>K138/'סכום נכסי הקרן'!$C$41</f>
        <v>1.3079085207895943E-4</v>
      </c>
    </row>
    <row r="139" spans="1:14">
      <c r="A139" s="62" t="s">
        <v>1327</v>
      </c>
      <c r="B139" s="59" t="s">
        <v>1328</v>
      </c>
      <c r="C139" s="72" t="s">
        <v>122</v>
      </c>
      <c r="D139" s="72" t="s">
        <v>27</v>
      </c>
      <c r="E139" s="59" t="s">
        <v>1329</v>
      </c>
      <c r="F139" s="72" t="s">
        <v>429</v>
      </c>
      <c r="G139" s="72" t="s">
        <v>134</v>
      </c>
      <c r="H139" s="69">
        <v>27960.413353</v>
      </c>
      <c r="I139" s="71">
        <v>900</v>
      </c>
      <c r="J139" s="133" t="s">
        <v>3561</v>
      </c>
      <c r="K139" s="69">
        <v>251.64372038600001</v>
      </c>
      <c r="L139" s="70">
        <v>8.1679556186845708E-4</v>
      </c>
      <c r="M139" s="70">
        <f t="shared" si="2"/>
        <v>5.5148447175558748E-4</v>
      </c>
      <c r="N139" s="70">
        <f>K139/'סכום נכסי הקרן'!$C$41</f>
        <v>3.093533866598254E-5</v>
      </c>
    </row>
    <row r="140" spans="1:14">
      <c r="A140" s="62" t="s">
        <v>1330</v>
      </c>
      <c r="B140" s="59" t="s">
        <v>1331</v>
      </c>
      <c r="C140" s="72" t="s">
        <v>122</v>
      </c>
      <c r="D140" s="72" t="s">
        <v>27</v>
      </c>
      <c r="E140" s="59" t="s">
        <v>1332</v>
      </c>
      <c r="F140" s="72" t="s">
        <v>159</v>
      </c>
      <c r="G140" s="72" t="s">
        <v>134</v>
      </c>
      <c r="H140" s="69">
        <v>6936.5810080000001</v>
      </c>
      <c r="I140" s="71">
        <v>2290</v>
      </c>
      <c r="J140" s="133" t="s">
        <v>3561</v>
      </c>
      <c r="K140" s="69">
        <v>158.84770508700001</v>
      </c>
      <c r="L140" s="70">
        <v>5.8443118511638441E-4</v>
      </c>
      <c r="M140" s="70">
        <f t="shared" si="2"/>
        <v>3.4811932757597723E-4</v>
      </c>
      <c r="N140" s="70">
        <f>K140/'סכום נכסי הקרן'!$C$41</f>
        <v>1.9527638304038719E-5</v>
      </c>
    </row>
    <row r="141" spans="1:14">
      <c r="A141" s="62" t="s">
        <v>1333</v>
      </c>
      <c r="B141" s="59" t="s">
        <v>1334</v>
      </c>
      <c r="C141" s="72" t="s">
        <v>122</v>
      </c>
      <c r="D141" s="72" t="s">
        <v>27</v>
      </c>
      <c r="E141" s="59" t="s">
        <v>1335</v>
      </c>
      <c r="F141" s="72" t="s">
        <v>429</v>
      </c>
      <c r="G141" s="72" t="s">
        <v>134</v>
      </c>
      <c r="H141" s="69">
        <v>17456.36492</v>
      </c>
      <c r="I141" s="71">
        <v>951.2</v>
      </c>
      <c r="J141" s="133" t="s">
        <v>3561</v>
      </c>
      <c r="K141" s="69">
        <v>166.044943139</v>
      </c>
      <c r="L141" s="70">
        <v>1.149975814516784E-3</v>
      </c>
      <c r="M141" s="70">
        <f t="shared" si="2"/>
        <v>3.6389228236745011E-4</v>
      </c>
      <c r="N141" s="70">
        <f>K141/'סכום נכסי הקרן'!$C$41</f>
        <v>2.0412416975474633E-5</v>
      </c>
    </row>
    <row r="142" spans="1:14">
      <c r="A142" s="62" t="s">
        <v>1336</v>
      </c>
      <c r="B142" s="59" t="s">
        <v>1337</v>
      </c>
      <c r="C142" s="72" t="s">
        <v>122</v>
      </c>
      <c r="D142" s="72" t="s">
        <v>27</v>
      </c>
      <c r="E142" s="59" t="s">
        <v>1338</v>
      </c>
      <c r="F142" s="72" t="s">
        <v>130</v>
      </c>
      <c r="G142" s="72" t="s">
        <v>134</v>
      </c>
      <c r="H142" s="69">
        <v>117874.61678</v>
      </c>
      <c r="I142" s="71">
        <v>449.6</v>
      </c>
      <c r="J142" s="133" t="s">
        <v>3561</v>
      </c>
      <c r="K142" s="69">
        <v>529.96427704500002</v>
      </c>
      <c r="L142" s="70">
        <v>1.2875849371068286E-3</v>
      </c>
      <c r="M142" s="70">
        <f t="shared" si="2"/>
        <v>1.1614319996826501E-3</v>
      </c>
      <c r="N142" s="70">
        <f>K142/'סכום נכסי הקרן'!$C$41</f>
        <v>6.5150143091636519E-5</v>
      </c>
    </row>
    <row r="143" spans="1:14">
      <c r="A143" s="62" t="s">
        <v>1339</v>
      </c>
      <c r="B143" s="59" t="s">
        <v>1340</v>
      </c>
      <c r="C143" s="72" t="s">
        <v>122</v>
      </c>
      <c r="D143" s="72" t="s">
        <v>27</v>
      </c>
      <c r="E143" s="59" t="s">
        <v>1341</v>
      </c>
      <c r="F143" s="72" t="s">
        <v>157</v>
      </c>
      <c r="G143" s="72" t="s">
        <v>134</v>
      </c>
      <c r="H143" s="69">
        <v>20997.028335999999</v>
      </c>
      <c r="I143" s="71">
        <v>392.7</v>
      </c>
      <c r="J143" s="133" t="s">
        <v>3561</v>
      </c>
      <c r="K143" s="69">
        <v>82.455330274999994</v>
      </c>
      <c r="L143" s="70">
        <v>8.7322462183190858E-4</v>
      </c>
      <c r="M143" s="70">
        <f t="shared" si="2"/>
        <v>1.807032346779384E-4</v>
      </c>
      <c r="N143" s="70">
        <f>K143/'סכום נכסי הקרן'!$C$41</f>
        <v>1.0136488059228673E-5</v>
      </c>
    </row>
    <row r="144" spans="1:14">
      <c r="A144" s="62" t="s">
        <v>1342</v>
      </c>
      <c r="B144" s="59" t="s">
        <v>1343</v>
      </c>
      <c r="C144" s="72" t="s">
        <v>122</v>
      </c>
      <c r="D144" s="72" t="s">
        <v>27</v>
      </c>
      <c r="E144" s="59" t="s">
        <v>1344</v>
      </c>
      <c r="F144" s="72" t="s">
        <v>1175</v>
      </c>
      <c r="G144" s="72" t="s">
        <v>134</v>
      </c>
      <c r="H144" s="69">
        <v>8692.0776119999991</v>
      </c>
      <c r="I144" s="71">
        <v>108.4</v>
      </c>
      <c r="J144" s="133" t="s">
        <v>3561</v>
      </c>
      <c r="K144" s="69">
        <v>9.4222121360000006</v>
      </c>
      <c r="L144" s="70">
        <v>4.7130501479891035E-4</v>
      </c>
      <c r="M144" s="70">
        <f t="shared" si="2"/>
        <v>2.0649049674756487E-5</v>
      </c>
      <c r="N144" s="70">
        <f>K144/'סכום נכסי הקרן'!$C$41</f>
        <v>1.1583015978415289E-6</v>
      </c>
    </row>
    <row r="145" spans="1:14">
      <c r="A145" s="62" t="s">
        <v>1345</v>
      </c>
      <c r="B145" s="59" t="s">
        <v>1346</v>
      </c>
      <c r="C145" s="72" t="s">
        <v>122</v>
      </c>
      <c r="D145" s="72" t="s">
        <v>27</v>
      </c>
      <c r="E145" s="59" t="s">
        <v>1347</v>
      </c>
      <c r="F145" s="72" t="s">
        <v>1101</v>
      </c>
      <c r="G145" s="72" t="s">
        <v>134</v>
      </c>
      <c r="H145" s="69">
        <v>52220.816031000002</v>
      </c>
      <c r="I145" s="71">
        <v>101.4</v>
      </c>
      <c r="J145" s="133" t="s">
        <v>3561</v>
      </c>
      <c r="K145" s="69">
        <v>52.951907433999999</v>
      </c>
      <c r="L145" s="70">
        <v>2.9866060151672951E-4</v>
      </c>
      <c r="M145" s="70">
        <f t="shared" si="2"/>
        <v>1.1604563251130066E-4</v>
      </c>
      <c r="N145" s="70">
        <f>K145/'סכום נכסי הקרן'!$C$41</f>
        <v>6.5095412950017801E-6</v>
      </c>
    </row>
    <row r="146" spans="1:14">
      <c r="A146" s="62" t="s">
        <v>1348</v>
      </c>
      <c r="B146" s="59" t="s">
        <v>1349</v>
      </c>
      <c r="C146" s="72" t="s">
        <v>122</v>
      </c>
      <c r="D146" s="72" t="s">
        <v>27</v>
      </c>
      <c r="E146" s="59" t="s">
        <v>1350</v>
      </c>
      <c r="F146" s="72" t="s">
        <v>1068</v>
      </c>
      <c r="G146" s="72" t="s">
        <v>134</v>
      </c>
      <c r="H146" s="69">
        <v>12109.446759000002</v>
      </c>
      <c r="I146" s="71">
        <v>2373</v>
      </c>
      <c r="J146" s="133" t="s">
        <v>3561</v>
      </c>
      <c r="K146" s="69">
        <v>287.35717158099999</v>
      </c>
      <c r="L146" s="70">
        <v>8.5072266670394763E-4</v>
      </c>
      <c r="M146" s="70">
        <f t="shared" si="2"/>
        <v>6.2975153018499097E-4</v>
      </c>
      <c r="N146" s="70">
        <f>K146/'סכום נכסי הקרן'!$C$41</f>
        <v>3.5325703368720531E-5</v>
      </c>
    </row>
    <row r="147" spans="1:14">
      <c r="A147" s="62" t="s">
        <v>1351</v>
      </c>
      <c r="B147" s="59" t="s">
        <v>1352</v>
      </c>
      <c r="C147" s="72" t="s">
        <v>122</v>
      </c>
      <c r="D147" s="72" t="s">
        <v>27</v>
      </c>
      <c r="E147" s="59" t="s">
        <v>1353</v>
      </c>
      <c r="F147" s="72" t="s">
        <v>1354</v>
      </c>
      <c r="G147" s="72" t="s">
        <v>134</v>
      </c>
      <c r="H147" s="69">
        <v>101858.22074999999</v>
      </c>
      <c r="I147" s="71">
        <v>592.4</v>
      </c>
      <c r="J147" s="133" t="s">
        <v>3561</v>
      </c>
      <c r="K147" s="69">
        <v>603.40809968200006</v>
      </c>
      <c r="L147" s="70">
        <v>9.4829798346394891E-4</v>
      </c>
      <c r="M147" s="70">
        <f t="shared" si="2"/>
        <v>1.3223862554397525E-3</v>
      </c>
      <c r="N147" s="70">
        <f>K147/'סכום נכסי הקרן'!$C$41</f>
        <v>7.4178818723656599E-5</v>
      </c>
    </row>
    <row r="148" spans="1:14">
      <c r="A148" s="62" t="s">
        <v>1355</v>
      </c>
      <c r="B148" s="59" t="s">
        <v>1356</v>
      </c>
      <c r="C148" s="72" t="s">
        <v>122</v>
      </c>
      <c r="D148" s="72" t="s">
        <v>27</v>
      </c>
      <c r="E148" s="59" t="s">
        <v>1357</v>
      </c>
      <c r="F148" s="72" t="s">
        <v>721</v>
      </c>
      <c r="G148" s="72" t="s">
        <v>134</v>
      </c>
      <c r="H148" s="69">
        <v>10467.981394</v>
      </c>
      <c r="I148" s="71">
        <v>233.7</v>
      </c>
      <c r="J148" s="133" t="s">
        <v>3561</v>
      </c>
      <c r="K148" s="69">
        <v>24.463672527000003</v>
      </c>
      <c r="L148" s="70">
        <v>1.4206715947827006E-4</v>
      </c>
      <c r="M148" s="70">
        <f t="shared" si="2"/>
        <v>5.3612843984581523E-5</v>
      </c>
      <c r="N148" s="70">
        <f>K148/'סכום נכסי הקרן'!$C$41</f>
        <v>3.0073947145415889E-6</v>
      </c>
    </row>
    <row r="149" spans="1:14">
      <c r="A149" s="62" t="s">
        <v>1358</v>
      </c>
      <c r="B149" s="59" t="s">
        <v>1359</v>
      </c>
      <c r="C149" s="72" t="s">
        <v>122</v>
      </c>
      <c r="D149" s="72" t="s">
        <v>27</v>
      </c>
      <c r="E149" s="59" t="s">
        <v>1360</v>
      </c>
      <c r="F149" s="72" t="s">
        <v>630</v>
      </c>
      <c r="G149" s="72" t="s">
        <v>134</v>
      </c>
      <c r="H149" s="69">
        <v>23648.009047</v>
      </c>
      <c r="I149" s="71">
        <v>720.6</v>
      </c>
      <c r="J149" s="133" t="s">
        <v>3561</v>
      </c>
      <c r="K149" s="69">
        <v>170.40755323400001</v>
      </c>
      <c r="L149" s="70">
        <v>3.2502243148709676E-4</v>
      </c>
      <c r="M149" s="70">
        <f t="shared" si="2"/>
        <v>3.7345306822781732E-4</v>
      </c>
      <c r="N149" s="70">
        <f>K149/'סכום נכסי הקרן'!$C$41</f>
        <v>2.0948726089604101E-5</v>
      </c>
    </row>
    <row r="150" spans="1:14">
      <c r="A150" s="62" t="s">
        <v>1361</v>
      </c>
      <c r="B150" s="59" t="s">
        <v>1362</v>
      </c>
      <c r="C150" s="72" t="s">
        <v>122</v>
      </c>
      <c r="D150" s="72" t="s">
        <v>27</v>
      </c>
      <c r="E150" s="59" t="s">
        <v>1363</v>
      </c>
      <c r="F150" s="72" t="s">
        <v>1101</v>
      </c>
      <c r="G150" s="72" t="s">
        <v>134</v>
      </c>
      <c r="H150" s="69">
        <v>34726.084996999998</v>
      </c>
      <c r="I150" s="71">
        <v>293.60000000000002</v>
      </c>
      <c r="J150" s="133" t="s">
        <v>3561</v>
      </c>
      <c r="K150" s="69">
        <v>101.95578555099999</v>
      </c>
      <c r="L150" s="70">
        <v>2.7808482042736293E-4</v>
      </c>
      <c r="M150" s="70">
        <f t="shared" si="2"/>
        <v>2.2343904489558381E-4</v>
      </c>
      <c r="N150" s="70">
        <f>K150/'סכום נכסי הקרן'!$C$41</f>
        <v>1.2533739169562628E-5</v>
      </c>
    </row>
    <row r="151" spans="1:14">
      <c r="A151" s="62" t="s">
        <v>1364</v>
      </c>
      <c r="B151" s="59" t="s">
        <v>1365</v>
      </c>
      <c r="C151" s="72" t="s">
        <v>122</v>
      </c>
      <c r="D151" s="72" t="s">
        <v>27</v>
      </c>
      <c r="E151" s="59" t="s">
        <v>1366</v>
      </c>
      <c r="F151" s="72" t="s">
        <v>595</v>
      </c>
      <c r="G151" s="72" t="s">
        <v>134</v>
      </c>
      <c r="H151" s="69">
        <v>8330.7564180000008</v>
      </c>
      <c r="I151" s="71">
        <v>7000</v>
      </c>
      <c r="J151" s="133" t="s">
        <v>3561</v>
      </c>
      <c r="K151" s="69">
        <v>583.15294926799993</v>
      </c>
      <c r="L151" s="70">
        <v>1.4039760527364398E-4</v>
      </c>
      <c r="M151" s="70">
        <f t="shared" si="2"/>
        <v>1.2779965090583989E-3</v>
      </c>
      <c r="N151" s="70">
        <f>K151/'סכום נכסי הקרן'!$C$41</f>
        <v>7.1688790612379433E-5</v>
      </c>
    </row>
    <row r="152" spans="1:14">
      <c r="A152" s="62" t="s">
        <v>1367</v>
      </c>
      <c r="B152" s="59" t="s">
        <v>1368</v>
      </c>
      <c r="C152" s="72" t="s">
        <v>122</v>
      </c>
      <c r="D152" s="72" t="s">
        <v>27</v>
      </c>
      <c r="E152" s="59" t="s">
        <v>1369</v>
      </c>
      <c r="F152" s="72" t="s">
        <v>130</v>
      </c>
      <c r="G152" s="72" t="s">
        <v>134</v>
      </c>
      <c r="H152" s="69">
        <v>12119.487648</v>
      </c>
      <c r="I152" s="71">
        <v>1518</v>
      </c>
      <c r="J152" s="69">
        <v>9.0896157359999989</v>
      </c>
      <c r="K152" s="69">
        <v>193.06343823</v>
      </c>
      <c r="L152" s="70">
        <v>1.0516120060989134E-3</v>
      </c>
      <c r="M152" s="70">
        <f t="shared" si="2"/>
        <v>4.2310409369353968E-4</v>
      </c>
      <c r="N152" s="70">
        <f>K152/'סכום נכסי הקרן'!$C$41</f>
        <v>2.3733883907386091E-5</v>
      </c>
    </row>
    <row r="153" spans="1:14">
      <c r="A153" s="62" t="s">
        <v>1370</v>
      </c>
      <c r="B153" s="59" t="s">
        <v>1371</v>
      </c>
      <c r="C153" s="72" t="s">
        <v>122</v>
      </c>
      <c r="D153" s="72" t="s">
        <v>27</v>
      </c>
      <c r="E153" s="59" t="s">
        <v>1372</v>
      </c>
      <c r="F153" s="72" t="s">
        <v>579</v>
      </c>
      <c r="G153" s="72" t="s">
        <v>134</v>
      </c>
      <c r="H153" s="69">
        <v>5083.7683530000004</v>
      </c>
      <c r="I153" s="71">
        <v>29590</v>
      </c>
      <c r="J153" s="133" t="s">
        <v>3561</v>
      </c>
      <c r="K153" s="69">
        <v>1504.2870557389997</v>
      </c>
      <c r="L153" s="70">
        <v>1.3927399854582992E-3</v>
      </c>
      <c r="M153" s="70">
        <f t="shared" si="2"/>
        <v>3.2966884730144209E-3</v>
      </c>
      <c r="N153" s="70">
        <f>K153/'סכום נכסי הקרן'!$C$41</f>
        <v>1.8492664728036139E-4</v>
      </c>
    </row>
    <row r="154" spans="1:14">
      <c r="A154" s="62" t="s">
        <v>1373</v>
      </c>
      <c r="B154" s="59" t="s">
        <v>1374</v>
      </c>
      <c r="C154" s="72" t="s">
        <v>122</v>
      </c>
      <c r="D154" s="72" t="s">
        <v>27</v>
      </c>
      <c r="E154" s="59" t="s">
        <v>1375</v>
      </c>
      <c r="F154" s="72" t="s">
        <v>1175</v>
      </c>
      <c r="G154" s="72" t="s">
        <v>134</v>
      </c>
      <c r="H154" s="69">
        <v>13930.576896000002</v>
      </c>
      <c r="I154" s="71">
        <v>565.20000000000005</v>
      </c>
      <c r="J154" s="133" t="s">
        <v>3561</v>
      </c>
      <c r="K154" s="69">
        <v>78.735620655000005</v>
      </c>
      <c r="L154" s="70">
        <v>6.3689790876168362E-4</v>
      </c>
      <c r="M154" s="70">
        <f t="shared" si="2"/>
        <v>1.7255138375265699E-4</v>
      </c>
      <c r="N154" s="70">
        <f>K154/'סכום נכסי הקרן'!$C$41</f>
        <v>9.6792126833229897E-6</v>
      </c>
    </row>
    <row r="155" spans="1:14">
      <c r="A155" s="62" t="s">
        <v>1376</v>
      </c>
      <c r="B155" s="59" t="s">
        <v>1377</v>
      </c>
      <c r="C155" s="72" t="s">
        <v>122</v>
      </c>
      <c r="D155" s="72" t="s">
        <v>27</v>
      </c>
      <c r="E155" s="59" t="s">
        <v>1378</v>
      </c>
      <c r="F155" s="72" t="s">
        <v>1068</v>
      </c>
      <c r="G155" s="72" t="s">
        <v>134</v>
      </c>
      <c r="H155" s="69">
        <v>510.68221100000005</v>
      </c>
      <c r="I155" s="71">
        <v>14000</v>
      </c>
      <c r="J155" s="133" t="s">
        <v>3561</v>
      </c>
      <c r="K155" s="69">
        <v>71.495509554999998</v>
      </c>
      <c r="L155" s="70">
        <v>1.5359676512200347E-4</v>
      </c>
      <c r="M155" s="70">
        <f t="shared" si="2"/>
        <v>1.5668447143984171E-4</v>
      </c>
      <c r="N155" s="70">
        <f>K155/'סכום נכסי הקרן'!$C$41</f>
        <v>8.7891634958674844E-6</v>
      </c>
    </row>
    <row r="156" spans="1:14">
      <c r="A156" s="62" t="s">
        <v>1379</v>
      </c>
      <c r="B156" s="59" t="s">
        <v>1380</v>
      </c>
      <c r="C156" s="72" t="s">
        <v>122</v>
      </c>
      <c r="D156" s="72" t="s">
        <v>27</v>
      </c>
      <c r="E156" s="59" t="s">
        <v>1381</v>
      </c>
      <c r="F156" s="72" t="s">
        <v>129</v>
      </c>
      <c r="G156" s="72" t="s">
        <v>134</v>
      </c>
      <c r="H156" s="69">
        <v>32842.209631999998</v>
      </c>
      <c r="I156" s="71">
        <v>776.5</v>
      </c>
      <c r="J156" s="133" t="s">
        <v>3561</v>
      </c>
      <c r="K156" s="69">
        <v>255.019757844</v>
      </c>
      <c r="L156" s="70">
        <v>8.2892783787787345E-4</v>
      </c>
      <c r="M156" s="70">
        <f t="shared" si="2"/>
        <v>5.5888315522480462E-4</v>
      </c>
      <c r="N156" s="70">
        <f>K156/'סכום נכסי הקרן'!$C$41</f>
        <v>3.1350365363060739E-5</v>
      </c>
    </row>
    <row r="157" spans="1:14">
      <c r="A157" s="62" t="s">
        <v>1382</v>
      </c>
      <c r="B157" s="59" t="s">
        <v>1383</v>
      </c>
      <c r="C157" s="72" t="s">
        <v>122</v>
      </c>
      <c r="D157" s="72" t="s">
        <v>27</v>
      </c>
      <c r="E157" s="59" t="s">
        <v>1384</v>
      </c>
      <c r="F157" s="72" t="s">
        <v>1101</v>
      </c>
      <c r="G157" s="72" t="s">
        <v>134</v>
      </c>
      <c r="H157" s="69">
        <v>46191.985130000001</v>
      </c>
      <c r="I157" s="71">
        <v>705</v>
      </c>
      <c r="J157" s="133" t="s">
        <v>3561</v>
      </c>
      <c r="K157" s="69">
        <v>325.65349516499998</v>
      </c>
      <c r="L157" s="70">
        <v>3.31535487669215E-4</v>
      </c>
      <c r="M157" s="70">
        <f t="shared" si="2"/>
        <v>7.1367902795647226E-4</v>
      </c>
      <c r="N157" s="70">
        <f>K157/'סכום נכסי הקרן'!$C$41</f>
        <v>4.003358854032684E-5</v>
      </c>
    </row>
    <row r="158" spans="1:14">
      <c r="A158" s="62" t="s">
        <v>1385</v>
      </c>
      <c r="B158" s="59" t="s">
        <v>1386</v>
      </c>
      <c r="C158" s="72" t="s">
        <v>122</v>
      </c>
      <c r="D158" s="72" t="s">
        <v>27</v>
      </c>
      <c r="E158" s="59" t="s">
        <v>1387</v>
      </c>
      <c r="F158" s="72" t="s">
        <v>130</v>
      </c>
      <c r="G158" s="72" t="s">
        <v>134</v>
      </c>
      <c r="H158" s="69">
        <v>769209.30529499997</v>
      </c>
      <c r="I158" s="71">
        <v>142.1</v>
      </c>
      <c r="J158" s="133" t="s">
        <v>3561</v>
      </c>
      <c r="K158" s="69">
        <v>1093.046422804</v>
      </c>
      <c r="L158" s="70">
        <v>1.5061340665907543E-3</v>
      </c>
      <c r="M158" s="70">
        <f t="shared" si="2"/>
        <v>2.395442763919392E-3</v>
      </c>
      <c r="N158" s="70">
        <f>K158/'סכום נכסי הקרן'!$C$41</f>
        <v>1.3437156792633272E-4</v>
      </c>
    </row>
    <row r="159" spans="1:14">
      <c r="A159" s="62" t="s">
        <v>1388</v>
      </c>
      <c r="B159" s="59" t="s">
        <v>1389</v>
      </c>
      <c r="C159" s="72" t="s">
        <v>122</v>
      </c>
      <c r="D159" s="72" t="s">
        <v>27</v>
      </c>
      <c r="E159" s="59" t="s">
        <v>1390</v>
      </c>
      <c r="F159" s="72" t="s">
        <v>157</v>
      </c>
      <c r="G159" s="72" t="s">
        <v>134</v>
      </c>
      <c r="H159" s="69">
        <v>6817.8877800000009</v>
      </c>
      <c r="I159" s="71">
        <v>243.2</v>
      </c>
      <c r="J159" s="133" t="s">
        <v>3561</v>
      </c>
      <c r="K159" s="69">
        <v>16.581103081000002</v>
      </c>
      <c r="L159" s="70">
        <v>8.9940457065455E-4</v>
      </c>
      <c r="M159" s="70">
        <f t="shared" si="2"/>
        <v>3.6337965675136956E-5</v>
      </c>
      <c r="N159" s="70">
        <f>K159/'סכום נכסי הקרן'!$C$41</f>
        <v>2.0383661411438848E-6</v>
      </c>
    </row>
    <row r="160" spans="1:14">
      <c r="A160" s="62" t="s">
        <v>1391</v>
      </c>
      <c r="B160" s="59" t="s">
        <v>1392</v>
      </c>
      <c r="C160" s="72" t="s">
        <v>122</v>
      </c>
      <c r="D160" s="72" t="s">
        <v>27</v>
      </c>
      <c r="E160" s="59" t="s">
        <v>1393</v>
      </c>
      <c r="F160" s="72" t="s">
        <v>630</v>
      </c>
      <c r="G160" s="72" t="s">
        <v>134</v>
      </c>
      <c r="H160" s="69">
        <v>22331.919112</v>
      </c>
      <c r="I160" s="71">
        <v>576.70000000000005</v>
      </c>
      <c r="J160" s="133" t="s">
        <v>3561</v>
      </c>
      <c r="K160" s="69">
        <v>128.78817751100001</v>
      </c>
      <c r="L160" s="70">
        <v>3.8223461670400081E-4</v>
      </c>
      <c r="M160" s="70">
        <f t="shared" si="2"/>
        <v>2.8224300584204077E-4</v>
      </c>
      <c r="N160" s="70">
        <f>K160/'סכום נכסי הקרן'!$C$41</f>
        <v>1.5832327869601447E-5</v>
      </c>
    </row>
    <row r="161" spans="1:14">
      <c r="A161" s="62" t="s">
        <v>1394</v>
      </c>
      <c r="B161" s="59" t="s">
        <v>1395</v>
      </c>
      <c r="C161" s="72" t="s">
        <v>122</v>
      </c>
      <c r="D161" s="72" t="s">
        <v>27</v>
      </c>
      <c r="E161" s="59" t="s">
        <v>1396</v>
      </c>
      <c r="F161" s="72" t="s">
        <v>159</v>
      </c>
      <c r="G161" s="72" t="s">
        <v>134</v>
      </c>
      <c r="H161" s="69">
        <v>136285.51697999999</v>
      </c>
      <c r="I161" s="71">
        <v>61.7</v>
      </c>
      <c r="J161" s="133" t="s">
        <v>3561</v>
      </c>
      <c r="K161" s="69">
        <v>84.088163987000001</v>
      </c>
      <c r="L161" s="70">
        <v>9.8808868434415386E-4</v>
      </c>
      <c r="M161" s="70">
        <f t="shared" si="2"/>
        <v>1.8428163685600896E-4</v>
      </c>
      <c r="N161" s="70">
        <f>K161/'סכום נכסי הקרן'!$C$41</f>
        <v>1.0337217343426474E-5</v>
      </c>
    </row>
    <row r="162" spans="1:14">
      <c r="A162" s="62" t="s">
        <v>1397</v>
      </c>
      <c r="B162" s="59" t="s">
        <v>1398</v>
      </c>
      <c r="C162" s="72" t="s">
        <v>122</v>
      </c>
      <c r="D162" s="72" t="s">
        <v>27</v>
      </c>
      <c r="E162" s="59" t="s">
        <v>1399</v>
      </c>
      <c r="F162" s="72" t="s">
        <v>429</v>
      </c>
      <c r="G162" s="72" t="s">
        <v>134</v>
      </c>
      <c r="H162" s="69">
        <v>133159.505103</v>
      </c>
      <c r="I162" s="71">
        <v>1100</v>
      </c>
      <c r="J162" s="69">
        <v>22.429253860999999</v>
      </c>
      <c r="K162" s="69">
        <v>1487.1838099900001</v>
      </c>
      <c r="L162" s="70">
        <v>1.2460688827959966E-3</v>
      </c>
      <c r="M162" s="70">
        <f t="shared" si="2"/>
        <v>3.2592062166214345E-3</v>
      </c>
      <c r="N162" s="70">
        <f>K162/'סכום נכסי הקרן'!$C$41</f>
        <v>1.8282409253064921E-4</v>
      </c>
    </row>
    <row r="163" spans="1:14">
      <c r="A163" s="62" t="s">
        <v>1400</v>
      </c>
      <c r="B163" s="59" t="s">
        <v>1401</v>
      </c>
      <c r="C163" s="72" t="s">
        <v>122</v>
      </c>
      <c r="D163" s="72" t="s">
        <v>27</v>
      </c>
      <c r="E163" s="59" t="s">
        <v>1402</v>
      </c>
      <c r="F163" s="72" t="s">
        <v>157</v>
      </c>
      <c r="G163" s="72" t="s">
        <v>134</v>
      </c>
      <c r="H163" s="69">
        <v>55577.158882999996</v>
      </c>
      <c r="I163" s="71">
        <v>460.1</v>
      </c>
      <c r="J163" s="133" t="s">
        <v>3561</v>
      </c>
      <c r="K163" s="69">
        <v>255.71050801200005</v>
      </c>
      <c r="L163" s="70">
        <v>7.266072301245996E-4</v>
      </c>
      <c r="M163" s="70">
        <f t="shared" si="2"/>
        <v>5.6039695414229903E-4</v>
      </c>
      <c r="N163" s="70">
        <f>K163/'סכום נכסי הקרן'!$C$41</f>
        <v>3.1435281411622927E-5</v>
      </c>
    </row>
    <row r="164" spans="1:14">
      <c r="A164" s="62" t="s">
        <v>1403</v>
      </c>
      <c r="B164" s="59" t="s">
        <v>1404</v>
      </c>
      <c r="C164" s="72" t="s">
        <v>122</v>
      </c>
      <c r="D164" s="72" t="s">
        <v>27</v>
      </c>
      <c r="E164" s="59" t="s">
        <v>1405</v>
      </c>
      <c r="F164" s="72" t="s">
        <v>579</v>
      </c>
      <c r="G164" s="72" t="s">
        <v>134</v>
      </c>
      <c r="H164" s="69">
        <v>157.97903400000001</v>
      </c>
      <c r="I164" s="71">
        <v>164.4</v>
      </c>
      <c r="J164" s="133" t="s">
        <v>3561</v>
      </c>
      <c r="K164" s="69">
        <v>0.25971762100000001</v>
      </c>
      <c r="L164" s="70">
        <v>2.3043783894720859E-5</v>
      </c>
      <c r="M164" s="70">
        <f t="shared" si="2"/>
        <v>5.6917865783855019E-7</v>
      </c>
      <c r="N164" s="70">
        <f>K164/'סכום נכסי הקרן'!$C$41</f>
        <v>3.1927888169965589E-8</v>
      </c>
    </row>
    <row r="165" spans="1:14">
      <c r="A165" s="62" t="s">
        <v>1406</v>
      </c>
      <c r="B165" s="59" t="s">
        <v>1407</v>
      </c>
      <c r="C165" s="72" t="s">
        <v>122</v>
      </c>
      <c r="D165" s="72" t="s">
        <v>27</v>
      </c>
      <c r="E165" s="59" t="s">
        <v>1408</v>
      </c>
      <c r="F165" s="72" t="s">
        <v>1409</v>
      </c>
      <c r="G165" s="72" t="s">
        <v>134</v>
      </c>
      <c r="H165" s="69">
        <v>16786.466124999999</v>
      </c>
      <c r="I165" s="71">
        <v>710.8</v>
      </c>
      <c r="J165" s="133" t="s">
        <v>3561</v>
      </c>
      <c r="K165" s="69">
        <v>119.318201217</v>
      </c>
      <c r="L165" s="70">
        <v>3.3564201529898044E-4</v>
      </c>
      <c r="M165" s="70">
        <f t="shared" si="2"/>
        <v>2.6148927963729542E-4</v>
      </c>
      <c r="N165" s="70">
        <f>K165/'סכום נכסי הקרן'!$C$41</f>
        <v>1.4668154476502879E-5</v>
      </c>
    </row>
    <row r="166" spans="1:14">
      <c r="A166" s="62" t="s">
        <v>1410</v>
      </c>
      <c r="B166" s="59" t="s">
        <v>1411</v>
      </c>
      <c r="C166" s="72" t="s">
        <v>122</v>
      </c>
      <c r="D166" s="72" t="s">
        <v>27</v>
      </c>
      <c r="E166" s="59" t="s">
        <v>1412</v>
      </c>
      <c r="F166" s="72" t="s">
        <v>429</v>
      </c>
      <c r="G166" s="72" t="s">
        <v>134</v>
      </c>
      <c r="H166" s="69">
        <v>7626.8095050000002</v>
      </c>
      <c r="I166" s="71">
        <v>417.2</v>
      </c>
      <c r="J166" s="133" t="s">
        <v>3561</v>
      </c>
      <c r="K166" s="69">
        <v>31.819049213000003</v>
      </c>
      <c r="L166" s="70">
        <v>5.081533773388582E-4</v>
      </c>
      <c r="M166" s="70">
        <f t="shared" si="2"/>
        <v>6.9732364153890489E-5</v>
      </c>
      <c r="N166" s="70">
        <f>K166/'סכום נכסי הקרן'!$C$41</f>
        <v>3.9116138559859048E-6</v>
      </c>
    </row>
    <row r="167" spans="1:14">
      <c r="A167" s="62" t="s">
        <v>1413</v>
      </c>
      <c r="B167" s="59" t="s">
        <v>1414</v>
      </c>
      <c r="C167" s="72" t="s">
        <v>122</v>
      </c>
      <c r="D167" s="72" t="s">
        <v>27</v>
      </c>
      <c r="E167" s="59" t="s">
        <v>1415</v>
      </c>
      <c r="F167" s="72" t="s">
        <v>429</v>
      </c>
      <c r="G167" s="72" t="s">
        <v>134</v>
      </c>
      <c r="H167" s="69">
        <v>16732.925046</v>
      </c>
      <c r="I167" s="71">
        <v>3813</v>
      </c>
      <c r="J167" s="133" t="s">
        <v>3561</v>
      </c>
      <c r="K167" s="69">
        <v>638.02643199099998</v>
      </c>
      <c r="L167" s="70">
        <v>6.5044152695729342E-4</v>
      </c>
      <c r="M167" s="70">
        <f t="shared" si="2"/>
        <v>1.3982533292423633E-3</v>
      </c>
      <c r="N167" s="70">
        <f>K167/'סכום נכסי הקרן'!$C$41</f>
        <v>7.843455708417568E-5</v>
      </c>
    </row>
    <row r="168" spans="1:14">
      <c r="A168" s="62" t="s">
        <v>1416</v>
      </c>
      <c r="B168" s="59" t="s">
        <v>1417</v>
      </c>
      <c r="C168" s="72" t="s">
        <v>122</v>
      </c>
      <c r="D168" s="72" t="s">
        <v>27</v>
      </c>
      <c r="E168" s="59" t="s">
        <v>1418</v>
      </c>
      <c r="F168" s="72" t="s">
        <v>541</v>
      </c>
      <c r="G168" s="72" t="s">
        <v>134</v>
      </c>
      <c r="H168" s="69">
        <v>231011.679615</v>
      </c>
      <c r="I168" s="71">
        <v>145.80000000000001</v>
      </c>
      <c r="J168" s="133" t="s">
        <v>3561</v>
      </c>
      <c r="K168" s="69">
        <v>336.81502887900007</v>
      </c>
      <c r="L168" s="70">
        <v>1.034131275007309E-3</v>
      </c>
      <c r="M168" s="70">
        <f t="shared" si="2"/>
        <v>7.3813985103922451E-4</v>
      </c>
      <c r="N168" s="70">
        <f>K168/'סכום נכסי הקרן'!$C$41</f>
        <v>4.1405710304163172E-5</v>
      </c>
    </row>
    <row r="169" spans="1:14">
      <c r="A169" s="62" t="s">
        <v>1419</v>
      </c>
      <c r="B169" s="59" t="s">
        <v>1420</v>
      </c>
      <c r="C169" s="72" t="s">
        <v>122</v>
      </c>
      <c r="D169" s="72" t="s">
        <v>27</v>
      </c>
      <c r="E169" s="59" t="s">
        <v>1421</v>
      </c>
      <c r="F169" s="72" t="s">
        <v>579</v>
      </c>
      <c r="G169" s="72" t="s">
        <v>134</v>
      </c>
      <c r="H169" s="69">
        <v>3389.3579580000001</v>
      </c>
      <c r="I169" s="71">
        <v>2774</v>
      </c>
      <c r="J169" s="133" t="s">
        <v>3561</v>
      </c>
      <c r="K169" s="69">
        <v>94.020789749999992</v>
      </c>
      <c r="L169" s="70">
        <v>1.6927711412852145E-4</v>
      </c>
      <c r="M169" s="70">
        <f t="shared" si="2"/>
        <v>2.0604927271694633E-4</v>
      </c>
      <c r="N169" s="70">
        <f>K169/'סכום נכסי הקרן'!$C$41</f>
        <v>1.155826566265154E-5</v>
      </c>
    </row>
    <row r="170" spans="1:14">
      <c r="A170" s="62" t="s">
        <v>1422</v>
      </c>
      <c r="B170" s="59" t="s">
        <v>1423</v>
      </c>
      <c r="C170" s="72" t="s">
        <v>122</v>
      </c>
      <c r="D170" s="72" t="s">
        <v>27</v>
      </c>
      <c r="E170" s="59" t="s">
        <v>1424</v>
      </c>
      <c r="F170" s="72" t="s">
        <v>516</v>
      </c>
      <c r="G170" s="72" t="s">
        <v>134</v>
      </c>
      <c r="H170" s="69">
        <v>78116.465746000002</v>
      </c>
      <c r="I170" s="71">
        <v>507.8</v>
      </c>
      <c r="J170" s="133" t="s">
        <v>3561</v>
      </c>
      <c r="K170" s="69">
        <v>396.675413058</v>
      </c>
      <c r="L170" s="70">
        <v>5.1224690243982269E-4</v>
      </c>
      <c r="M170" s="70">
        <f t="shared" si="2"/>
        <v>8.6932560960854062E-4</v>
      </c>
      <c r="N170" s="70">
        <f>K170/'סכום נכסי הקרן'!$C$41</f>
        <v>4.8764531952534454E-5</v>
      </c>
    </row>
    <row r="171" spans="1:14">
      <c r="A171" s="62" t="s">
        <v>1425</v>
      </c>
      <c r="B171" s="59" t="s">
        <v>1426</v>
      </c>
      <c r="C171" s="72" t="s">
        <v>122</v>
      </c>
      <c r="D171" s="72" t="s">
        <v>27</v>
      </c>
      <c r="E171" s="59" t="s">
        <v>1427</v>
      </c>
      <c r="F171" s="72" t="s">
        <v>721</v>
      </c>
      <c r="G171" s="72" t="s">
        <v>134</v>
      </c>
      <c r="H171" s="69">
        <v>1450.3196830000002</v>
      </c>
      <c r="I171" s="71">
        <v>19800</v>
      </c>
      <c r="J171" s="133" t="s">
        <v>3561</v>
      </c>
      <c r="K171" s="69">
        <v>287.16329719499998</v>
      </c>
      <c r="L171" s="70">
        <v>6.4708831299321249E-4</v>
      </c>
      <c r="M171" s="70">
        <f t="shared" si="2"/>
        <v>6.2932664887586811E-4</v>
      </c>
      <c r="N171" s="70">
        <f>K171/'סכום נכסי הקרן'!$C$41</f>
        <v>3.5301869792502657E-5</v>
      </c>
    </row>
    <row r="172" spans="1:14">
      <c r="A172" s="62" t="s">
        <v>1428</v>
      </c>
      <c r="B172" s="59" t="s">
        <v>1429</v>
      </c>
      <c r="C172" s="72" t="s">
        <v>122</v>
      </c>
      <c r="D172" s="72" t="s">
        <v>27</v>
      </c>
      <c r="E172" s="59" t="s">
        <v>1430</v>
      </c>
      <c r="F172" s="72" t="s">
        <v>1431</v>
      </c>
      <c r="G172" s="72" t="s">
        <v>134</v>
      </c>
      <c r="H172" s="69">
        <v>6855.8510189999997</v>
      </c>
      <c r="I172" s="71">
        <v>2227</v>
      </c>
      <c r="J172" s="133" t="s">
        <v>3561</v>
      </c>
      <c r="K172" s="69">
        <v>152.679802188</v>
      </c>
      <c r="L172" s="70">
        <v>1.1928650952485025E-4</v>
      </c>
      <c r="M172" s="70">
        <f t="shared" si="2"/>
        <v>3.346021904629304E-4</v>
      </c>
      <c r="N172" s="70">
        <f>K172/'סכום נכסי הקרן'!$C$41</f>
        <v>1.8769398977633987E-5</v>
      </c>
    </row>
    <row r="173" spans="1:14">
      <c r="A173" s="62" t="s">
        <v>1432</v>
      </c>
      <c r="B173" s="59" t="s">
        <v>1433</v>
      </c>
      <c r="C173" s="72" t="s">
        <v>122</v>
      </c>
      <c r="D173" s="72" t="s">
        <v>27</v>
      </c>
      <c r="E173" s="59">
        <v>1154</v>
      </c>
      <c r="F173" s="72" t="s">
        <v>516</v>
      </c>
      <c r="G173" s="72" t="s">
        <v>134</v>
      </c>
      <c r="H173" s="69">
        <v>11072.767811</v>
      </c>
      <c r="I173" s="71">
        <v>4.9000000000000004</v>
      </c>
      <c r="J173" s="133" t="s">
        <v>3561</v>
      </c>
      <c r="K173" s="69">
        <v>0.54256565000000001</v>
      </c>
      <c r="L173" s="70">
        <v>4.5048111973411089E-4</v>
      </c>
      <c r="M173" s="70">
        <f t="shared" si="2"/>
        <v>1.189048271993453E-6</v>
      </c>
      <c r="N173" s="70">
        <f>K173/'סכום נכסי הקרן'!$C$41</f>
        <v>6.6699268734117553E-8</v>
      </c>
    </row>
    <row r="174" spans="1:14">
      <c r="A174" s="62" t="s">
        <v>1434</v>
      </c>
      <c r="B174" s="59" t="s">
        <v>1435</v>
      </c>
      <c r="C174" s="72" t="s">
        <v>122</v>
      </c>
      <c r="D174" s="72" t="s">
        <v>27</v>
      </c>
      <c r="E174" s="59" t="s">
        <v>761</v>
      </c>
      <c r="F174" s="72" t="s">
        <v>579</v>
      </c>
      <c r="G174" s="72" t="s">
        <v>134</v>
      </c>
      <c r="H174" s="69">
        <v>104295.48134</v>
      </c>
      <c r="I174" s="71">
        <v>420</v>
      </c>
      <c r="J174" s="133" t="s">
        <v>3561</v>
      </c>
      <c r="K174" s="69">
        <v>438.04102162699996</v>
      </c>
      <c r="L174" s="70">
        <v>5.6449985424664249E-4</v>
      </c>
      <c r="M174" s="70">
        <f t="shared" si="2"/>
        <v>9.5997953395654718E-4</v>
      </c>
      <c r="N174" s="70">
        <f>K174/'סכום נכסי הקרן'!$C$41</f>
        <v>5.3849733793627863E-5</v>
      </c>
    </row>
    <row r="175" spans="1:14">
      <c r="A175" s="62" t="s">
        <v>1436</v>
      </c>
      <c r="B175" s="59" t="s">
        <v>1437</v>
      </c>
      <c r="C175" s="72" t="s">
        <v>122</v>
      </c>
      <c r="D175" s="72" t="s">
        <v>27</v>
      </c>
      <c r="E175" s="59" t="s">
        <v>1438</v>
      </c>
      <c r="F175" s="72" t="s">
        <v>1068</v>
      </c>
      <c r="G175" s="72" t="s">
        <v>134</v>
      </c>
      <c r="H175" s="69">
        <v>8816.1280470000002</v>
      </c>
      <c r="I175" s="71">
        <v>6480</v>
      </c>
      <c r="J175" s="133" t="s">
        <v>3561</v>
      </c>
      <c r="K175" s="69">
        <v>571.28509746199995</v>
      </c>
      <c r="L175" s="70">
        <v>7.0094249373525849E-4</v>
      </c>
      <c r="M175" s="70">
        <f t="shared" si="2"/>
        <v>1.251987769503658E-3</v>
      </c>
      <c r="N175" s="70">
        <f>K175/'סכום נכסי הקרן'!$C$41</f>
        <v>7.0229838987069063E-5</v>
      </c>
    </row>
    <row r="176" spans="1:14">
      <c r="A176" s="62" t="s">
        <v>1439</v>
      </c>
      <c r="B176" s="59" t="s">
        <v>1440</v>
      </c>
      <c r="C176" s="72" t="s">
        <v>122</v>
      </c>
      <c r="D176" s="72" t="s">
        <v>27</v>
      </c>
      <c r="E176" s="59" t="s">
        <v>1441</v>
      </c>
      <c r="F176" s="72" t="s">
        <v>429</v>
      </c>
      <c r="G176" s="72" t="s">
        <v>134</v>
      </c>
      <c r="H176" s="69">
        <v>85530.836065999989</v>
      </c>
      <c r="I176" s="71">
        <v>311.2</v>
      </c>
      <c r="J176" s="133" t="s">
        <v>3561</v>
      </c>
      <c r="K176" s="69">
        <v>266.17196179500002</v>
      </c>
      <c r="L176" s="70">
        <v>1.0186845145007542E-3</v>
      </c>
      <c r="M176" s="70">
        <f t="shared" si="2"/>
        <v>5.8332353186283021E-4</v>
      </c>
      <c r="N176" s="70">
        <f>K176/'סכום נכסי הקרן'!$C$41</f>
        <v>3.2721340190356639E-5</v>
      </c>
    </row>
    <row r="177" spans="1:14">
      <c r="A177" s="62" t="s">
        <v>1442</v>
      </c>
      <c r="B177" s="59" t="s">
        <v>1443</v>
      </c>
      <c r="C177" s="72" t="s">
        <v>122</v>
      </c>
      <c r="D177" s="72" t="s">
        <v>27</v>
      </c>
      <c r="E177" s="59" t="s">
        <v>774</v>
      </c>
      <c r="F177" s="72" t="s">
        <v>310</v>
      </c>
      <c r="G177" s="72" t="s">
        <v>134</v>
      </c>
      <c r="H177" s="69">
        <v>157132.79970800001</v>
      </c>
      <c r="I177" s="71">
        <v>394</v>
      </c>
      <c r="J177" s="133" t="s">
        <v>3561</v>
      </c>
      <c r="K177" s="69">
        <v>619.10323084900006</v>
      </c>
      <c r="L177" s="70">
        <v>1.66096713802354E-3</v>
      </c>
      <c r="M177" s="70">
        <f t="shared" si="2"/>
        <v>1.3567825881099684E-3</v>
      </c>
      <c r="N177" s="70">
        <f>K177/'סכום נכסי הקרן'!$C$41</f>
        <v>7.6108269604900102E-5</v>
      </c>
    </row>
    <row r="178" spans="1:14">
      <c r="A178" s="62" t="s">
        <v>1444</v>
      </c>
      <c r="B178" s="59" t="s">
        <v>1445</v>
      </c>
      <c r="C178" s="72" t="s">
        <v>122</v>
      </c>
      <c r="D178" s="72" t="s">
        <v>27</v>
      </c>
      <c r="E178" s="59" t="s">
        <v>1446</v>
      </c>
      <c r="F178" s="72" t="s">
        <v>159</v>
      </c>
      <c r="G178" s="72" t="s">
        <v>134</v>
      </c>
      <c r="H178" s="69">
        <v>19430.980173</v>
      </c>
      <c r="I178" s="71">
        <v>163.5</v>
      </c>
      <c r="J178" s="133" t="s">
        <v>3561</v>
      </c>
      <c r="K178" s="69">
        <v>31.769652582999999</v>
      </c>
      <c r="L178" s="70">
        <v>4.9489494806768681E-4</v>
      </c>
      <c r="M178" s="70">
        <f t="shared" si="2"/>
        <v>6.9624110014425883E-5</v>
      </c>
      <c r="N178" s="70">
        <f>K178/'סכום נכסי הקרן'!$C$41</f>
        <v>3.9055413759110415E-6</v>
      </c>
    </row>
    <row r="179" spans="1:14">
      <c r="A179" s="62" t="s">
        <v>1447</v>
      </c>
      <c r="B179" s="59" t="s">
        <v>1448</v>
      </c>
      <c r="C179" s="72" t="s">
        <v>122</v>
      </c>
      <c r="D179" s="72" t="s">
        <v>27</v>
      </c>
      <c r="E179" s="59" t="s">
        <v>1449</v>
      </c>
      <c r="F179" s="72" t="s">
        <v>579</v>
      </c>
      <c r="G179" s="72" t="s">
        <v>134</v>
      </c>
      <c r="H179" s="69">
        <v>23699.380797999998</v>
      </c>
      <c r="I179" s="71">
        <v>3575</v>
      </c>
      <c r="J179" s="133" t="s">
        <v>3561</v>
      </c>
      <c r="K179" s="69">
        <v>847.25286354499997</v>
      </c>
      <c r="L179" s="70">
        <v>6.6403420560381054E-4</v>
      </c>
      <c r="M179" s="70">
        <f t="shared" si="2"/>
        <v>1.8567790890184203E-3</v>
      </c>
      <c r="N179" s="70">
        <f>K179/'סכום נכסי הקרן'!$C$41</f>
        <v>1.0415540761074458E-4</v>
      </c>
    </row>
    <row r="180" spans="1:14">
      <c r="A180" s="62" t="s">
        <v>1450</v>
      </c>
      <c r="B180" s="59" t="s">
        <v>1451</v>
      </c>
      <c r="C180" s="72" t="s">
        <v>122</v>
      </c>
      <c r="D180" s="72" t="s">
        <v>27</v>
      </c>
      <c r="E180" s="59" t="s">
        <v>1452</v>
      </c>
      <c r="F180" s="72" t="s">
        <v>429</v>
      </c>
      <c r="G180" s="72" t="s">
        <v>134</v>
      </c>
      <c r="H180" s="69">
        <v>5165.0664999999999</v>
      </c>
      <c r="I180" s="71">
        <v>5397</v>
      </c>
      <c r="J180" s="133" t="s">
        <v>3561</v>
      </c>
      <c r="K180" s="69">
        <v>278.75863900500002</v>
      </c>
      <c r="L180" s="70">
        <v>6.1461083081463142E-4</v>
      </c>
      <c r="M180" s="70">
        <f t="shared" si="2"/>
        <v>6.1090759802457457E-4</v>
      </c>
      <c r="N180" s="70">
        <f>K180/'סכום נכסי הקרן'!$C$41</f>
        <v>3.4268659239580241E-5</v>
      </c>
    </row>
    <row r="181" spans="1:14">
      <c r="A181" s="62" t="s">
        <v>1453</v>
      </c>
      <c r="B181" s="59" t="s">
        <v>1454</v>
      </c>
      <c r="C181" s="72" t="s">
        <v>122</v>
      </c>
      <c r="D181" s="72" t="s">
        <v>27</v>
      </c>
      <c r="E181" s="59" t="s">
        <v>1455</v>
      </c>
      <c r="F181" s="72" t="s">
        <v>429</v>
      </c>
      <c r="G181" s="72" t="s">
        <v>134</v>
      </c>
      <c r="H181" s="69">
        <v>20253.176119</v>
      </c>
      <c r="I181" s="71">
        <v>1035</v>
      </c>
      <c r="J181" s="133" t="s">
        <v>3561</v>
      </c>
      <c r="K181" s="69">
        <v>209.62037282899996</v>
      </c>
      <c r="L181" s="70">
        <v>1.2146532045623016E-3</v>
      </c>
      <c r="M181" s="70">
        <f t="shared" si="2"/>
        <v>4.5938909344324651E-4</v>
      </c>
      <c r="N181" s="70">
        <f>K181/'סכום נכסי הקרן'!$C$41</f>
        <v>2.5769278942497339E-5</v>
      </c>
    </row>
    <row r="182" spans="1:14">
      <c r="A182" s="62" t="s">
        <v>1456</v>
      </c>
      <c r="B182" s="59" t="s">
        <v>1457</v>
      </c>
      <c r="C182" s="72" t="s">
        <v>122</v>
      </c>
      <c r="D182" s="72" t="s">
        <v>27</v>
      </c>
      <c r="E182" s="59" t="s">
        <v>1458</v>
      </c>
      <c r="F182" s="72" t="s">
        <v>128</v>
      </c>
      <c r="G182" s="72" t="s">
        <v>134</v>
      </c>
      <c r="H182" s="69">
        <v>16430.076537000001</v>
      </c>
      <c r="I182" s="71">
        <v>1336</v>
      </c>
      <c r="J182" s="133" t="s">
        <v>3561</v>
      </c>
      <c r="K182" s="69">
        <v>219.50582252799998</v>
      </c>
      <c r="L182" s="70">
        <v>8.2146275371231447E-4</v>
      </c>
      <c r="M182" s="70">
        <f t="shared" si="2"/>
        <v>4.8105334159915939E-4</v>
      </c>
      <c r="N182" s="70">
        <f>K182/'סכום נכסי הקרן'!$C$41</f>
        <v>2.6984527762674591E-5</v>
      </c>
    </row>
    <row r="183" spans="1:14">
      <c r="A183" s="62" t="s">
        <v>1459</v>
      </c>
      <c r="B183" s="59" t="s">
        <v>1460</v>
      </c>
      <c r="C183" s="72" t="s">
        <v>122</v>
      </c>
      <c r="D183" s="72" t="s">
        <v>27</v>
      </c>
      <c r="E183" s="59" t="s">
        <v>1461</v>
      </c>
      <c r="F183" s="72" t="s">
        <v>1068</v>
      </c>
      <c r="G183" s="72" t="s">
        <v>134</v>
      </c>
      <c r="H183" s="69">
        <v>55980.457606000004</v>
      </c>
      <c r="I183" s="71">
        <v>1411</v>
      </c>
      <c r="J183" s="133" t="s">
        <v>3561</v>
      </c>
      <c r="K183" s="69">
        <v>789.88425681900003</v>
      </c>
      <c r="L183" s="70">
        <v>5.5933039812168842E-4</v>
      </c>
      <c r="M183" s="70">
        <f t="shared" si="2"/>
        <v>1.7310541326113528E-3</v>
      </c>
      <c r="N183" s="70">
        <f>K183/'סכום נכסי הקרן'!$C$41</f>
        <v>9.7102907849804359E-5</v>
      </c>
    </row>
    <row r="184" spans="1:14">
      <c r="A184" s="132" t="s">
        <v>3561</v>
      </c>
      <c r="B184" s="133" t="s">
        <v>3561</v>
      </c>
      <c r="C184" s="133" t="s">
        <v>3561</v>
      </c>
      <c r="D184" s="133" t="s">
        <v>3561</v>
      </c>
      <c r="E184" s="133" t="s">
        <v>3561</v>
      </c>
      <c r="F184" s="133" t="s">
        <v>3561</v>
      </c>
      <c r="G184" s="133" t="s">
        <v>3561</v>
      </c>
      <c r="H184" s="133" t="s">
        <v>3561</v>
      </c>
      <c r="I184" s="133" t="s">
        <v>3561</v>
      </c>
      <c r="J184" s="133" t="s">
        <v>3561</v>
      </c>
      <c r="K184" s="133" t="s">
        <v>3561</v>
      </c>
      <c r="L184" s="133" t="s">
        <v>3561</v>
      </c>
      <c r="M184" s="133" t="s">
        <v>3561</v>
      </c>
      <c r="N184" s="133" t="s">
        <v>3561</v>
      </c>
    </row>
    <row r="185" spans="1:14">
      <c r="A185" s="56" t="s">
        <v>188</v>
      </c>
      <c r="B185" s="130" t="s">
        <v>3561</v>
      </c>
      <c r="C185" s="130" t="s">
        <v>3561</v>
      </c>
      <c r="D185" s="130" t="s">
        <v>3561</v>
      </c>
      <c r="E185" s="130" t="s">
        <v>3561</v>
      </c>
      <c r="F185" s="130" t="s">
        <v>3561</v>
      </c>
      <c r="G185" s="130" t="s">
        <v>3561</v>
      </c>
      <c r="H185" s="130" t="s">
        <v>3561</v>
      </c>
      <c r="I185" s="130" t="s">
        <v>3561</v>
      </c>
      <c r="J185" s="66">
        <v>42.525556088999991</v>
      </c>
      <c r="K185" s="66">
        <v>115261.247903419</v>
      </c>
      <c r="L185" s="130" t="s">
        <v>3561</v>
      </c>
      <c r="M185" s="67">
        <f t="shared" si="2"/>
        <v>0.25259834942991577</v>
      </c>
      <c r="N185" s="67">
        <f>K185/'סכום נכסי הקרן'!$C$41</f>
        <v>1.4169420693219128E-2</v>
      </c>
    </row>
    <row r="186" spans="1:14">
      <c r="A186" s="76" t="s">
        <v>67</v>
      </c>
      <c r="B186" s="130" t="s">
        <v>3561</v>
      </c>
      <c r="C186" s="130" t="s">
        <v>3561</v>
      </c>
      <c r="D186" s="130" t="s">
        <v>3561</v>
      </c>
      <c r="E186" s="130" t="s">
        <v>3561</v>
      </c>
      <c r="F186" s="130" t="s">
        <v>3561</v>
      </c>
      <c r="G186" s="130" t="s">
        <v>3561</v>
      </c>
      <c r="H186" s="130" t="s">
        <v>3561</v>
      </c>
      <c r="I186" s="130" t="s">
        <v>3561</v>
      </c>
      <c r="J186" s="66">
        <v>0.13113587300000001</v>
      </c>
      <c r="K186" s="66">
        <f>SUM(K187:K214)</f>
        <v>44125.578252339998</v>
      </c>
      <c r="L186" s="130" t="s">
        <v>3561</v>
      </c>
      <c r="M186" s="67">
        <f t="shared" si="2"/>
        <v>9.6702477518908106E-2</v>
      </c>
      <c r="N186" s="67">
        <f>K186/'סכום נכסי הקרן'!$C$41</f>
        <v>5.4244934265579815E-3</v>
      </c>
    </row>
    <row r="187" spans="1:14">
      <c r="A187" s="62" t="s">
        <v>1462</v>
      </c>
      <c r="B187" s="59" t="s">
        <v>1463</v>
      </c>
      <c r="C187" s="72" t="s">
        <v>1464</v>
      </c>
      <c r="D187" s="72" t="s">
        <v>780</v>
      </c>
      <c r="E187" s="59" t="s">
        <v>1465</v>
      </c>
      <c r="F187" s="72" t="s">
        <v>3448</v>
      </c>
      <c r="G187" s="72" t="s">
        <v>133</v>
      </c>
      <c r="H187" s="69">
        <v>14462.186200000002</v>
      </c>
      <c r="I187" s="71">
        <v>218</v>
      </c>
      <c r="J187" s="133" t="s">
        <v>3561</v>
      </c>
      <c r="K187" s="69">
        <v>114.350481577</v>
      </c>
      <c r="L187" s="70">
        <v>1.8659941587470676E-4</v>
      </c>
      <c r="M187" s="70">
        <f t="shared" si="2"/>
        <v>2.5060237875499682E-4</v>
      </c>
      <c r="N187" s="70">
        <f>K187/'סכום נכסי הקרן'!$C$41</f>
        <v>1.4057457379729218E-5</v>
      </c>
    </row>
    <row r="188" spans="1:14">
      <c r="A188" s="62" t="s">
        <v>1466</v>
      </c>
      <c r="B188" s="59" t="s">
        <v>1467</v>
      </c>
      <c r="C188" s="72" t="s">
        <v>1464</v>
      </c>
      <c r="D188" s="72" t="s">
        <v>780</v>
      </c>
      <c r="E188" s="59" t="s">
        <v>1468</v>
      </c>
      <c r="F188" s="72" t="s">
        <v>3438</v>
      </c>
      <c r="G188" s="72" t="s">
        <v>133</v>
      </c>
      <c r="H188" s="69">
        <v>998.63998900000001</v>
      </c>
      <c r="I188" s="71">
        <v>585</v>
      </c>
      <c r="J188" s="133" t="s">
        <v>3561</v>
      </c>
      <c r="K188" s="69">
        <v>21.189092573000003</v>
      </c>
      <c r="L188" s="70">
        <v>4.6426130225984762E-4</v>
      </c>
      <c r="M188" s="70">
        <f t="shared" si="2"/>
        <v>4.6436507561868254E-5</v>
      </c>
      <c r="N188" s="70">
        <f>K188/'סכום נכסי הקרן'!$C$41</f>
        <v>2.6048405013450841E-6</v>
      </c>
    </row>
    <row r="189" spans="1:14">
      <c r="A189" s="62" t="s">
        <v>1469</v>
      </c>
      <c r="B189" s="59" t="s">
        <v>1470</v>
      </c>
      <c r="C189" s="72" t="s">
        <v>1464</v>
      </c>
      <c r="D189" s="72" t="s">
        <v>780</v>
      </c>
      <c r="E189" s="59" t="s">
        <v>1064</v>
      </c>
      <c r="F189" s="72" t="s">
        <v>1037</v>
      </c>
      <c r="G189" s="72" t="s">
        <v>133</v>
      </c>
      <c r="H189" s="69">
        <v>9803.0173030000005</v>
      </c>
      <c r="I189" s="71">
        <v>6938</v>
      </c>
      <c r="J189" s="133" t="s">
        <v>3561</v>
      </c>
      <c r="K189" s="69">
        <v>2466.843626073</v>
      </c>
      <c r="L189" s="70">
        <v>2.1842907819994526E-4</v>
      </c>
      <c r="M189" s="70">
        <f t="shared" si="2"/>
        <v>5.4061589613352123E-3</v>
      </c>
      <c r="N189" s="70">
        <f>K189/'סכום נכסי הקרן'!$C$41</f>
        <v>3.0325669518608118E-4</v>
      </c>
    </row>
    <row r="190" spans="1:14">
      <c r="A190" s="62" t="s">
        <v>1472</v>
      </c>
      <c r="B190" s="59" t="s">
        <v>1473</v>
      </c>
      <c r="C190" s="72" t="s">
        <v>1464</v>
      </c>
      <c r="D190" s="72" t="s">
        <v>780</v>
      </c>
      <c r="E190" s="59" t="s">
        <v>1474</v>
      </c>
      <c r="F190" s="72" t="s">
        <v>1471</v>
      </c>
      <c r="G190" s="72" t="s">
        <v>133</v>
      </c>
      <c r="H190" s="69">
        <v>1857.461215</v>
      </c>
      <c r="I190" s="71">
        <v>2271</v>
      </c>
      <c r="J190" s="133" t="s">
        <v>3561</v>
      </c>
      <c r="K190" s="69">
        <v>152.997538588</v>
      </c>
      <c r="L190" s="70">
        <v>7.8835889197419892E-5</v>
      </c>
      <c r="M190" s="70">
        <f t="shared" si="2"/>
        <v>3.3529851894846833E-4</v>
      </c>
      <c r="N190" s="70">
        <f>K190/'סכום נכסי הקרן'!$C$41</f>
        <v>1.8808459293247796E-5</v>
      </c>
    </row>
    <row r="191" spans="1:14">
      <c r="A191" s="62" t="s">
        <v>1475</v>
      </c>
      <c r="B191" s="59" t="s">
        <v>1476</v>
      </c>
      <c r="C191" s="72" t="s">
        <v>1464</v>
      </c>
      <c r="D191" s="72" t="s">
        <v>780</v>
      </c>
      <c r="E191" s="59" t="s">
        <v>1477</v>
      </c>
      <c r="F191" s="72" t="s">
        <v>3444</v>
      </c>
      <c r="G191" s="72" t="s">
        <v>133</v>
      </c>
      <c r="H191" s="69">
        <v>909.05170399999997</v>
      </c>
      <c r="I191" s="71">
        <v>21905</v>
      </c>
      <c r="J191" s="133" t="s">
        <v>3561</v>
      </c>
      <c r="K191" s="69">
        <v>722.23644268600003</v>
      </c>
      <c r="L191" s="70">
        <v>2.1765839038779443E-5</v>
      </c>
      <c r="M191" s="70">
        <f t="shared" si="2"/>
        <v>1.5828019966735581E-3</v>
      </c>
      <c r="N191" s="70">
        <f>K191/'סכום נכסי הקרן'!$C$41</f>
        <v>8.8786753419215904E-5</v>
      </c>
    </row>
    <row r="192" spans="1:14">
      <c r="A192" s="62" t="s">
        <v>1478</v>
      </c>
      <c r="B192" s="59" t="s">
        <v>1479</v>
      </c>
      <c r="C192" s="72" t="s">
        <v>1464</v>
      </c>
      <c r="D192" s="72" t="s">
        <v>780</v>
      </c>
      <c r="E192" s="59" t="s">
        <v>777</v>
      </c>
      <c r="F192" s="72" t="s">
        <v>636</v>
      </c>
      <c r="G192" s="72" t="s">
        <v>133</v>
      </c>
      <c r="H192" s="69">
        <v>72.310930999999997</v>
      </c>
      <c r="I192" s="71">
        <v>21325</v>
      </c>
      <c r="J192" s="69">
        <v>0.13113587300000001</v>
      </c>
      <c r="K192" s="69">
        <v>56.060585865</v>
      </c>
      <c r="L192" s="70">
        <v>1.6266517073324357E-6</v>
      </c>
      <c r="M192" s="70">
        <f t="shared" si="2"/>
        <v>1.2285839096101798E-4</v>
      </c>
      <c r="N192" s="70">
        <f>K192/'סכום נכסי הקרן'!$C$41</f>
        <v>6.8917007223028341E-6</v>
      </c>
    </row>
    <row r="193" spans="1:14">
      <c r="A193" s="62" t="s">
        <v>1482</v>
      </c>
      <c r="B193" s="59" t="s">
        <v>1483</v>
      </c>
      <c r="C193" s="72" t="s">
        <v>1464</v>
      </c>
      <c r="D193" s="72" t="s">
        <v>780</v>
      </c>
      <c r="E193" s="59" t="s">
        <v>732</v>
      </c>
      <c r="F193" s="72" t="s">
        <v>630</v>
      </c>
      <c r="G193" s="72" t="s">
        <v>133</v>
      </c>
      <c r="H193" s="69">
        <v>16845.564815999998</v>
      </c>
      <c r="I193" s="71">
        <v>1914</v>
      </c>
      <c r="J193" s="133" t="s">
        <v>3561</v>
      </c>
      <c r="K193" s="69">
        <v>1169.432249035</v>
      </c>
      <c r="L193" s="70">
        <v>1.4293164653229328E-4</v>
      </c>
      <c r="M193" s="70">
        <f t="shared" si="2"/>
        <v>2.5628445054132788E-3</v>
      </c>
      <c r="N193" s="70">
        <f>K193/'סכום נכסי הקרן'!$C$41</f>
        <v>1.4376191313388332E-4</v>
      </c>
    </row>
    <row r="194" spans="1:14">
      <c r="A194" s="62" t="s">
        <v>1484</v>
      </c>
      <c r="B194" s="59" t="s">
        <v>1485</v>
      </c>
      <c r="C194" s="72" t="s">
        <v>1486</v>
      </c>
      <c r="D194" s="72" t="s">
        <v>780</v>
      </c>
      <c r="E194" s="59" t="s">
        <v>1487</v>
      </c>
      <c r="F194" s="72" t="s">
        <v>3443</v>
      </c>
      <c r="G194" s="72" t="s">
        <v>133</v>
      </c>
      <c r="H194" s="69">
        <v>8914.4399229999999</v>
      </c>
      <c r="I194" s="71">
        <v>2722</v>
      </c>
      <c r="J194" s="133" t="s">
        <v>3561</v>
      </c>
      <c r="K194" s="69">
        <v>880.09537543699992</v>
      </c>
      <c r="L194" s="70">
        <v>2.3318218977247575E-4</v>
      </c>
      <c r="M194" s="70">
        <f t="shared" si="2"/>
        <v>1.9287544011545774E-3</v>
      </c>
      <c r="N194" s="70">
        <f>K194/'סכום נכסי הקרן'!$C$41</f>
        <v>1.0819283889042097E-4</v>
      </c>
    </row>
    <row r="195" spans="1:14">
      <c r="A195" s="62" t="s">
        <v>1488</v>
      </c>
      <c r="B195" s="59" t="s">
        <v>1489</v>
      </c>
      <c r="C195" s="72" t="s">
        <v>1464</v>
      </c>
      <c r="D195" s="72" t="s">
        <v>780</v>
      </c>
      <c r="E195" s="59" t="s">
        <v>1490</v>
      </c>
      <c r="F195" s="72" t="s">
        <v>3449</v>
      </c>
      <c r="G195" s="72" t="s">
        <v>133</v>
      </c>
      <c r="H195" s="69">
        <v>5412.9896920000001</v>
      </c>
      <c r="I195" s="71">
        <v>3963</v>
      </c>
      <c r="J195" s="133" t="s">
        <v>3561</v>
      </c>
      <c r="K195" s="69">
        <v>778.05236647899994</v>
      </c>
      <c r="L195" s="70">
        <v>3.2955085542231852E-5</v>
      </c>
      <c r="M195" s="70">
        <f t="shared" si="2"/>
        <v>1.7051242036466403E-3</v>
      </c>
      <c r="N195" s="70">
        <f>K195/'סכום נכסי הקרן'!$C$41</f>
        <v>9.5648377078421618E-5</v>
      </c>
    </row>
    <row r="196" spans="1:14">
      <c r="A196" s="62" t="s">
        <v>1491</v>
      </c>
      <c r="B196" s="59" t="s">
        <v>1492</v>
      </c>
      <c r="C196" s="72" t="s">
        <v>1464</v>
      </c>
      <c r="D196" s="72" t="s">
        <v>780</v>
      </c>
      <c r="E196" s="59" t="s">
        <v>1493</v>
      </c>
      <c r="F196" s="72" t="s">
        <v>3446</v>
      </c>
      <c r="G196" s="72" t="s">
        <v>133</v>
      </c>
      <c r="H196" s="69">
        <v>9288.5043690000002</v>
      </c>
      <c r="I196" s="71">
        <v>2224</v>
      </c>
      <c r="J196" s="133" t="s">
        <v>3561</v>
      </c>
      <c r="K196" s="69">
        <v>749.25237487099992</v>
      </c>
      <c r="L196" s="70">
        <v>1.1180047694372775E-4</v>
      </c>
      <c r="M196" s="70">
        <f t="shared" si="2"/>
        <v>1.6420081913172228E-3</v>
      </c>
      <c r="N196" s="70">
        <f>K196/'סכום נכסי הקרן'!$C$41</f>
        <v>9.2107905285188261E-5</v>
      </c>
    </row>
    <row r="197" spans="1:14">
      <c r="A197" s="62" t="s">
        <v>1494</v>
      </c>
      <c r="B197" s="59" t="s">
        <v>1495</v>
      </c>
      <c r="C197" s="72" t="s">
        <v>1464</v>
      </c>
      <c r="D197" s="72" t="s">
        <v>780</v>
      </c>
      <c r="E197" s="59" t="s">
        <v>1496</v>
      </c>
      <c r="F197" s="72" t="s">
        <v>3448</v>
      </c>
      <c r="G197" s="72" t="s">
        <v>133</v>
      </c>
      <c r="H197" s="69">
        <v>59863.120734999997</v>
      </c>
      <c r="I197" s="71">
        <v>253</v>
      </c>
      <c r="J197" s="133" t="s">
        <v>3561</v>
      </c>
      <c r="K197" s="69">
        <v>549.32255343199995</v>
      </c>
      <c r="L197" s="70">
        <v>3.6304862452286472E-4</v>
      </c>
      <c r="M197" s="70">
        <f t="shared" si="2"/>
        <v>1.2038562207639773E-3</v>
      </c>
      <c r="N197" s="70">
        <f>K197/'סכום נכסי הקרן'!$C$41</f>
        <v>6.7529915712637929E-5</v>
      </c>
    </row>
    <row r="198" spans="1:14">
      <c r="A198" s="62" t="s">
        <v>1497</v>
      </c>
      <c r="B198" s="59" t="s">
        <v>1498</v>
      </c>
      <c r="C198" s="72" t="s">
        <v>1464</v>
      </c>
      <c r="D198" s="72" t="s">
        <v>780</v>
      </c>
      <c r="E198" s="59" t="s">
        <v>1499</v>
      </c>
      <c r="F198" s="72" t="s">
        <v>3444</v>
      </c>
      <c r="G198" s="72" t="s">
        <v>133</v>
      </c>
      <c r="H198" s="69">
        <v>4690.365898</v>
      </c>
      <c r="I198" s="71">
        <v>3461</v>
      </c>
      <c r="J198" s="133" t="s">
        <v>3561</v>
      </c>
      <c r="K198" s="69">
        <v>588.78383565799993</v>
      </c>
      <c r="L198" s="70">
        <v>4.4718265708096253E-5</v>
      </c>
      <c r="M198" s="70">
        <f t="shared" si="2"/>
        <v>1.2903367590020158E-3</v>
      </c>
      <c r="N198" s="70">
        <f>K198/'סכום נכסי הקרן'!$C$41</f>
        <v>7.238101284306782E-5</v>
      </c>
    </row>
    <row r="199" spans="1:14">
      <c r="A199" s="62" t="s">
        <v>1500</v>
      </c>
      <c r="B199" s="59" t="s">
        <v>1501</v>
      </c>
      <c r="C199" s="72" t="s">
        <v>1464</v>
      </c>
      <c r="D199" s="72" t="s">
        <v>780</v>
      </c>
      <c r="E199" s="59" t="s">
        <v>1502</v>
      </c>
      <c r="F199" s="72" t="s">
        <v>3438</v>
      </c>
      <c r="G199" s="72" t="s">
        <v>133</v>
      </c>
      <c r="H199" s="69">
        <v>9851.6618999999992</v>
      </c>
      <c r="I199" s="71">
        <v>1916</v>
      </c>
      <c r="J199" s="133" t="s">
        <v>3561</v>
      </c>
      <c r="K199" s="69">
        <v>684.62469288399996</v>
      </c>
      <c r="L199" s="70">
        <v>1.9657806934355774E-4</v>
      </c>
      <c r="M199" s="70">
        <f t="shared" si="2"/>
        <v>1.5003747620914974E-3</v>
      </c>
      <c r="N199" s="70">
        <f>K199/'סכום נכסי הקרן'!$C$41</f>
        <v>8.4163025013991597E-5</v>
      </c>
    </row>
    <row r="200" spans="1:14">
      <c r="A200" s="62" t="s">
        <v>1503</v>
      </c>
      <c r="B200" s="59" t="s">
        <v>1504</v>
      </c>
      <c r="C200" s="72" t="s">
        <v>1464</v>
      </c>
      <c r="D200" s="72" t="s">
        <v>780</v>
      </c>
      <c r="E200" s="59" t="s">
        <v>1505</v>
      </c>
      <c r="F200" s="72" t="s">
        <v>3439</v>
      </c>
      <c r="G200" s="72" t="s">
        <v>133</v>
      </c>
      <c r="H200" s="69">
        <v>3948.1768329999995</v>
      </c>
      <c r="I200" s="71">
        <v>4332</v>
      </c>
      <c r="J200" s="133" t="s">
        <v>3561</v>
      </c>
      <c r="K200" s="69">
        <v>620.34401896899999</v>
      </c>
      <c r="L200" s="70">
        <v>4.1714338938589198E-5</v>
      </c>
      <c r="M200" s="70">
        <f t="shared" si="2"/>
        <v>1.3595018110648237E-3</v>
      </c>
      <c r="N200" s="70">
        <f>K200/'סכום נכסי הקרן'!$C$41</f>
        <v>7.6260803515327305E-5</v>
      </c>
    </row>
    <row r="201" spans="1:14">
      <c r="A201" s="62" t="s">
        <v>1506</v>
      </c>
      <c r="B201" s="59" t="s">
        <v>1507</v>
      </c>
      <c r="C201" s="72" t="s">
        <v>1464</v>
      </c>
      <c r="D201" s="72" t="s">
        <v>780</v>
      </c>
      <c r="E201" s="59" t="s">
        <v>1508</v>
      </c>
      <c r="F201" s="72" t="s">
        <v>3444</v>
      </c>
      <c r="G201" s="72" t="s">
        <v>133</v>
      </c>
      <c r="H201" s="69">
        <v>1617.7917990000001</v>
      </c>
      <c r="I201" s="71">
        <v>18781</v>
      </c>
      <c r="J201" s="133" t="s">
        <v>3561</v>
      </c>
      <c r="K201" s="69">
        <v>1102.018531831</v>
      </c>
      <c r="L201" s="70">
        <v>3.3889066830550541E-5</v>
      </c>
      <c r="M201" s="70">
        <f t="shared" ref="M201:M216" si="3">IFERROR(K201/$K$9,0)</f>
        <v>2.4151053996477895E-3</v>
      </c>
      <c r="N201" s="70">
        <f>K201/'סכום נכסי הקרן'!$C$41</f>
        <v>1.3547453696077802E-4</v>
      </c>
    </row>
    <row r="202" spans="1:14">
      <c r="A202" s="62" t="s">
        <v>1509</v>
      </c>
      <c r="B202" s="59" t="s">
        <v>1510</v>
      </c>
      <c r="C202" s="72" t="s">
        <v>1464</v>
      </c>
      <c r="D202" s="72" t="s">
        <v>780</v>
      </c>
      <c r="E202" s="59" t="s">
        <v>1057</v>
      </c>
      <c r="F202" s="72" t="s">
        <v>159</v>
      </c>
      <c r="G202" s="72" t="s">
        <v>133</v>
      </c>
      <c r="H202" s="69">
        <v>11949.587949999999</v>
      </c>
      <c r="I202" s="71">
        <v>19951</v>
      </c>
      <c r="J202" s="133" t="s">
        <v>3561</v>
      </c>
      <c r="K202" s="69">
        <v>8646.9939330039997</v>
      </c>
      <c r="L202" s="70">
        <v>1.8868632148006043E-4</v>
      </c>
      <c r="M202" s="70">
        <f t="shared" si="3"/>
        <v>1.8950136622132782E-2</v>
      </c>
      <c r="N202" s="70">
        <f>K202/'סכום נכסי הקרן'!$C$41</f>
        <v>1.0630016332211923E-3</v>
      </c>
    </row>
    <row r="203" spans="1:14">
      <c r="A203" s="62" t="s">
        <v>1511</v>
      </c>
      <c r="B203" s="59" t="s">
        <v>1512</v>
      </c>
      <c r="C203" s="72" t="s">
        <v>1464</v>
      </c>
      <c r="D203" s="72" t="s">
        <v>780</v>
      </c>
      <c r="E203" s="59" t="s">
        <v>1051</v>
      </c>
      <c r="F203" s="72" t="s">
        <v>1037</v>
      </c>
      <c r="G203" s="72" t="s">
        <v>133</v>
      </c>
      <c r="H203" s="69">
        <v>11058.252425000002</v>
      </c>
      <c r="I203" s="71">
        <v>13739</v>
      </c>
      <c r="J203" s="133" t="s">
        <v>3561</v>
      </c>
      <c r="K203" s="69">
        <v>5510.4768012650002</v>
      </c>
      <c r="L203" s="70">
        <v>3.8216710429872199E-4</v>
      </c>
      <c r="M203" s="70">
        <f t="shared" si="3"/>
        <v>1.2076368856753388E-2</v>
      </c>
      <c r="N203" s="70">
        <f>K203/'סכום נכסי הקרן'!$C$41</f>
        <v>6.7741990857824244E-4</v>
      </c>
    </row>
    <row r="204" spans="1:14">
      <c r="A204" s="62" t="s">
        <v>1515</v>
      </c>
      <c r="B204" s="59" t="s">
        <v>1516</v>
      </c>
      <c r="C204" s="72" t="s">
        <v>1464</v>
      </c>
      <c r="D204" s="72" t="s">
        <v>780</v>
      </c>
      <c r="E204" s="59" t="s">
        <v>1225</v>
      </c>
      <c r="F204" s="72" t="s">
        <v>159</v>
      </c>
      <c r="G204" s="72" t="s">
        <v>133</v>
      </c>
      <c r="H204" s="69">
        <v>23749.378642000003</v>
      </c>
      <c r="I204" s="71">
        <v>3087</v>
      </c>
      <c r="J204" s="133" t="s">
        <v>3561</v>
      </c>
      <c r="K204" s="69">
        <v>2659.1108168259998</v>
      </c>
      <c r="L204" s="70">
        <v>5.0488174195263355E-4</v>
      </c>
      <c r="M204" s="70">
        <f t="shared" si="3"/>
        <v>5.8275180557155696E-3</v>
      </c>
      <c r="N204" s="70">
        <f>K204/'סכום נכסי הקרן'!$C$41</f>
        <v>3.2689269393533515E-4</v>
      </c>
    </row>
    <row r="205" spans="1:14">
      <c r="A205" s="62" t="s">
        <v>1517</v>
      </c>
      <c r="B205" s="59" t="s">
        <v>1518</v>
      </c>
      <c r="C205" s="72" t="s">
        <v>1486</v>
      </c>
      <c r="D205" s="72" t="s">
        <v>780</v>
      </c>
      <c r="E205" s="59" t="s">
        <v>1519</v>
      </c>
      <c r="F205" s="72" t="s">
        <v>3444</v>
      </c>
      <c r="G205" s="72" t="s">
        <v>133</v>
      </c>
      <c r="H205" s="69">
        <v>7629.309397</v>
      </c>
      <c r="I205" s="71">
        <v>468</v>
      </c>
      <c r="J205" s="133" t="s">
        <v>3561</v>
      </c>
      <c r="K205" s="69">
        <v>129.50264421899999</v>
      </c>
      <c r="L205" s="70">
        <v>6.2400404046064929E-5</v>
      </c>
      <c r="M205" s="70">
        <f t="shared" si="3"/>
        <v>2.8380878024103604E-4</v>
      </c>
      <c r="N205" s="70">
        <f>K205/'סכום נכסי הקרן'!$C$41</f>
        <v>1.5920159465572312E-5</v>
      </c>
    </row>
    <row r="206" spans="1:14">
      <c r="A206" s="62" t="s">
        <v>1520</v>
      </c>
      <c r="B206" s="59" t="s">
        <v>1521</v>
      </c>
      <c r="C206" s="72" t="s">
        <v>1486</v>
      </c>
      <c r="D206" s="72" t="s">
        <v>780</v>
      </c>
      <c r="E206" s="59" t="s">
        <v>1522</v>
      </c>
      <c r="F206" s="72" t="s">
        <v>3444</v>
      </c>
      <c r="G206" s="72" t="s">
        <v>133</v>
      </c>
      <c r="H206" s="69">
        <v>16393.404564</v>
      </c>
      <c r="I206" s="71">
        <v>533</v>
      </c>
      <c r="J206" s="133" t="s">
        <v>3561</v>
      </c>
      <c r="K206" s="69">
        <v>316.915821585</v>
      </c>
      <c r="L206" s="70">
        <v>2.0944201776670435E-4</v>
      </c>
      <c r="M206" s="70">
        <f t="shared" si="3"/>
        <v>6.9453016427234145E-4</v>
      </c>
      <c r="N206" s="70">
        <f>K206/'סכום נכסי הקרן'!$C$41</f>
        <v>3.8959439378426489E-5</v>
      </c>
    </row>
    <row r="207" spans="1:14">
      <c r="A207" s="62" t="s">
        <v>1523</v>
      </c>
      <c r="B207" s="59" t="s">
        <v>1524</v>
      </c>
      <c r="C207" s="72" t="s">
        <v>1464</v>
      </c>
      <c r="D207" s="72" t="s">
        <v>780</v>
      </c>
      <c r="E207" s="59" t="s">
        <v>1525</v>
      </c>
      <c r="F207" s="72" t="s">
        <v>3447</v>
      </c>
      <c r="G207" s="72" t="s">
        <v>133</v>
      </c>
      <c r="H207" s="69">
        <v>12680.734103999999</v>
      </c>
      <c r="I207" s="71">
        <v>110.5</v>
      </c>
      <c r="J207" s="133" t="s">
        <v>3561</v>
      </c>
      <c r="K207" s="69">
        <v>50.822289982000001</v>
      </c>
      <c r="L207" s="70">
        <v>4.5604384240871575E-4</v>
      </c>
      <c r="M207" s="70">
        <f t="shared" si="3"/>
        <v>1.113785144375566E-4</v>
      </c>
      <c r="N207" s="70">
        <f>K207/'סכום נכסי הקרן'!$C$41</f>
        <v>6.2477408534666137E-6</v>
      </c>
    </row>
    <row r="208" spans="1:14">
      <c r="A208" s="62" t="s">
        <v>1526</v>
      </c>
      <c r="B208" s="59" t="s">
        <v>1527</v>
      </c>
      <c r="C208" s="72" t="s">
        <v>1464</v>
      </c>
      <c r="D208" s="72" t="s">
        <v>780</v>
      </c>
      <c r="E208" s="59" t="s">
        <v>1528</v>
      </c>
      <c r="F208" s="72" t="s">
        <v>3448</v>
      </c>
      <c r="G208" s="72" t="s">
        <v>133</v>
      </c>
      <c r="H208" s="69">
        <v>10625.368200999999</v>
      </c>
      <c r="I208" s="71">
        <v>1428</v>
      </c>
      <c r="J208" s="133" t="s">
        <v>3561</v>
      </c>
      <c r="K208" s="69">
        <v>550.32564539800001</v>
      </c>
      <c r="L208" s="70">
        <v>1.5362348298995156E-4</v>
      </c>
      <c r="M208" s="70">
        <f t="shared" si="3"/>
        <v>1.2060545257411221E-3</v>
      </c>
      <c r="N208" s="70">
        <f>K208/'סכום נכסי הקרן'!$C$41</f>
        <v>6.7653228901752043E-5</v>
      </c>
    </row>
    <row r="209" spans="1:14">
      <c r="A209" s="62" t="s">
        <v>1529</v>
      </c>
      <c r="B209" s="59" t="s">
        <v>1530</v>
      </c>
      <c r="C209" s="72" t="s">
        <v>1464</v>
      </c>
      <c r="D209" s="72" t="s">
        <v>780</v>
      </c>
      <c r="E209" s="59">
        <v>513870683</v>
      </c>
      <c r="F209" s="72" t="s">
        <v>927</v>
      </c>
      <c r="G209" s="72" t="s">
        <v>133</v>
      </c>
      <c r="H209" s="69">
        <v>41767.155299999999</v>
      </c>
      <c r="I209" s="71">
        <v>433</v>
      </c>
      <c r="J209" s="133" t="s">
        <v>3561</v>
      </c>
      <c r="K209" s="69">
        <v>655.949414907</v>
      </c>
      <c r="L209" s="70">
        <v>1.4004568576596996E-4</v>
      </c>
      <c r="M209" s="70">
        <f t="shared" si="3"/>
        <v>1.4375320632817152E-3</v>
      </c>
      <c r="N209" s="70">
        <f>K209/'סכום נכסי הקרן'!$C$41</f>
        <v>8.0637884652058538E-5</v>
      </c>
    </row>
    <row r="210" spans="1:14">
      <c r="A210" s="62" t="s">
        <v>1531</v>
      </c>
      <c r="B210" s="59" t="s">
        <v>1532</v>
      </c>
      <c r="C210" s="72" t="s">
        <v>1486</v>
      </c>
      <c r="D210" s="72" t="s">
        <v>780</v>
      </c>
      <c r="E210" s="59" t="s">
        <v>800</v>
      </c>
      <c r="F210" s="72" t="s">
        <v>1040</v>
      </c>
      <c r="G210" s="72" t="s">
        <v>133</v>
      </c>
      <c r="H210" s="69">
        <v>298363.16541199997</v>
      </c>
      <c r="I210" s="71">
        <v>1044</v>
      </c>
      <c r="J210" s="133" t="s">
        <v>3561</v>
      </c>
      <c r="K210" s="69">
        <v>11297.783817885</v>
      </c>
      <c r="L210" s="70">
        <v>2.6616487995380274E-4</v>
      </c>
      <c r="M210" s="70">
        <f t="shared" si="3"/>
        <v>2.4759419115478017E-2</v>
      </c>
      <c r="N210" s="70">
        <f>K210/'סכום נכסי הקרן'!$C$41</f>
        <v>1.3888714093291312E-3</v>
      </c>
    </row>
    <row r="211" spans="1:14">
      <c r="A211" s="62" t="s">
        <v>1533</v>
      </c>
      <c r="B211" s="59" t="s">
        <v>1534</v>
      </c>
      <c r="C211" s="72" t="s">
        <v>1464</v>
      </c>
      <c r="D211" s="72" t="s">
        <v>780</v>
      </c>
      <c r="E211" s="59" t="s">
        <v>1036</v>
      </c>
      <c r="F211" s="72" t="s">
        <v>1037</v>
      </c>
      <c r="G211" s="72" t="s">
        <v>133</v>
      </c>
      <c r="H211" s="69">
        <v>18013.747906000001</v>
      </c>
      <c r="I211" s="71">
        <v>3052</v>
      </c>
      <c r="J211" s="133" t="s">
        <v>3561</v>
      </c>
      <c r="K211" s="69">
        <v>1994.0505587929999</v>
      </c>
      <c r="L211" s="70">
        <v>1.6306183600637853E-4</v>
      </c>
      <c r="M211" s="70">
        <f t="shared" si="3"/>
        <v>4.3700193169257879E-3</v>
      </c>
      <c r="N211" s="70">
        <f>K211/'סכום נכסי הקרן'!$C$41</f>
        <v>2.4513478523815796E-4</v>
      </c>
    </row>
    <row r="212" spans="1:14">
      <c r="A212" s="62" t="s">
        <v>1535</v>
      </c>
      <c r="B212" s="59" t="s">
        <v>1536</v>
      </c>
      <c r="C212" s="72" t="s">
        <v>1464</v>
      </c>
      <c r="D212" s="72" t="s">
        <v>780</v>
      </c>
      <c r="E212" s="59" t="s">
        <v>1537</v>
      </c>
      <c r="F212" s="72" t="s">
        <v>3447</v>
      </c>
      <c r="G212" s="72" t="s">
        <v>133</v>
      </c>
      <c r="H212" s="69">
        <v>6697.0458840000001</v>
      </c>
      <c r="I212" s="71">
        <v>1500</v>
      </c>
      <c r="J212" s="133" t="s">
        <v>3561</v>
      </c>
      <c r="K212" s="69">
        <v>364.35278132799994</v>
      </c>
      <c r="L212" s="70">
        <v>2.1696936609223258E-4</v>
      </c>
      <c r="M212" s="70">
        <f t="shared" si="3"/>
        <v>7.9848962984307385E-4</v>
      </c>
      <c r="N212" s="70">
        <f>K212/'סכום נכסי הקרן'!$C$41</f>
        <v>4.4791011144585789E-5</v>
      </c>
    </row>
    <row r="213" spans="1:14">
      <c r="A213" s="62" t="s">
        <v>1538</v>
      </c>
      <c r="B213" s="59" t="s">
        <v>1539</v>
      </c>
      <c r="C213" s="72" t="s">
        <v>1464</v>
      </c>
      <c r="D213" s="72" t="s">
        <v>780</v>
      </c>
      <c r="E213" s="59" t="s">
        <v>1540</v>
      </c>
      <c r="F213" s="72" t="s">
        <v>3444</v>
      </c>
      <c r="G213" s="72" t="s">
        <v>133</v>
      </c>
      <c r="H213" s="69">
        <v>2758.4967359999996</v>
      </c>
      <c r="I213" s="71">
        <v>12302</v>
      </c>
      <c r="J213" s="133" t="s">
        <v>3561</v>
      </c>
      <c r="K213" s="69">
        <v>1230.823423497</v>
      </c>
      <c r="L213" s="70">
        <v>4.8258296553067704E-5</v>
      </c>
      <c r="M213" s="70">
        <f t="shared" si="3"/>
        <v>2.6973850350426238E-3</v>
      </c>
      <c r="N213" s="70">
        <f>K213/'סכום נכסי הקרן'!$C$41</f>
        <v>1.5130891955300336E-4</v>
      </c>
    </row>
    <row r="214" spans="1:14">
      <c r="A214" s="62" t="s">
        <v>1541</v>
      </c>
      <c r="B214" s="59" t="s">
        <v>1542</v>
      </c>
      <c r="C214" s="72" t="s">
        <v>1486</v>
      </c>
      <c r="D214" s="72" t="s">
        <v>780</v>
      </c>
      <c r="E214" s="59" t="s">
        <v>1543</v>
      </c>
      <c r="F214" s="72" t="s">
        <v>3319</v>
      </c>
      <c r="G214" s="72" t="s">
        <v>133</v>
      </c>
      <c r="H214" s="69">
        <v>1756.1226099999999</v>
      </c>
      <c r="I214" s="71">
        <v>987</v>
      </c>
      <c r="J214" s="133" t="s">
        <v>3561</v>
      </c>
      <c r="K214" s="69">
        <v>62.866537692999998</v>
      </c>
      <c r="L214" s="70">
        <v>1.4607784132653707E-5</v>
      </c>
      <c r="M214" s="70">
        <f t="shared" si="3"/>
        <v>1.3777383070615127E-4</v>
      </c>
      <c r="N214" s="70">
        <f>K214/'סכום נכסי הקרן'!$C$41</f>
        <v>7.7283773714184391E-6</v>
      </c>
    </row>
    <row r="215" spans="1:14">
      <c r="A215" s="132" t="s">
        <v>3561</v>
      </c>
      <c r="B215" s="133" t="s">
        <v>3561</v>
      </c>
      <c r="C215" s="133" t="s">
        <v>3561</v>
      </c>
      <c r="D215" s="133" t="s">
        <v>3561</v>
      </c>
      <c r="E215" s="133" t="s">
        <v>3561</v>
      </c>
      <c r="F215" s="133" t="s">
        <v>3561</v>
      </c>
      <c r="G215" s="133" t="s">
        <v>3561</v>
      </c>
      <c r="H215" s="133" t="s">
        <v>3561</v>
      </c>
      <c r="I215" s="133" t="s">
        <v>3561</v>
      </c>
      <c r="J215" s="133" t="s">
        <v>3561</v>
      </c>
      <c r="K215" s="133" t="s">
        <v>3561</v>
      </c>
      <c r="L215" s="133" t="s">
        <v>3561</v>
      </c>
      <c r="M215" s="133" t="s">
        <v>3561</v>
      </c>
      <c r="N215" s="133" t="s">
        <v>3561</v>
      </c>
    </row>
    <row r="216" spans="1:14">
      <c r="A216" s="76" t="s">
        <v>66</v>
      </c>
      <c r="B216" s="130" t="s">
        <v>3561</v>
      </c>
      <c r="C216" s="130" t="s">
        <v>3561</v>
      </c>
      <c r="D216" s="130" t="s">
        <v>3561</v>
      </c>
      <c r="E216" s="130" t="s">
        <v>3561</v>
      </c>
      <c r="F216" s="130" t="s">
        <v>3561</v>
      </c>
      <c r="G216" s="130" t="s">
        <v>3561</v>
      </c>
      <c r="H216" s="130" t="s">
        <v>3561</v>
      </c>
      <c r="I216" s="130" t="s">
        <v>3561</v>
      </c>
      <c r="J216" s="66">
        <v>42.394420216</v>
      </c>
      <c r="K216" s="66">
        <f>SUM(K217:K258)</f>
        <v>71135.669651079021</v>
      </c>
      <c r="L216" s="130" t="s">
        <v>3561</v>
      </c>
      <c r="M216" s="67">
        <f t="shared" si="3"/>
        <v>0.15589587191100768</v>
      </c>
      <c r="N216" s="67">
        <f>K216/'סכום נכסי הקרן'!$C$41</f>
        <v>8.7449272666611493E-3</v>
      </c>
    </row>
    <row r="217" spans="1:14">
      <c r="A217" s="62" t="s">
        <v>1544</v>
      </c>
      <c r="B217" s="59" t="s">
        <v>1545</v>
      </c>
      <c r="C217" s="72" t="s">
        <v>1464</v>
      </c>
      <c r="D217" s="72" t="s">
        <v>780</v>
      </c>
      <c r="E217" s="133" t="s">
        <v>3561</v>
      </c>
      <c r="F217" s="72" t="s">
        <v>3444</v>
      </c>
      <c r="G217" s="72" t="s">
        <v>133</v>
      </c>
      <c r="H217" s="69">
        <v>732.00817800000004</v>
      </c>
      <c r="I217" s="71">
        <v>59660</v>
      </c>
      <c r="J217" s="133" t="s">
        <v>3561</v>
      </c>
      <c r="K217" s="69">
        <v>1583.969218514</v>
      </c>
      <c r="L217" s="70">
        <v>1.6077491280474413E-6</v>
      </c>
      <c r="M217" s="70">
        <f t="shared" ref="M217:M258" si="4">IFERROR(K217/$K$9,0)</f>
        <v>3.4713142311255641E-3</v>
      </c>
      <c r="N217" s="70">
        <f>K217/'סכום נכסי הקרן'!$C$41</f>
        <v>1.9472222130581884E-4</v>
      </c>
    </row>
    <row r="218" spans="1:14">
      <c r="A218" s="62" t="s">
        <v>1546</v>
      </c>
      <c r="B218" s="59" t="s">
        <v>1547</v>
      </c>
      <c r="C218" s="72" t="s">
        <v>1486</v>
      </c>
      <c r="D218" s="72" t="s">
        <v>780</v>
      </c>
      <c r="E218" s="133" t="s">
        <v>3561</v>
      </c>
      <c r="F218" s="72" t="s">
        <v>3438</v>
      </c>
      <c r="G218" s="72" t="s">
        <v>133</v>
      </c>
      <c r="H218" s="69">
        <v>3526.9484940000002</v>
      </c>
      <c r="I218" s="71">
        <v>12141</v>
      </c>
      <c r="J218" s="133" t="s">
        <v>3561</v>
      </c>
      <c r="K218" s="69">
        <v>1553.106124013</v>
      </c>
      <c r="L218" s="70">
        <v>4.7101381695874027E-5</v>
      </c>
      <c r="M218" s="70">
        <f t="shared" si="4"/>
        <v>3.4036768692970285E-3</v>
      </c>
      <c r="N218" s="70">
        <f>K218/'סכום נכסי הקרן'!$C$41</f>
        <v>1.9092812591093222E-4</v>
      </c>
    </row>
    <row r="219" spans="1:14">
      <c r="A219" s="62" t="s">
        <v>1548</v>
      </c>
      <c r="B219" s="59" t="s">
        <v>1549</v>
      </c>
      <c r="C219" s="72" t="s">
        <v>1464</v>
      </c>
      <c r="D219" s="72" t="s">
        <v>780</v>
      </c>
      <c r="E219" s="133" t="s">
        <v>3561</v>
      </c>
      <c r="F219" s="72" t="s">
        <v>3317</v>
      </c>
      <c r="G219" s="72" t="s">
        <v>133</v>
      </c>
      <c r="H219" s="69">
        <v>957.38639599999999</v>
      </c>
      <c r="I219" s="71">
        <v>170</v>
      </c>
      <c r="J219" s="133" t="s">
        <v>3561</v>
      </c>
      <c r="K219" s="69">
        <v>5.9031488209999985</v>
      </c>
      <c r="L219" s="70">
        <v>3.5095963236034556E-5</v>
      </c>
      <c r="M219" s="70">
        <f t="shared" si="4"/>
        <v>1.2936920914418814E-5</v>
      </c>
      <c r="N219" s="70">
        <f>K219/'סכום נכסי הקרן'!$C$41</f>
        <v>7.2569229104232463E-7</v>
      </c>
    </row>
    <row r="220" spans="1:14">
      <c r="A220" s="62" t="s">
        <v>1550</v>
      </c>
      <c r="B220" s="59" t="s">
        <v>1551</v>
      </c>
      <c r="C220" s="72" t="s">
        <v>1486</v>
      </c>
      <c r="D220" s="72" t="s">
        <v>780</v>
      </c>
      <c r="E220" s="133" t="s">
        <v>3561</v>
      </c>
      <c r="F220" s="72" t="s">
        <v>3449</v>
      </c>
      <c r="G220" s="72" t="s">
        <v>133</v>
      </c>
      <c r="H220" s="69">
        <v>4547.3235299999997</v>
      </c>
      <c r="I220" s="71">
        <v>7751</v>
      </c>
      <c r="J220" s="69">
        <v>16.493142443</v>
      </c>
      <c r="K220" s="69">
        <v>1294.876613224</v>
      </c>
      <c r="L220" s="70">
        <v>1.7878746472664595E-6</v>
      </c>
      <c r="M220" s="70">
        <f t="shared" si="4"/>
        <v>2.8377594479096348E-3</v>
      </c>
      <c r="N220" s="70">
        <f>K220/'סכום נכסי הקרן'!$C$41</f>
        <v>1.5918317571883065E-4</v>
      </c>
    </row>
    <row r="221" spans="1:14">
      <c r="A221" s="62" t="s">
        <v>1552</v>
      </c>
      <c r="B221" s="59" t="s">
        <v>1553</v>
      </c>
      <c r="C221" s="72" t="s">
        <v>1464</v>
      </c>
      <c r="D221" s="72" t="s">
        <v>780</v>
      </c>
      <c r="E221" s="133" t="s">
        <v>3561</v>
      </c>
      <c r="F221" s="72" t="s">
        <v>927</v>
      </c>
      <c r="G221" s="72" t="s">
        <v>133</v>
      </c>
      <c r="H221" s="69">
        <v>10063.706104999999</v>
      </c>
      <c r="I221" s="71">
        <v>14093</v>
      </c>
      <c r="J221" s="133" t="s">
        <v>3561</v>
      </c>
      <c r="K221" s="69">
        <v>5144.0946736639999</v>
      </c>
      <c r="L221" s="70">
        <v>1.7578525947598251E-6</v>
      </c>
      <c r="M221" s="70">
        <f t="shared" si="4"/>
        <v>1.1273431856017617E-2</v>
      </c>
      <c r="N221" s="70">
        <f>K221/'סכום נכסי הקרן'!$C$41</f>
        <v>6.3237942363741201E-4</v>
      </c>
    </row>
    <row r="222" spans="1:14">
      <c r="A222" s="62" t="s">
        <v>1554</v>
      </c>
      <c r="B222" s="59" t="s">
        <v>1555</v>
      </c>
      <c r="C222" s="72" t="s">
        <v>1464</v>
      </c>
      <c r="D222" s="72" t="s">
        <v>780</v>
      </c>
      <c r="E222" s="133" t="s">
        <v>3561</v>
      </c>
      <c r="F222" s="72" t="s">
        <v>3449</v>
      </c>
      <c r="G222" s="72" t="s">
        <v>133</v>
      </c>
      <c r="H222" s="69">
        <v>13220.511336000001</v>
      </c>
      <c r="I222" s="71">
        <v>15194</v>
      </c>
      <c r="J222" s="133" t="s">
        <v>3561</v>
      </c>
      <c r="K222" s="69">
        <v>7285.6437339049999</v>
      </c>
      <c r="L222" s="70">
        <v>1.2793179994948393E-6</v>
      </c>
      <c r="M222" s="70">
        <f t="shared" si="4"/>
        <v>1.5966698393382751E-2</v>
      </c>
      <c r="N222" s="70">
        <f>K222/'סכום נכסי הקרן'!$C$41</f>
        <v>8.9564665457308101E-4</v>
      </c>
    </row>
    <row r="223" spans="1:14">
      <c r="A223" s="62" t="s">
        <v>1556</v>
      </c>
      <c r="B223" s="59" t="s">
        <v>1557</v>
      </c>
      <c r="C223" s="72" t="s">
        <v>1486</v>
      </c>
      <c r="D223" s="72" t="s">
        <v>780</v>
      </c>
      <c r="E223" s="133" t="s">
        <v>3561</v>
      </c>
      <c r="F223" s="72" t="s">
        <v>3437</v>
      </c>
      <c r="G223" s="72" t="s">
        <v>133</v>
      </c>
      <c r="H223" s="69">
        <v>1441.83429</v>
      </c>
      <c r="I223" s="71">
        <v>21588</v>
      </c>
      <c r="J223" s="69">
        <v>8.8902060489999997</v>
      </c>
      <c r="K223" s="69">
        <v>1137.8417835760001</v>
      </c>
      <c r="L223" s="70">
        <v>3.0929690668103569E-6</v>
      </c>
      <c r="M223" s="70">
        <f t="shared" si="4"/>
        <v>2.4936130891496568E-3</v>
      </c>
      <c r="N223" s="70">
        <f>K223/'סכום נכסי הקרן'!$C$41</f>
        <v>1.3987839978377408E-4</v>
      </c>
    </row>
    <row r="224" spans="1:14">
      <c r="A224" s="62" t="s">
        <v>1558</v>
      </c>
      <c r="B224" s="59" t="s">
        <v>1559</v>
      </c>
      <c r="C224" s="72" t="s">
        <v>1464</v>
      </c>
      <c r="D224" s="72" t="s">
        <v>780</v>
      </c>
      <c r="E224" s="133" t="s">
        <v>3561</v>
      </c>
      <c r="F224" s="72" t="s">
        <v>1471</v>
      </c>
      <c r="G224" s="72" t="s">
        <v>133</v>
      </c>
      <c r="H224" s="69">
        <v>1364.1970590000001</v>
      </c>
      <c r="I224" s="71">
        <v>16207</v>
      </c>
      <c r="J224" s="133" t="s">
        <v>3561</v>
      </c>
      <c r="K224" s="69">
        <v>801.9130787360001</v>
      </c>
      <c r="L224" s="70">
        <v>1.641500488700007E-6</v>
      </c>
      <c r="M224" s="70">
        <f t="shared" si="4"/>
        <v>1.7574156428074479E-3</v>
      </c>
      <c r="N224" s="70">
        <f>K224/'סכום נכסי הקרן'!$C$41</f>
        <v>9.8581648027323585E-5</v>
      </c>
    </row>
    <row r="225" spans="1:14">
      <c r="A225" s="62" t="s">
        <v>1560</v>
      </c>
      <c r="B225" s="59" t="s">
        <v>1561</v>
      </c>
      <c r="C225" s="72" t="s">
        <v>27</v>
      </c>
      <c r="D225" s="72" t="s">
        <v>780</v>
      </c>
      <c r="E225" s="133" t="s">
        <v>3561</v>
      </c>
      <c r="F225" s="72" t="s">
        <v>3437</v>
      </c>
      <c r="G225" s="72" t="s">
        <v>135</v>
      </c>
      <c r="H225" s="69">
        <v>235195.42480099999</v>
      </c>
      <c r="I225" s="71">
        <v>247.5</v>
      </c>
      <c r="J225" s="133" t="s">
        <v>3561</v>
      </c>
      <c r="K225" s="69">
        <v>2335.1871663749998</v>
      </c>
      <c r="L225" s="70">
        <v>1.5301984783065511E-4</v>
      </c>
      <c r="M225" s="70">
        <f t="shared" si="4"/>
        <v>5.1176300323462825E-3</v>
      </c>
      <c r="N225" s="70">
        <f>K225/'סכום נכסי הקרן'!$C$41</f>
        <v>2.8707176054088305E-4</v>
      </c>
    </row>
    <row r="226" spans="1:14">
      <c r="A226" s="62" t="s">
        <v>1562</v>
      </c>
      <c r="B226" s="59" t="s">
        <v>1563</v>
      </c>
      <c r="C226" s="72" t="s">
        <v>27</v>
      </c>
      <c r="D226" s="72" t="s">
        <v>780</v>
      </c>
      <c r="E226" s="133" t="s">
        <v>3561</v>
      </c>
      <c r="F226" s="72" t="s">
        <v>1471</v>
      </c>
      <c r="G226" s="72" t="s">
        <v>135</v>
      </c>
      <c r="H226" s="69">
        <v>842.91850799999997</v>
      </c>
      <c r="I226" s="71">
        <v>68170</v>
      </c>
      <c r="J226" s="133" t="s">
        <v>3561</v>
      </c>
      <c r="K226" s="69">
        <v>2305.1357511579999</v>
      </c>
      <c r="L226" s="70">
        <v>2.090891174435971E-6</v>
      </c>
      <c r="M226" s="70">
        <f t="shared" si="4"/>
        <v>5.0517714890810908E-3</v>
      </c>
      <c r="N226" s="70">
        <f>K226/'סכום נכסי הקרן'!$C$41</f>
        <v>2.8337744738375783E-4</v>
      </c>
    </row>
    <row r="227" spans="1:14">
      <c r="A227" s="62" t="s">
        <v>1564</v>
      </c>
      <c r="B227" s="59" t="s">
        <v>1565</v>
      </c>
      <c r="C227" s="72" t="s">
        <v>1486</v>
      </c>
      <c r="D227" s="72" t="s">
        <v>780</v>
      </c>
      <c r="E227" s="133" t="s">
        <v>3561</v>
      </c>
      <c r="F227" s="72" t="s">
        <v>785</v>
      </c>
      <c r="G227" s="72" t="s">
        <v>133</v>
      </c>
      <c r="H227" s="69">
        <v>10980.122670000001</v>
      </c>
      <c r="I227" s="71">
        <v>3367</v>
      </c>
      <c r="J227" s="133" t="s">
        <v>3561</v>
      </c>
      <c r="K227" s="69">
        <v>1340.904548794</v>
      </c>
      <c r="L227" s="70">
        <v>1.3874771916177248E-6</v>
      </c>
      <c r="M227" s="70">
        <f t="shared" si="4"/>
        <v>2.9386309963626827E-3</v>
      </c>
      <c r="N227" s="70">
        <f>K227/'סכום נכסי הקרן'!$C$41</f>
        <v>1.6484153179769425E-4</v>
      </c>
    </row>
    <row r="228" spans="1:14">
      <c r="A228" s="62" t="s">
        <v>1566</v>
      </c>
      <c r="B228" s="59" t="s">
        <v>1567</v>
      </c>
      <c r="C228" s="72" t="s">
        <v>1486</v>
      </c>
      <c r="D228" s="72" t="s">
        <v>780</v>
      </c>
      <c r="E228" s="133" t="s">
        <v>3561</v>
      </c>
      <c r="F228" s="72" t="s">
        <v>3317</v>
      </c>
      <c r="G228" s="72" t="s">
        <v>133</v>
      </c>
      <c r="H228" s="69">
        <v>0.77637199999999995</v>
      </c>
      <c r="I228" s="71">
        <v>54262500</v>
      </c>
      <c r="J228" s="133" t="s">
        <v>3561</v>
      </c>
      <c r="K228" s="69">
        <v>1527.9790226370001</v>
      </c>
      <c r="L228" s="70">
        <v>1.3579441900490794E-6</v>
      </c>
      <c r="M228" s="70">
        <f t="shared" si="4"/>
        <v>3.3486101018536099E-3</v>
      </c>
      <c r="N228" s="70">
        <f>K228/'סכום נכסי הקרן'!$C$41</f>
        <v>1.8783917384183747E-4</v>
      </c>
    </row>
    <row r="229" spans="1:14">
      <c r="A229" s="62" t="s">
        <v>1568</v>
      </c>
      <c r="B229" s="59" t="s">
        <v>1569</v>
      </c>
      <c r="C229" s="72" t="s">
        <v>1464</v>
      </c>
      <c r="D229" s="72" t="s">
        <v>780</v>
      </c>
      <c r="E229" s="133" t="s">
        <v>3561</v>
      </c>
      <c r="F229" s="72" t="s">
        <v>3444</v>
      </c>
      <c r="G229" s="72" t="s">
        <v>133</v>
      </c>
      <c r="H229" s="69">
        <v>2062.9321380000001</v>
      </c>
      <c r="I229" s="71">
        <v>12138</v>
      </c>
      <c r="J229" s="133" t="s">
        <v>3561</v>
      </c>
      <c r="K229" s="69">
        <v>908.19609545599997</v>
      </c>
      <c r="L229" s="70">
        <v>6.8272021546418913E-6</v>
      </c>
      <c r="M229" s="70">
        <f t="shared" si="4"/>
        <v>1.9903379396265831E-3</v>
      </c>
      <c r="N229" s="70">
        <f>K229/'סכום נכסי הקרן'!$C$41</f>
        <v>1.1164734707052688E-4</v>
      </c>
    </row>
    <row r="230" spans="1:14">
      <c r="A230" s="62" t="s">
        <v>1570</v>
      </c>
      <c r="B230" s="59" t="s">
        <v>1571</v>
      </c>
      <c r="C230" s="72" t="s">
        <v>1486</v>
      </c>
      <c r="D230" s="72" t="s">
        <v>780</v>
      </c>
      <c r="E230" s="133" t="s">
        <v>3561</v>
      </c>
      <c r="F230" s="72" t="s">
        <v>3437</v>
      </c>
      <c r="G230" s="72" t="s">
        <v>133</v>
      </c>
      <c r="H230" s="69">
        <v>1386.3791250000002</v>
      </c>
      <c r="I230" s="71">
        <v>13458</v>
      </c>
      <c r="J230" s="69">
        <v>6.1346444450000002</v>
      </c>
      <c r="K230" s="69">
        <v>682.85632433000001</v>
      </c>
      <c r="L230" s="70">
        <v>4.5778349589437908E-6</v>
      </c>
      <c r="M230" s="70">
        <f t="shared" si="4"/>
        <v>1.4964993313977533E-3</v>
      </c>
      <c r="N230" s="70">
        <f>K230/'סכום נכסי הקרן'!$C$41</f>
        <v>8.394563401365051E-5</v>
      </c>
    </row>
    <row r="231" spans="1:14">
      <c r="A231" s="62" t="s">
        <v>1572</v>
      </c>
      <c r="B231" s="59" t="s">
        <v>1573</v>
      </c>
      <c r="C231" s="72" t="s">
        <v>1486</v>
      </c>
      <c r="D231" s="72" t="s">
        <v>780</v>
      </c>
      <c r="E231" s="133" t="s">
        <v>3561</v>
      </c>
      <c r="F231" s="72" t="s">
        <v>1574</v>
      </c>
      <c r="G231" s="72" t="s">
        <v>133</v>
      </c>
      <c r="H231" s="69">
        <v>499.09648499999997</v>
      </c>
      <c r="I231" s="71">
        <v>41223</v>
      </c>
      <c r="J231" s="133" t="s">
        <v>3561</v>
      </c>
      <c r="K231" s="69">
        <v>746.22820712999999</v>
      </c>
      <c r="L231" s="70">
        <v>1.4308555610373709E-5</v>
      </c>
      <c r="M231" s="70">
        <f t="shared" si="4"/>
        <v>1.6353806404823066E-3</v>
      </c>
      <c r="N231" s="70">
        <f>K231/'סכום נכסי הקרן'!$C$41</f>
        <v>9.1736135017656578E-5</v>
      </c>
    </row>
    <row r="232" spans="1:14">
      <c r="A232" s="62" t="s">
        <v>1575</v>
      </c>
      <c r="B232" s="59" t="s">
        <v>1576</v>
      </c>
      <c r="C232" s="72" t="s">
        <v>1486</v>
      </c>
      <c r="D232" s="72" t="s">
        <v>780</v>
      </c>
      <c r="E232" s="133" t="s">
        <v>3561</v>
      </c>
      <c r="F232" s="72" t="s">
        <v>3444</v>
      </c>
      <c r="G232" s="72" t="s">
        <v>133</v>
      </c>
      <c r="H232" s="69">
        <v>3715.4960550000001</v>
      </c>
      <c r="I232" s="71">
        <v>5469</v>
      </c>
      <c r="J232" s="133" t="s">
        <v>3561</v>
      </c>
      <c r="K232" s="69">
        <v>737.00813823200008</v>
      </c>
      <c r="L232" s="70">
        <v>1.262080739339401E-5</v>
      </c>
      <c r="M232" s="70">
        <f t="shared" si="4"/>
        <v>1.615174593544342E-3</v>
      </c>
      <c r="N232" s="70">
        <f>K232/'סכום נכסי הקרן'!$C$41</f>
        <v>9.0602683511512063E-5</v>
      </c>
    </row>
    <row r="233" spans="1:14">
      <c r="A233" s="62" t="s">
        <v>1577</v>
      </c>
      <c r="B233" s="59" t="s">
        <v>1578</v>
      </c>
      <c r="C233" s="72" t="s">
        <v>27</v>
      </c>
      <c r="D233" s="72" t="s">
        <v>780</v>
      </c>
      <c r="E233" s="133" t="s">
        <v>3561</v>
      </c>
      <c r="F233" s="72" t="s">
        <v>3438</v>
      </c>
      <c r="G233" s="72" t="s">
        <v>135</v>
      </c>
      <c r="H233" s="69">
        <v>3382.765065</v>
      </c>
      <c r="I233" s="71">
        <v>9702</v>
      </c>
      <c r="J233" s="133" t="s">
        <v>3561</v>
      </c>
      <c r="K233" s="69">
        <v>1316.5905384780001</v>
      </c>
      <c r="L233" s="70">
        <v>3.4518010867346936E-5</v>
      </c>
      <c r="M233" s="70">
        <f t="shared" si="4"/>
        <v>2.8853461414304351E-3</v>
      </c>
      <c r="N233" s="70">
        <f>K233/'סכום נכסי הקרן'!$C$41</f>
        <v>1.6185253552033869E-4</v>
      </c>
    </row>
    <row r="234" spans="1:14">
      <c r="A234" s="62" t="s">
        <v>1480</v>
      </c>
      <c r="B234" s="59" t="s">
        <v>1481</v>
      </c>
      <c r="C234" s="72" t="s">
        <v>123</v>
      </c>
      <c r="D234" s="72" t="s">
        <v>780</v>
      </c>
      <c r="E234" s="133" t="s">
        <v>3561</v>
      </c>
      <c r="F234" s="72" t="s">
        <v>128</v>
      </c>
      <c r="G234" s="72" t="s">
        <v>136</v>
      </c>
      <c r="H234" s="69">
        <v>56813.903065999999</v>
      </c>
      <c r="I234" s="71">
        <v>1044</v>
      </c>
      <c r="J234" s="133" t="s">
        <v>3561</v>
      </c>
      <c r="K234" s="69">
        <v>2740.8274472440007</v>
      </c>
      <c r="L234" s="70">
        <v>3.0964468125545388E-4</v>
      </c>
      <c r="M234" s="70">
        <f t="shared" si="4"/>
        <v>6.0066024083494894E-3</v>
      </c>
      <c r="N234" s="70">
        <f>K234/'סכום נכסי הקרן'!$C$41</f>
        <v>3.3693837134284667E-4</v>
      </c>
    </row>
    <row r="235" spans="1:14">
      <c r="A235" s="62" t="s">
        <v>1579</v>
      </c>
      <c r="B235" s="59" t="s">
        <v>1580</v>
      </c>
      <c r="C235" s="72" t="s">
        <v>1464</v>
      </c>
      <c r="D235" s="72" t="s">
        <v>780</v>
      </c>
      <c r="E235" s="133" t="s">
        <v>3561</v>
      </c>
      <c r="F235" s="72" t="s">
        <v>3437</v>
      </c>
      <c r="G235" s="72" t="s">
        <v>133</v>
      </c>
      <c r="H235" s="69">
        <v>238.45721</v>
      </c>
      <c r="I235" s="71">
        <v>80539</v>
      </c>
      <c r="J235" s="133" t="s">
        <v>3561</v>
      </c>
      <c r="K235" s="69">
        <v>696.56916551099994</v>
      </c>
      <c r="L235" s="70">
        <v>2.5399287737950418E-6</v>
      </c>
      <c r="M235" s="70">
        <f t="shared" si="4"/>
        <v>1.5265514183855466E-3</v>
      </c>
      <c r="N235" s="70">
        <f>K235/'סכום נכסי הקרן'!$C$41</f>
        <v>8.5631395873141228E-5</v>
      </c>
    </row>
    <row r="236" spans="1:14">
      <c r="A236" s="62" t="s">
        <v>1581</v>
      </c>
      <c r="B236" s="59" t="s">
        <v>1582</v>
      </c>
      <c r="C236" s="72" t="s">
        <v>1486</v>
      </c>
      <c r="D236" s="72" t="s">
        <v>780</v>
      </c>
      <c r="E236" s="133" t="s">
        <v>3561</v>
      </c>
      <c r="F236" s="72" t="s">
        <v>3317</v>
      </c>
      <c r="G236" s="72" t="s">
        <v>133</v>
      </c>
      <c r="H236" s="69">
        <v>1846.6569950000003</v>
      </c>
      <c r="I236" s="71">
        <v>38577</v>
      </c>
      <c r="J236" s="133" t="s">
        <v>3561</v>
      </c>
      <c r="K236" s="69">
        <v>2583.8199190780001</v>
      </c>
      <c r="L236" s="70">
        <v>5.6626385031392126E-6</v>
      </c>
      <c r="M236" s="70">
        <f t="shared" si="4"/>
        <v>5.6625158815748096E-3</v>
      </c>
      <c r="N236" s="70">
        <f>K236/'סכום נכסי הקרן'!$C$41</f>
        <v>3.176369516631755E-4</v>
      </c>
    </row>
    <row r="237" spans="1:14">
      <c r="A237" s="62" t="s">
        <v>1583</v>
      </c>
      <c r="B237" s="59" t="s">
        <v>1584</v>
      </c>
      <c r="C237" s="72" t="s">
        <v>1486</v>
      </c>
      <c r="D237" s="72" t="s">
        <v>780</v>
      </c>
      <c r="E237" s="133" t="s">
        <v>3561</v>
      </c>
      <c r="F237" s="72" t="s">
        <v>3449</v>
      </c>
      <c r="G237" s="72" t="s">
        <v>133</v>
      </c>
      <c r="H237" s="69">
        <v>903.91918999999996</v>
      </c>
      <c r="I237" s="71">
        <v>34655</v>
      </c>
      <c r="J237" s="133" t="s">
        <v>3561</v>
      </c>
      <c r="K237" s="69">
        <v>1136.1693387599998</v>
      </c>
      <c r="L237" s="70">
        <v>9.0822248983956825E-7</v>
      </c>
      <c r="M237" s="70">
        <f t="shared" si="4"/>
        <v>2.4899478780946085E-3</v>
      </c>
      <c r="N237" s="70">
        <f>K237/'סכום נכסי הקרן'!$C$41</f>
        <v>1.3967280098439307E-4</v>
      </c>
    </row>
    <row r="238" spans="1:14">
      <c r="A238" s="62" t="s">
        <v>1585</v>
      </c>
      <c r="B238" s="59" t="s">
        <v>1586</v>
      </c>
      <c r="C238" s="72" t="s">
        <v>1486</v>
      </c>
      <c r="D238" s="72" t="s">
        <v>780</v>
      </c>
      <c r="E238" s="133" t="s">
        <v>3561</v>
      </c>
      <c r="F238" s="72" t="s">
        <v>785</v>
      </c>
      <c r="G238" s="72" t="s">
        <v>133</v>
      </c>
      <c r="H238" s="69">
        <v>2650.756887</v>
      </c>
      <c r="I238" s="71">
        <v>17010</v>
      </c>
      <c r="J238" s="133" t="s">
        <v>3561</v>
      </c>
      <c r="K238" s="69">
        <v>1635.3916184779998</v>
      </c>
      <c r="L238" s="70">
        <v>9.1689700420687922E-7</v>
      </c>
      <c r="M238" s="70">
        <f t="shared" si="4"/>
        <v>3.5840079038985274E-3</v>
      </c>
      <c r="N238" s="70">
        <f>K238/'סכום נכסי הקרן'!$C$41</f>
        <v>2.010437355302304E-4</v>
      </c>
    </row>
    <row r="239" spans="1:14">
      <c r="A239" s="62" t="s">
        <v>1587</v>
      </c>
      <c r="B239" s="59" t="s">
        <v>1588</v>
      </c>
      <c r="C239" s="72" t="s">
        <v>27</v>
      </c>
      <c r="D239" s="72" t="s">
        <v>780</v>
      </c>
      <c r="E239" s="133" t="s">
        <v>3561</v>
      </c>
      <c r="F239" s="72" t="s">
        <v>3440</v>
      </c>
      <c r="G239" s="72" t="s">
        <v>135</v>
      </c>
      <c r="H239" s="69">
        <v>454.73235299999999</v>
      </c>
      <c r="I239" s="71">
        <v>73360</v>
      </c>
      <c r="J239" s="133" t="s">
        <v>3561</v>
      </c>
      <c r="K239" s="69">
        <v>1338.2362798309998</v>
      </c>
      <c r="L239" s="70">
        <v>9.0575401295970666E-7</v>
      </c>
      <c r="M239" s="70">
        <f t="shared" si="4"/>
        <v>2.9327834079654644E-3</v>
      </c>
      <c r="N239" s="70">
        <f>K239/'סכום נכסי הקרן'!$C$41</f>
        <v>1.6451351326460419E-4</v>
      </c>
    </row>
    <row r="240" spans="1:14">
      <c r="A240" s="62" t="s">
        <v>1589</v>
      </c>
      <c r="B240" s="59" t="s">
        <v>1590</v>
      </c>
      <c r="C240" s="72" t="s">
        <v>1486</v>
      </c>
      <c r="D240" s="72" t="s">
        <v>780</v>
      </c>
      <c r="E240" s="133" t="s">
        <v>3561</v>
      </c>
      <c r="F240" s="72" t="s">
        <v>3444</v>
      </c>
      <c r="G240" s="72" t="s">
        <v>133</v>
      </c>
      <c r="H240" s="69">
        <v>1053.6481349999999</v>
      </c>
      <c r="I240" s="71">
        <v>42651</v>
      </c>
      <c r="J240" s="133" t="s">
        <v>3561</v>
      </c>
      <c r="K240" s="69">
        <v>1629.9428473949999</v>
      </c>
      <c r="L240" s="70">
        <v>1.1324212761588285E-6</v>
      </c>
      <c r="M240" s="70">
        <f t="shared" si="4"/>
        <v>3.5720667649032207E-3</v>
      </c>
      <c r="N240" s="70">
        <f>K240/'סכום נכסי הקרן'!$C$41</f>
        <v>2.0037390129591111E-4</v>
      </c>
    </row>
    <row r="241" spans="1:14">
      <c r="A241" s="62" t="s">
        <v>1591</v>
      </c>
      <c r="B241" s="59" t="s">
        <v>1592</v>
      </c>
      <c r="C241" s="72" t="s">
        <v>1464</v>
      </c>
      <c r="D241" s="72" t="s">
        <v>780</v>
      </c>
      <c r="E241" s="133" t="s">
        <v>3561</v>
      </c>
      <c r="F241" s="72" t="s">
        <v>927</v>
      </c>
      <c r="G241" s="72" t="s">
        <v>133</v>
      </c>
      <c r="H241" s="69">
        <v>3106.698163</v>
      </c>
      <c r="I241" s="71">
        <v>35396</v>
      </c>
      <c r="J241" s="133" t="s">
        <v>3561</v>
      </c>
      <c r="K241" s="69">
        <v>3988.4192397010002</v>
      </c>
      <c r="L241" s="70">
        <v>1.3996613484318643E-6</v>
      </c>
      <c r="M241" s="70">
        <f t="shared" si="4"/>
        <v>8.7407358076426623E-3</v>
      </c>
      <c r="N241" s="70">
        <f>K241/'סכום נכסי הקרן'!$C$41</f>
        <v>4.9030867820906428E-4</v>
      </c>
    </row>
    <row r="242" spans="1:14">
      <c r="A242" s="62" t="s">
        <v>1593</v>
      </c>
      <c r="B242" s="59" t="s">
        <v>1594</v>
      </c>
      <c r="C242" s="72" t="s">
        <v>1464</v>
      </c>
      <c r="D242" s="72" t="s">
        <v>780</v>
      </c>
      <c r="E242" s="133" t="s">
        <v>3561</v>
      </c>
      <c r="F242" s="72" t="s">
        <v>3444</v>
      </c>
      <c r="G242" s="72" t="s">
        <v>133</v>
      </c>
      <c r="H242" s="69">
        <v>1663.6549499999999</v>
      </c>
      <c r="I242" s="71">
        <v>37604</v>
      </c>
      <c r="J242" s="133" t="s">
        <v>3561</v>
      </c>
      <c r="K242" s="69">
        <v>2269.0541284329997</v>
      </c>
      <c r="L242" s="70">
        <v>2.2384233445428483E-7</v>
      </c>
      <c r="M242" s="70">
        <f t="shared" si="4"/>
        <v>4.97269757212398E-3</v>
      </c>
      <c r="N242" s="70">
        <f>K242/'סכום נכסי הקרן'!$C$41</f>
        <v>2.7894182221932317E-4</v>
      </c>
    </row>
    <row r="243" spans="1:14">
      <c r="A243" s="62" t="s">
        <v>1595</v>
      </c>
      <c r="B243" s="59" t="s">
        <v>1596</v>
      </c>
      <c r="C243" s="72" t="s">
        <v>1486</v>
      </c>
      <c r="D243" s="72" t="s">
        <v>780</v>
      </c>
      <c r="E243" s="133" t="s">
        <v>3561</v>
      </c>
      <c r="F243" s="72" t="s">
        <v>3317</v>
      </c>
      <c r="G243" s="72" t="s">
        <v>133</v>
      </c>
      <c r="H243" s="69">
        <v>4893.0310289999998</v>
      </c>
      <c r="I243" s="71">
        <v>9325</v>
      </c>
      <c r="J243" s="133" t="s">
        <v>3561</v>
      </c>
      <c r="K243" s="69">
        <v>1654.909945204</v>
      </c>
      <c r="L243" s="70">
        <v>2.9811713318929974E-6</v>
      </c>
      <c r="M243" s="70">
        <f t="shared" si="4"/>
        <v>3.6267828799143409E-3</v>
      </c>
      <c r="N243" s="70">
        <f>K243/'סכום נכסי הקרן'!$C$41</f>
        <v>2.0344318363303194E-4</v>
      </c>
    </row>
    <row r="244" spans="1:14">
      <c r="A244" s="62" t="s">
        <v>1597</v>
      </c>
      <c r="B244" s="59" t="s">
        <v>1598</v>
      </c>
      <c r="C244" s="72" t="s">
        <v>1464</v>
      </c>
      <c r="D244" s="72" t="s">
        <v>780</v>
      </c>
      <c r="E244" s="133" t="s">
        <v>3561</v>
      </c>
      <c r="F244" s="72" t="s">
        <v>927</v>
      </c>
      <c r="G244" s="72" t="s">
        <v>133</v>
      </c>
      <c r="H244" s="69">
        <v>643.27991399999996</v>
      </c>
      <c r="I244" s="71">
        <v>48688</v>
      </c>
      <c r="J244" s="133" t="s">
        <v>3561</v>
      </c>
      <c r="K244" s="69">
        <v>1135.9768516639999</v>
      </c>
      <c r="L244" s="70">
        <v>1.4697505037639752E-6</v>
      </c>
      <c r="M244" s="70">
        <f t="shared" si="4"/>
        <v>2.4895260370715365E-3</v>
      </c>
      <c r="N244" s="70">
        <f>K244/'סכום נכסי הקרן'!$C$41</f>
        <v>1.3964913795201357E-4</v>
      </c>
    </row>
    <row r="245" spans="1:14">
      <c r="A245" s="62" t="s">
        <v>1599</v>
      </c>
      <c r="B245" s="59" t="s">
        <v>1600</v>
      </c>
      <c r="C245" s="72" t="s">
        <v>1464</v>
      </c>
      <c r="D245" s="72" t="s">
        <v>780</v>
      </c>
      <c r="E245" s="133" t="s">
        <v>3561</v>
      </c>
      <c r="F245" s="72" t="s">
        <v>1471</v>
      </c>
      <c r="G245" s="72" t="s">
        <v>133</v>
      </c>
      <c r="H245" s="69">
        <v>587.824749</v>
      </c>
      <c r="I245" s="71">
        <v>49522</v>
      </c>
      <c r="J245" s="133" t="s">
        <v>3561</v>
      </c>
      <c r="K245" s="69">
        <v>1055.8290293690002</v>
      </c>
      <c r="L245" s="70">
        <v>2.3798572834008097E-7</v>
      </c>
      <c r="M245" s="70">
        <f t="shared" si="4"/>
        <v>2.3138797726906125E-3</v>
      </c>
      <c r="N245" s="70">
        <f>K245/'סכום נכסי הקרן'!$C$41</f>
        <v>1.2979631896557666E-4</v>
      </c>
    </row>
    <row r="246" spans="1:14">
      <c r="A246" s="62" t="s">
        <v>1513</v>
      </c>
      <c r="B246" s="59" t="s">
        <v>1514</v>
      </c>
      <c r="C246" s="72" t="s">
        <v>1486</v>
      </c>
      <c r="D246" s="72" t="s">
        <v>780</v>
      </c>
      <c r="E246" s="133" t="s">
        <v>3561</v>
      </c>
      <c r="F246" s="72" t="s">
        <v>630</v>
      </c>
      <c r="G246" s="72" t="s">
        <v>133</v>
      </c>
      <c r="H246" s="69">
        <v>10800.422635000001</v>
      </c>
      <c r="I246" s="71">
        <v>7579</v>
      </c>
      <c r="J246" s="133" t="s">
        <v>3561</v>
      </c>
      <c r="K246" s="69">
        <v>2968.9317422260001</v>
      </c>
      <c r="L246" s="70">
        <v>1.7895098851805917E-4</v>
      </c>
      <c r="M246" s="70">
        <f t="shared" si="4"/>
        <v>6.5064995503499668E-3</v>
      </c>
      <c r="N246" s="70">
        <f>K246/'סכום נכסי הקרן'!$C$41</f>
        <v>3.6497993584367862E-4</v>
      </c>
    </row>
    <row r="247" spans="1:14">
      <c r="A247" s="62" t="s">
        <v>1601</v>
      </c>
      <c r="B247" s="59" t="s">
        <v>1602</v>
      </c>
      <c r="C247" s="72" t="s">
        <v>1464</v>
      </c>
      <c r="D247" s="72" t="s">
        <v>780</v>
      </c>
      <c r="E247" s="133" t="s">
        <v>3561</v>
      </c>
      <c r="F247" s="72" t="s">
        <v>3444</v>
      </c>
      <c r="G247" s="72" t="s">
        <v>133</v>
      </c>
      <c r="H247" s="69">
        <v>2231.308728</v>
      </c>
      <c r="I247" s="71">
        <v>29488</v>
      </c>
      <c r="J247" s="133" t="s">
        <v>3561</v>
      </c>
      <c r="K247" s="69">
        <v>2386.4510883439998</v>
      </c>
      <c r="L247" s="70">
        <v>7.0767799809705045E-6</v>
      </c>
      <c r="M247" s="70">
        <f t="shared" si="4"/>
        <v>5.2299763960219894E-3</v>
      </c>
      <c r="N247" s="70">
        <f>K247/'סכום נכסי הקרן'!$C$41</f>
        <v>2.9337379257659185E-4</v>
      </c>
    </row>
    <row r="248" spans="1:14">
      <c r="A248" s="62" t="s">
        <v>1603</v>
      </c>
      <c r="B248" s="59" t="s">
        <v>1604</v>
      </c>
      <c r="C248" s="72" t="s">
        <v>1464</v>
      </c>
      <c r="D248" s="72" t="s">
        <v>780</v>
      </c>
      <c r="E248" s="133" t="s">
        <v>3561</v>
      </c>
      <c r="F248" s="72" t="s">
        <v>3317</v>
      </c>
      <c r="G248" s="72" t="s">
        <v>133</v>
      </c>
      <c r="H248" s="69">
        <v>24792.319200000005</v>
      </c>
      <c r="I248" s="71">
        <v>521</v>
      </c>
      <c r="J248" s="133" t="s">
        <v>3561</v>
      </c>
      <c r="K248" s="69">
        <v>468.49227445700001</v>
      </c>
      <c r="L248" s="70">
        <v>6.8523324698626677E-5</v>
      </c>
      <c r="M248" s="70">
        <f t="shared" si="4"/>
        <v>1.0267143328837318E-3</v>
      </c>
      <c r="N248" s="70">
        <f>K248/'סכום נכסי הקרן'!$C$41</f>
        <v>5.7593200221697406E-5</v>
      </c>
    </row>
    <row r="249" spans="1:14">
      <c r="A249" s="62" t="s">
        <v>1605</v>
      </c>
      <c r="B249" s="59" t="s">
        <v>1606</v>
      </c>
      <c r="C249" s="72" t="s">
        <v>1486</v>
      </c>
      <c r="D249" s="72" t="s">
        <v>780</v>
      </c>
      <c r="E249" s="133" t="s">
        <v>3561</v>
      </c>
      <c r="F249" s="72" t="s">
        <v>3437</v>
      </c>
      <c r="G249" s="72" t="s">
        <v>133</v>
      </c>
      <c r="H249" s="69">
        <v>3416.0381640000001</v>
      </c>
      <c r="I249" s="71">
        <v>13330</v>
      </c>
      <c r="J249" s="133" t="s">
        <v>3561</v>
      </c>
      <c r="K249" s="69">
        <v>1651.5830570960002</v>
      </c>
      <c r="L249" s="70">
        <v>3.6975632334699338E-6</v>
      </c>
      <c r="M249" s="70">
        <f t="shared" si="4"/>
        <v>3.6194919086633358E-3</v>
      </c>
      <c r="N249" s="70">
        <f>K249/'סכום נכסי הקרן'!$C$41</f>
        <v>2.0303419901713556E-4</v>
      </c>
    </row>
    <row r="250" spans="1:14">
      <c r="A250" s="62" t="s">
        <v>1607</v>
      </c>
      <c r="B250" s="59" t="s">
        <v>1608</v>
      </c>
      <c r="C250" s="72" t="s">
        <v>27</v>
      </c>
      <c r="D250" s="72" t="s">
        <v>780</v>
      </c>
      <c r="E250" s="133" t="s">
        <v>3561</v>
      </c>
      <c r="F250" s="72" t="s">
        <v>3440</v>
      </c>
      <c r="G250" s="72" t="s">
        <v>135</v>
      </c>
      <c r="H250" s="69">
        <v>3660.0408900000002</v>
      </c>
      <c r="I250" s="71">
        <v>5052</v>
      </c>
      <c r="J250" s="133" t="s">
        <v>3561</v>
      </c>
      <c r="K250" s="69">
        <v>741.76596413399989</v>
      </c>
      <c r="L250" s="70">
        <v>2.4266863093457409E-5</v>
      </c>
      <c r="M250" s="70">
        <f t="shared" si="4"/>
        <v>1.6256015062455396E-3</v>
      </c>
      <c r="N250" s="70">
        <f>K250/'סכום נכסי הקרן'!$C$41</f>
        <v>9.1187577723719619E-5</v>
      </c>
    </row>
    <row r="251" spans="1:14">
      <c r="A251" s="62" t="s">
        <v>1609</v>
      </c>
      <c r="B251" s="59" t="s">
        <v>1610</v>
      </c>
      <c r="C251" s="72" t="s">
        <v>1486</v>
      </c>
      <c r="D251" s="72" t="s">
        <v>780</v>
      </c>
      <c r="E251" s="133" t="s">
        <v>3561</v>
      </c>
      <c r="F251" s="72" t="s">
        <v>3448</v>
      </c>
      <c r="G251" s="72" t="s">
        <v>133</v>
      </c>
      <c r="H251" s="69">
        <v>8595.5505749999993</v>
      </c>
      <c r="I251" s="71">
        <v>3566</v>
      </c>
      <c r="J251" s="133" t="s">
        <v>3561</v>
      </c>
      <c r="K251" s="69">
        <v>1111.7383686210001</v>
      </c>
      <c r="L251" s="70">
        <v>2.7203449255540396E-5</v>
      </c>
      <c r="M251" s="70">
        <f t="shared" si="4"/>
        <v>2.4364067023366124E-3</v>
      </c>
      <c r="N251" s="70">
        <f>K251/'סכום נכסי הקרן'!$C$41</f>
        <v>1.3666942647526896E-4</v>
      </c>
    </row>
    <row r="252" spans="1:14">
      <c r="A252" s="62" t="s">
        <v>1611</v>
      </c>
      <c r="B252" s="59" t="s">
        <v>1612</v>
      </c>
      <c r="C252" s="72" t="s">
        <v>27</v>
      </c>
      <c r="D252" s="72" t="s">
        <v>780</v>
      </c>
      <c r="E252" s="133" t="s">
        <v>3561</v>
      </c>
      <c r="F252" s="72" t="s">
        <v>3448</v>
      </c>
      <c r="G252" s="72" t="s">
        <v>133</v>
      </c>
      <c r="H252" s="69">
        <v>405.93180800000005</v>
      </c>
      <c r="I252" s="71">
        <v>149800</v>
      </c>
      <c r="J252" s="133" t="s">
        <v>3561</v>
      </c>
      <c r="K252" s="69">
        <v>2205.5273710019997</v>
      </c>
      <c r="L252" s="70">
        <v>1.6999438614393083E-6</v>
      </c>
      <c r="M252" s="70">
        <f t="shared" si="4"/>
        <v>4.8334768508183131E-3</v>
      </c>
      <c r="N252" s="70">
        <f>K252/'סכום נכסי הקרן'!$C$41</f>
        <v>2.7113228199926432E-4</v>
      </c>
    </row>
    <row r="253" spans="1:14">
      <c r="A253" s="62" t="s">
        <v>1613</v>
      </c>
      <c r="B253" s="59" t="s">
        <v>1614</v>
      </c>
      <c r="C253" s="72" t="s">
        <v>1486</v>
      </c>
      <c r="D253" s="72" t="s">
        <v>780</v>
      </c>
      <c r="E253" s="133" t="s">
        <v>3561</v>
      </c>
      <c r="F253" s="72" t="s">
        <v>3444</v>
      </c>
      <c r="G253" s="72" t="s">
        <v>133</v>
      </c>
      <c r="H253" s="69">
        <v>5165.0664999999999</v>
      </c>
      <c r="I253" s="71">
        <v>2744</v>
      </c>
      <c r="J253" s="133" t="s">
        <v>3561</v>
      </c>
      <c r="K253" s="69">
        <v>514.05262360500001</v>
      </c>
      <c r="L253" s="70">
        <v>2.0764104545972607E-5</v>
      </c>
      <c r="M253" s="70">
        <f t="shared" si="4"/>
        <v>1.1265611522056846E-3</v>
      </c>
      <c r="N253" s="70">
        <f>K253/'סכום נכסי הקרן'!$C$41</f>
        <v>6.3194074459575677E-5</v>
      </c>
    </row>
    <row r="254" spans="1:14">
      <c r="A254" s="62" t="s">
        <v>1615</v>
      </c>
      <c r="B254" s="59" t="s">
        <v>1616</v>
      </c>
      <c r="C254" s="72" t="s">
        <v>1464</v>
      </c>
      <c r="D254" s="72" t="s">
        <v>780</v>
      </c>
      <c r="E254" s="133" t="s">
        <v>3561</v>
      </c>
      <c r="F254" s="72" t="s">
        <v>1471</v>
      </c>
      <c r="G254" s="72" t="s">
        <v>133</v>
      </c>
      <c r="H254" s="69">
        <v>5212.2545479999999</v>
      </c>
      <c r="I254" s="71">
        <v>9360</v>
      </c>
      <c r="J254" s="133" t="s">
        <v>3561</v>
      </c>
      <c r="K254" s="69">
        <v>1769.493702037</v>
      </c>
      <c r="L254" s="70">
        <v>9.1746907077120256E-5</v>
      </c>
      <c r="M254" s="70">
        <f t="shared" si="4"/>
        <v>3.8778964881215627E-3</v>
      </c>
      <c r="N254" s="70">
        <f>K254/'סכום נכסי הקרן'!$C$41</f>
        <v>2.1752931825944822E-4</v>
      </c>
    </row>
    <row r="255" spans="1:14">
      <c r="A255" s="62" t="s">
        <v>1617</v>
      </c>
      <c r="B255" s="59" t="s">
        <v>1618</v>
      </c>
      <c r="C255" s="72" t="s">
        <v>1486</v>
      </c>
      <c r="D255" s="72" t="s">
        <v>780</v>
      </c>
      <c r="E255" s="133" t="s">
        <v>3561</v>
      </c>
      <c r="F255" s="72" t="s">
        <v>1471</v>
      </c>
      <c r="G255" s="72" t="s">
        <v>133</v>
      </c>
      <c r="H255" s="69">
        <v>7930.0885950000002</v>
      </c>
      <c r="I255" s="71">
        <v>10400</v>
      </c>
      <c r="J255" s="69">
        <v>10.876427279000001</v>
      </c>
      <c r="K255" s="69">
        <v>3002.1692860220005</v>
      </c>
      <c r="L255" s="70">
        <v>1.529011816691776E-6</v>
      </c>
      <c r="M255" s="70">
        <f t="shared" si="4"/>
        <v>6.5793405862982265E-3</v>
      </c>
      <c r="N255" s="70">
        <f>K255/'סכום נכסי הקרן'!$C$41</f>
        <v>3.6906592961367019E-4</v>
      </c>
    </row>
    <row r="256" spans="1:14">
      <c r="A256" s="62" t="s">
        <v>1619</v>
      </c>
      <c r="B256" s="59" t="s">
        <v>1620</v>
      </c>
      <c r="C256" s="72" t="s">
        <v>1464</v>
      </c>
      <c r="D256" s="72" t="s">
        <v>780</v>
      </c>
      <c r="E256" s="133" t="s">
        <v>3561</v>
      </c>
      <c r="F256" s="72" t="s">
        <v>3446</v>
      </c>
      <c r="G256" s="72" t="s">
        <v>133</v>
      </c>
      <c r="H256" s="69">
        <v>12912.66625</v>
      </c>
      <c r="I256" s="71">
        <v>254</v>
      </c>
      <c r="J256" s="133" t="s">
        <v>3561</v>
      </c>
      <c r="K256" s="69">
        <v>118.958970841</v>
      </c>
      <c r="L256" s="70">
        <v>7.7277385808849277E-5</v>
      </c>
      <c r="M256" s="70">
        <f t="shared" si="4"/>
        <v>2.6070201590648172E-4</v>
      </c>
      <c r="N256" s="70">
        <f>K256/'סכום נכסי הקרן'!$C$41</f>
        <v>1.4623993178443774E-5</v>
      </c>
    </row>
    <row r="257" spans="1:14">
      <c r="A257" s="62" t="s">
        <v>1621</v>
      </c>
      <c r="B257" s="59" t="s">
        <v>1622</v>
      </c>
      <c r="C257" s="72" t="s">
        <v>1464</v>
      </c>
      <c r="D257" s="72" t="s">
        <v>780</v>
      </c>
      <c r="E257" s="133" t="s">
        <v>3561</v>
      </c>
      <c r="F257" s="72" t="s">
        <v>3317</v>
      </c>
      <c r="G257" s="72" t="s">
        <v>133</v>
      </c>
      <c r="H257" s="69">
        <v>11</v>
      </c>
      <c r="I257" s="71">
        <v>1473</v>
      </c>
      <c r="J257" s="133" t="s">
        <v>3561</v>
      </c>
      <c r="K257" s="69">
        <v>0.58767999999999998</v>
      </c>
      <c r="L257" s="70">
        <v>0</v>
      </c>
      <c r="M257" s="70">
        <f t="shared" si="4"/>
        <v>1.2879176713179546E-6</v>
      </c>
      <c r="N257" s="70">
        <f>K257/'סכום נכסי הקרן'!$C$41</f>
        <v>7.2245314921182711E-8</v>
      </c>
    </row>
    <row r="258" spans="1:14">
      <c r="A258" s="62" t="s">
        <v>1623</v>
      </c>
      <c r="B258" s="59" t="s">
        <v>1624</v>
      </c>
      <c r="C258" s="72" t="s">
        <v>1486</v>
      </c>
      <c r="D258" s="72" t="s">
        <v>780</v>
      </c>
      <c r="E258" s="133" t="s">
        <v>3561</v>
      </c>
      <c r="F258" s="72" t="s">
        <v>3444</v>
      </c>
      <c r="G258" s="72" t="s">
        <v>133</v>
      </c>
      <c r="H258" s="69">
        <v>1719.110115</v>
      </c>
      <c r="I258" s="71">
        <v>26035</v>
      </c>
      <c r="J258" s="133" t="s">
        <v>3561</v>
      </c>
      <c r="K258" s="69">
        <v>1623.3375449830003</v>
      </c>
      <c r="L258" s="70">
        <v>1.0863089046021064E-6</v>
      </c>
      <c r="M258" s="70">
        <f t="shared" si="4"/>
        <v>3.5575910541408781E-3</v>
      </c>
      <c r="N258" s="70">
        <f>K258/'סכום נכסי הקרן'!$C$41</f>
        <v>1.9956189109834684E-4</v>
      </c>
    </row>
    <row r="259" spans="1:14">
      <c r="A259" s="134" t="s">
        <v>3561</v>
      </c>
      <c r="B259" s="134" t="s">
        <v>3561</v>
      </c>
      <c r="C259" s="134" t="s">
        <v>3561</v>
      </c>
      <c r="D259" s="135" t="s">
        <v>3561</v>
      </c>
      <c r="E259" s="135" t="s">
        <v>3561</v>
      </c>
      <c r="F259" s="135" t="s">
        <v>3561</v>
      </c>
      <c r="G259" s="135" t="s">
        <v>3561</v>
      </c>
      <c r="H259" s="135" t="s">
        <v>3561</v>
      </c>
      <c r="I259" s="135" t="s">
        <v>3561</v>
      </c>
      <c r="J259" s="135" t="s">
        <v>3561</v>
      </c>
      <c r="K259" s="135" t="s">
        <v>3561</v>
      </c>
      <c r="L259" s="135" t="s">
        <v>3561</v>
      </c>
      <c r="M259" s="135" t="s">
        <v>3561</v>
      </c>
      <c r="N259" s="135" t="s">
        <v>3561</v>
      </c>
    </row>
    <row r="260" spans="1:14">
      <c r="A260" s="134" t="s">
        <v>3561</v>
      </c>
      <c r="B260" s="134" t="s">
        <v>3561</v>
      </c>
      <c r="C260" s="134" t="s">
        <v>3561</v>
      </c>
      <c r="D260" s="135" t="s">
        <v>3561</v>
      </c>
      <c r="E260" s="135" t="s">
        <v>3561</v>
      </c>
      <c r="F260" s="135" t="s">
        <v>3561</v>
      </c>
      <c r="G260" s="135" t="s">
        <v>3561</v>
      </c>
      <c r="H260" s="135" t="s">
        <v>3561</v>
      </c>
      <c r="I260" s="135" t="s">
        <v>3561</v>
      </c>
      <c r="J260" s="135" t="s">
        <v>3561</v>
      </c>
      <c r="K260" s="135" t="s">
        <v>3561</v>
      </c>
      <c r="L260" s="135" t="s">
        <v>3561</v>
      </c>
      <c r="M260" s="135" t="s">
        <v>3561</v>
      </c>
      <c r="N260" s="135" t="s">
        <v>3561</v>
      </c>
    </row>
    <row r="261" spans="1:14">
      <c r="A261" s="134" t="s">
        <v>3561</v>
      </c>
      <c r="B261" s="134" t="s">
        <v>3561</v>
      </c>
      <c r="C261" s="134" t="s">
        <v>3561</v>
      </c>
      <c r="D261" s="135" t="s">
        <v>3561</v>
      </c>
      <c r="E261" s="135" t="s">
        <v>3561</v>
      </c>
      <c r="F261" s="135" t="s">
        <v>3561</v>
      </c>
      <c r="G261" s="135" t="s">
        <v>3561</v>
      </c>
      <c r="H261" s="135" t="s">
        <v>3561</v>
      </c>
      <c r="I261" s="135" t="s">
        <v>3561</v>
      </c>
      <c r="J261" s="135" t="s">
        <v>3561</v>
      </c>
      <c r="K261" s="135" t="s">
        <v>3561</v>
      </c>
      <c r="L261" s="135" t="s">
        <v>3561</v>
      </c>
      <c r="M261" s="135" t="s">
        <v>3561</v>
      </c>
      <c r="N261" s="135" t="s">
        <v>3561</v>
      </c>
    </row>
    <row r="262" spans="1:14">
      <c r="A262" s="100" t="s">
        <v>212</v>
      </c>
      <c r="B262" s="134" t="s">
        <v>3561</v>
      </c>
      <c r="C262" s="134" t="s">
        <v>3561</v>
      </c>
      <c r="D262" s="135" t="s">
        <v>3561</v>
      </c>
      <c r="E262" s="135" t="s">
        <v>3561</v>
      </c>
      <c r="F262" s="135" t="s">
        <v>3561</v>
      </c>
      <c r="G262" s="135" t="s">
        <v>3561</v>
      </c>
      <c r="H262" s="135" t="s">
        <v>3561</v>
      </c>
      <c r="I262" s="135" t="s">
        <v>3561</v>
      </c>
      <c r="J262" s="135" t="s">
        <v>3561</v>
      </c>
      <c r="K262" s="135" t="s">
        <v>3561</v>
      </c>
      <c r="L262" s="135" t="s">
        <v>3561</v>
      </c>
      <c r="M262" s="135" t="s">
        <v>3561</v>
      </c>
      <c r="N262" s="135" t="s">
        <v>3561</v>
      </c>
    </row>
    <row r="263" spans="1:14">
      <c r="A263" s="100" t="s">
        <v>114</v>
      </c>
      <c r="B263" s="134" t="s">
        <v>3561</v>
      </c>
      <c r="C263" s="134" t="s">
        <v>3561</v>
      </c>
      <c r="D263" s="135" t="s">
        <v>3561</v>
      </c>
      <c r="E263" s="135" t="s">
        <v>3561</v>
      </c>
      <c r="F263" s="135" t="s">
        <v>3561</v>
      </c>
      <c r="G263" s="135" t="s">
        <v>3561</v>
      </c>
      <c r="H263" s="135" t="s">
        <v>3561</v>
      </c>
      <c r="I263" s="135" t="s">
        <v>3561</v>
      </c>
      <c r="J263" s="135" t="s">
        <v>3561</v>
      </c>
      <c r="K263" s="135" t="s">
        <v>3561</v>
      </c>
      <c r="L263" s="135" t="s">
        <v>3561</v>
      </c>
      <c r="M263" s="135" t="s">
        <v>3561</v>
      </c>
      <c r="N263" s="135" t="s">
        <v>3561</v>
      </c>
    </row>
    <row r="264" spans="1:14">
      <c r="A264" s="100" t="s">
        <v>195</v>
      </c>
      <c r="B264" s="134" t="s">
        <v>3561</v>
      </c>
      <c r="C264" s="134" t="s">
        <v>3561</v>
      </c>
      <c r="D264" s="135" t="s">
        <v>3561</v>
      </c>
      <c r="E264" s="135" t="s">
        <v>3561</v>
      </c>
      <c r="F264" s="135" t="s">
        <v>3561</v>
      </c>
      <c r="G264" s="135" t="s">
        <v>3561</v>
      </c>
      <c r="H264" s="135" t="s">
        <v>3561</v>
      </c>
      <c r="I264" s="135" t="s">
        <v>3561</v>
      </c>
      <c r="J264" s="135" t="s">
        <v>3561</v>
      </c>
      <c r="K264" s="135" t="s">
        <v>3561</v>
      </c>
      <c r="L264" s="135" t="s">
        <v>3561</v>
      </c>
      <c r="M264" s="135" t="s">
        <v>3561</v>
      </c>
      <c r="N264" s="135" t="s">
        <v>3561</v>
      </c>
    </row>
    <row r="265" spans="1:14">
      <c r="A265" s="100" t="s">
        <v>203</v>
      </c>
      <c r="B265" s="134" t="s">
        <v>3561</v>
      </c>
      <c r="C265" s="134" t="s">
        <v>3561</v>
      </c>
      <c r="D265" s="135" t="s">
        <v>3561</v>
      </c>
      <c r="E265" s="135" t="s">
        <v>3561</v>
      </c>
      <c r="F265" s="135" t="s">
        <v>3561</v>
      </c>
      <c r="G265" s="135" t="s">
        <v>3561</v>
      </c>
      <c r="H265" s="135" t="s">
        <v>3561</v>
      </c>
      <c r="I265" s="135" t="s">
        <v>3561</v>
      </c>
      <c r="J265" s="135" t="s">
        <v>3561</v>
      </c>
      <c r="K265" s="135" t="s">
        <v>3561</v>
      </c>
      <c r="L265" s="135" t="s">
        <v>3561</v>
      </c>
      <c r="M265" s="135" t="s">
        <v>3561</v>
      </c>
      <c r="N265" s="135" t="s">
        <v>3561</v>
      </c>
    </row>
    <row r="266" spans="1:14">
      <c r="A266" s="100" t="s">
        <v>209</v>
      </c>
      <c r="B266" s="134" t="s">
        <v>3561</v>
      </c>
      <c r="C266" s="134" t="s">
        <v>3561</v>
      </c>
      <c r="D266" s="135" t="s">
        <v>3561</v>
      </c>
      <c r="E266" s="135" t="s">
        <v>3561</v>
      </c>
      <c r="F266" s="135" t="s">
        <v>3561</v>
      </c>
      <c r="G266" s="135" t="s">
        <v>3561</v>
      </c>
      <c r="H266" s="135" t="s">
        <v>3561</v>
      </c>
      <c r="I266" s="135" t="s">
        <v>3561</v>
      </c>
      <c r="J266" s="135" t="s">
        <v>3561</v>
      </c>
      <c r="K266" s="135" t="s">
        <v>3561</v>
      </c>
      <c r="L266" s="135" t="s">
        <v>3561</v>
      </c>
      <c r="M266" s="135" t="s">
        <v>3561</v>
      </c>
      <c r="N266" s="135" t="s">
        <v>3561</v>
      </c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2"/>
      <c r="D271" s="1"/>
      <c r="E271" s="1"/>
      <c r="F271" s="1"/>
    </row>
    <row r="272" spans="1:14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4 A266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30.140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147</v>
      </c>
      <c r="B1" s="37" t="s" vm="1">
        <v>220</v>
      </c>
    </row>
    <row r="2" spans="1:13">
      <c r="A2" s="37" t="s">
        <v>146</v>
      </c>
      <c r="B2" s="37" t="s">
        <v>221</v>
      </c>
    </row>
    <row r="3" spans="1:13">
      <c r="A3" s="37" t="s">
        <v>148</v>
      </c>
      <c r="B3" s="37" t="s">
        <v>222</v>
      </c>
    </row>
    <row r="4" spans="1:13">
      <c r="A4" s="37" t="s">
        <v>149</v>
      </c>
      <c r="B4" s="37">
        <v>12145</v>
      </c>
    </row>
    <row r="5" spans="1:13" ht="18.75">
      <c r="A5" s="161" t="s">
        <v>218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s="3" customFormat="1">
      <c r="A6" s="38" t="s">
        <v>117</v>
      </c>
      <c r="B6" s="39" t="s">
        <v>46</v>
      </c>
      <c r="C6" s="39" t="s">
        <v>121</v>
      </c>
      <c r="D6" s="39" t="s">
        <v>119</v>
      </c>
      <c r="E6" s="39" t="s">
        <v>68</v>
      </c>
      <c r="F6" s="39" t="s">
        <v>105</v>
      </c>
      <c r="G6" s="39" t="s">
        <v>197</v>
      </c>
      <c r="H6" s="39" t="s">
        <v>196</v>
      </c>
      <c r="I6" s="39" t="s">
        <v>211</v>
      </c>
      <c r="J6" s="39" t="s">
        <v>64</v>
      </c>
      <c r="K6" s="39" t="s">
        <v>61</v>
      </c>
      <c r="L6" s="39" t="s">
        <v>150</v>
      </c>
      <c r="M6" s="42" t="s">
        <v>152</v>
      </c>
    </row>
    <row r="7" spans="1:13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27" t="s">
        <v>204</v>
      </c>
      <c r="H7" s="127" t="s">
        <v>3561</v>
      </c>
      <c r="I7" s="12" t="s">
        <v>200</v>
      </c>
      <c r="J7" s="12" t="s">
        <v>200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214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129" t="s">
        <v>3561</v>
      </c>
      <c r="I9" s="63">
        <v>0.51743329000000005</v>
      </c>
      <c r="J9" s="63">
        <v>399126.79761884303</v>
      </c>
      <c r="K9" s="129" t="s">
        <v>3561</v>
      </c>
      <c r="L9" s="64">
        <f>IFERROR(J9/$J$9,0)</f>
        <v>1</v>
      </c>
      <c r="M9" s="64">
        <f>J9/'סכום נכסי הקרן'!$C$41</f>
        <v>4.9065888217152999E-2</v>
      </c>
    </row>
    <row r="10" spans="1:13">
      <c r="A10" s="5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130" t="s">
        <v>3561</v>
      </c>
      <c r="J10" s="66">
        <v>112249.04448740798</v>
      </c>
      <c r="K10" s="130" t="s">
        <v>3561</v>
      </c>
      <c r="L10" s="67">
        <f t="shared" ref="L10:L73" si="0">IFERROR(J10/$J$9,0)</f>
        <v>0.28123655228633199</v>
      </c>
      <c r="M10" s="67">
        <f>J10/'סכום נכסי הקרן'!$C$41</f>
        <v>1.3799121237058669E-2</v>
      </c>
    </row>
    <row r="11" spans="1:13">
      <c r="A11" s="76" t="s">
        <v>215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130" t="s">
        <v>3561</v>
      </c>
      <c r="J11" s="66">
        <v>106501.609760398</v>
      </c>
      <c r="K11" s="130" t="s">
        <v>3561</v>
      </c>
      <c r="L11" s="67">
        <f t="shared" si="0"/>
        <v>0.2668365301347283</v>
      </c>
      <c r="M11" s="67">
        <f>J11/'סכום נכסי הקרן'!$C$41</f>
        <v>1.3092571359843555E-2</v>
      </c>
    </row>
    <row r="12" spans="1:13">
      <c r="A12" s="62" t="s">
        <v>1625</v>
      </c>
      <c r="B12" s="59" t="s">
        <v>1626</v>
      </c>
      <c r="C12" s="72" t="s">
        <v>122</v>
      </c>
      <c r="D12" s="59" t="s">
        <v>1627</v>
      </c>
      <c r="E12" s="72" t="s">
        <v>1628</v>
      </c>
      <c r="F12" s="72" t="s">
        <v>134</v>
      </c>
      <c r="G12" s="69">
        <v>419548.02166199998</v>
      </c>
      <c r="H12" s="71">
        <v>1855</v>
      </c>
      <c r="I12" s="133" t="s">
        <v>3561</v>
      </c>
      <c r="J12" s="69">
        <v>7782.6158018299993</v>
      </c>
      <c r="K12" s="70">
        <v>4.10284322716159E-3</v>
      </c>
      <c r="L12" s="70">
        <f t="shared" si="0"/>
        <v>1.9499106169418922E-2</v>
      </c>
      <c r="M12" s="70">
        <f>J12/'סכום נכסי הקרן'!$C$41</f>
        <v>9.5674096364310724E-4</v>
      </c>
    </row>
    <row r="13" spans="1:13">
      <c r="A13" s="62" t="s">
        <v>1629</v>
      </c>
      <c r="B13" s="59" t="s">
        <v>1630</v>
      </c>
      <c r="C13" s="72" t="s">
        <v>122</v>
      </c>
      <c r="D13" s="59" t="s">
        <v>1627</v>
      </c>
      <c r="E13" s="72" t="s">
        <v>1628</v>
      </c>
      <c r="F13" s="72" t="s">
        <v>134</v>
      </c>
      <c r="G13" s="69">
        <v>490155</v>
      </c>
      <c r="H13" s="71">
        <v>1850</v>
      </c>
      <c r="I13" s="133" t="s">
        <v>3561</v>
      </c>
      <c r="J13" s="69">
        <v>9067.8675000000003</v>
      </c>
      <c r="K13" s="70">
        <v>1.0055669043827334E-2</v>
      </c>
      <c r="L13" s="70">
        <f t="shared" si="0"/>
        <v>2.2719265040829471E-2</v>
      </c>
      <c r="M13" s="70">
        <f>J13/'סכום נכסי הקרן'!$C$41</f>
        <v>1.1147409188692109E-3</v>
      </c>
    </row>
    <row r="14" spans="1:13">
      <c r="A14" s="62" t="s">
        <v>1631</v>
      </c>
      <c r="B14" s="59" t="s">
        <v>1632</v>
      </c>
      <c r="C14" s="72" t="s">
        <v>122</v>
      </c>
      <c r="D14" s="59" t="s">
        <v>1627</v>
      </c>
      <c r="E14" s="72" t="s">
        <v>1628</v>
      </c>
      <c r="F14" s="72" t="s">
        <v>134</v>
      </c>
      <c r="G14" s="69">
        <v>188977.13915199999</v>
      </c>
      <c r="H14" s="71">
        <v>3429</v>
      </c>
      <c r="I14" s="133" t="s">
        <v>3561</v>
      </c>
      <c r="J14" s="69">
        <v>6480.0261015289998</v>
      </c>
      <c r="K14" s="70">
        <v>2.7557932966245451E-3</v>
      </c>
      <c r="L14" s="70">
        <f t="shared" si="0"/>
        <v>1.6235507463263032E-2</v>
      </c>
      <c r="M14" s="70">
        <f>J14/'סכום נכסי הקרן'!$C$41</f>
        <v>7.9660959434121718E-4</v>
      </c>
    </row>
    <row r="15" spans="1:13">
      <c r="A15" s="62" t="s">
        <v>1633</v>
      </c>
      <c r="B15" s="59" t="s">
        <v>1634</v>
      </c>
      <c r="C15" s="72" t="s">
        <v>122</v>
      </c>
      <c r="D15" s="59" t="s">
        <v>1635</v>
      </c>
      <c r="E15" s="72" t="s">
        <v>1628</v>
      </c>
      <c r="F15" s="72" t="s">
        <v>134</v>
      </c>
      <c r="G15" s="69">
        <v>96483.442219999997</v>
      </c>
      <c r="H15" s="71">
        <v>1848</v>
      </c>
      <c r="I15" s="133" t="s">
        <v>3561</v>
      </c>
      <c r="J15" s="69">
        <v>1783.0140122259997</v>
      </c>
      <c r="K15" s="70">
        <v>1.4308690837387145E-3</v>
      </c>
      <c r="L15" s="70">
        <f t="shared" si="0"/>
        <v>4.4672871449958048E-3</v>
      </c>
      <c r="M15" s="70">
        <f>J15/'סכום נכסי הקרן'!$C$41</f>
        <v>2.1919141169028875E-4</v>
      </c>
    </row>
    <row r="16" spans="1:13">
      <c r="A16" s="62" t="s">
        <v>1636</v>
      </c>
      <c r="B16" s="59" t="s">
        <v>1637</v>
      </c>
      <c r="C16" s="72" t="s">
        <v>122</v>
      </c>
      <c r="D16" s="59" t="s">
        <v>1635</v>
      </c>
      <c r="E16" s="72" t="s">
        <v>1628</v>
      </c>
      <c r="F16" s="72" t="s">
        <v>134</v>
      </c>
      <c r="G16" s="69">
        <v>184306.53479800001</v>
      </c>
      <c r="H16" s="71">
        <v>3393</v>
      </c>
      <c r="I16" s="133" t="s">
        <v>3561</v>
      </c>
      <c r="J16" s="69">
        <v>6253.5207257089996</v>
      </c>
      <c r="K16" s="70">
        <v>1.4434330861226592E-3</v>
      </c>
      <c r="L16" s="70">
        <f t="shared" si="0"/>
        <v>1.566800516281287E-2</v>
      </c>
      <c r="M16" s="70">
        <f>J16/'סכום נכסי הקרן'!$C$41</f>
        <v>7.6876458990435238E-4</v>
      </c>
    </row>
    <row r="17" spans="1:13">
      <c r="A17" s="62" t="s">
        <v>1638</v>
      </c>
      <c r="B17" s="59" t="s">
        <v>1639</v>
      </c>
      <c r="C17" s="72" t="s">
        <v>122</v>
      </c>
      <c r="D17" s="59" t="s">
        <v>1640</v>
      </c>
      <c r="E17" s="72" t="s">
        <v>1628</v>
      </c>
      <c r="F17" s="72" t="s">
        <v>134</v>
      </c>
      <c r="G17" s="69">
        <v>201405</v>
      </c>
      <c r="H17" s="71">
        <v>17740</v>
      </c>
      <c r="I17" s="133" t="s">
        <v>3561</v>
      </c>
      <c r="J17" s="69">
        <v>35729.24712</v>
      </c>
      <c r="K17" s="70">
        <v>1.8490938196262022E-2</v>
      </c>
      <c r="L17" s="70">
        <f t="shared" si="0"/>
        <v>8.9518537299819734E-2</v>
      </c>
      <c r="M17" s="70">
        <f>J17/'סכום נכסי הקרן'!$C$41</f>
        <v>4.392306544515996E-3</v>
      </c>
    </row>
    <row r="18" spans="1:13">
      <c r="A18" s="62" t="s">
        <v>1641</v>
      </c>
      <c r="B18" s="59" t="s">
        <v>1642</v>
      </c>
      <c r="C18" s="72" t="s">
        <v>122</v>
      </c>
      <c r="D18" s="59" t="s">
        <v>1640</v>
      </c>
      <c r="E18" s="72" t="s">
        <v>1628</v>
      </c>
      <c r="F18" s="72" t="s">
        <v>134</v>
      </c>
      <c r="G18" s="69">
        <v>9165.9270109999998</v>
      </c>
      <c r="H18" s="71">
        <v>18340</v>
      </c>
      <c r="I18" s="133" t="s">
        <v>3561</v>
      </c>
      <c r="J18" s="69">
        <v>1681.031013799</v>
      </c>
      <c r="K18" s="70">
        <v>8.8096760452755212E-4</v>
      </c>
      <c r="L18" s="70">
        <f t="shared" si="0"/>
        <v>4.2117718575347234E-3</v>
      </c>
      <c r="M18" s="70">
        <f>J18/'סכום נכסי הקרן'!$C$41</f>
        <v>2.0665432715794957E-4</v>
      </c>
    </row>
    <row r="19" spans="1:13">
      <c r="A19" s="62" t="s">
        <v>1643</v>
      </c>
      <c r="B19" s="59" t="s">
        <v>1644</v>
      </c>
      <c r="C19" s="72" t="s">
        <v>122</v>
      </c>
      <c r="D19" s="59" t="s">
        <v>1640</v>
      </c>
      <c r="E19" s="72" t="s">
        <v>1628</v>
      </c>
      <c r="F19" s="72" t="s">
        <v>134</v>
      </c>
      <c r="G19" s="69">
        <v>13127.842919999999</v>
      </c>
      <c r="H19" s="71">
        <v>33260</v>
      </c>
      <c r="I19" s="133" t="s">
        <v>3561</v>
      </c>
      <c r="J19" s="69">
        <v>4366.3205553219996</v>
      </c>
      <c r="K19" s="70">
        <v>1.5713546237196231E-3</v>
      </c>
      <c r="L19" s="70">
        <f t="shared" si="0"/>
        <v>1.0939682780938542E-2</v>
      </c>
      <c r="M19" s="70">
        <f>J19/'סכום נכסי הקרן'!$C$41</f>
        <v>5.36765252460644E-4</v>
      </c>
    </row>
    <row r="20" spans="1:13">
      <c r="A20" s="62" t="s">
        <v>1645</v>
      </c>
      <c r="B20" s="59" t="s">
        <v>1646</v>
      </c>
      <c r="C20" s="72" t="s">
        <v>122</v>
      </c>
      <c r="D20" s="59" t="s">
        <v>1640</v>
      </c>
      <c r="E20" s="72" t="s">
        <v>1628</v>
      </c>
      <c r="F20" s="72" t="s">
        <v>134</v>
      </c>
      <c r="G20" s="69">
        <v>40127.401639000003</v>
      </c>
      <c r="H20" s="71">
        <v>18500</v>
      </c>
      <c r="I20" s="133" t="s">
        <v>3561</v>
      </c>
      <c r="J20" s="69">
        <v>7423.5693031230003</v>
      </c>
      <c r="K20" s="70">
        <v>1.2808952725455918E-3</v>
      </c>
      <c r="L20" s="70">
        <f t="shared" si="0"/>
        <v>1.8599526134079173E-2</v>
      </c>
      <c r="M20" s="70">
        <f>J20/'סכום נכסי הקרן'!$C$41</f>
        <v>9.126022701867446E-4</v>
      </c>
    </row>
    <row r="21" spans="1:13">
      <c r="A21" s="62" t="s">
        <v>1647</v>
      </c>
      <c r="B21" s="59" t="s">
        <v>1648</v>
      </c>
      <c r="C21" s="72" t="s">
        <v>122</v>
      </c>
      <c r="D21" s="59" t="s">
        <v>1649</v>
      </c>
      <c r="E21" s="72" t="s">
        <v>1628</v>
      </c>
      <c r="F21" s="72" t="s">
        <v>134</v>
      </c>
      <c r="G21" s="69">
        <v>226271</v>
      </c>
      <c r="H21" s="71">
        <v>1833</v>
      </c>
      <c r="I21" s="133" t="s">
        <v>3561</v>
      </c>
      <c r="J21" s="69">
        <v>4147.5474300000005</v>
      </c>
      <c r="K21" s="70">
        <v>3.5177985876350616E-3</v>
      </c>
      <c r="L21" s="70">
        <f t="shared" si="0"/>
        <v>1.0391553397927477E-2</v>
      </c>
      <c r="M21" s="70">
        <f>J21/'סכום נכסי הקרן'!$C$41</f>
        <v>5.0987079742528601E-4</v>
      </c>
    </row>
    <row r="22" spans="1:13">
      <c r="A22" s="62" t="s">
        <v>1650</v>
      </c>
      <c r="B22" s="59" t="s">
        <v>1651</v>
      </c>
      <c r="C22" s="72" t="s">
        <v>122</v>
      </c>
      <c r="D22" s="59" t="s">
        <v>1649</v>
      </c>
      <c r="E22" s="72" t="s">
        <v>1628</v>
      </c>
      <c r="F22" s="72" t="s">
        <v>134</v>
      </c>
      <c r="G22" s="69">
        <v>41480.649061999997</v>
      </c>
      <c r="H22" s="71">
        <v>2759</v>
      </c>
      <c r="I22" s="133" t="s">
        <v>3561</v>
      </c>
      <c r="J22" s="69">
        <v>1144.451107607</v>
      </c>
      <c r="K22" s="70">
        <v>6.2425034789222482E-3</v>
      </c>
      <c r="L22" s="70">
        <f t="shared" si="0"/>
        <v>2.8673872925463768E-3</v>
      </c>
      <c r="M22" s="70">
        <f>J22/'סכום נכסי הקרן'!$C$41</f>
        <v>1.4069090437136551E-4</v>
      </c>
    </row>
    <row r="23" spans="1:13">
      <c r="A23" s="62" t="s">
        <v>1652</v>
      </c>
      <c r="B23" s="59" t="s">
        <v>1653</v>
      </c>
      <c r="C23" s="72" t="s">
        <v>122</v>
      </c>
      <c r="D23" s="59" t="s">
        <v>1649</v>
      </c>
      <c r="E23" s="72" t="s">
        <v>1628</v>
      </c>
      <c r="F23" s="72" t="s">
        <v>134</v>
      </c>
      <c r="G23" s="69">
        <v>405447.39011699997</v>
      </c>
      <c r="H23" s="71">
        <v>1860</v>
      </c>
      <c r="I23" s="133" t="s">
        <v>3561</v>
      </c>
      <c r="J23" s="69">
        <v>7541.3214561759996</v>
      </c>
      <c r="K23" s="70">
        <v>1.9779629271259027E-3</v>
      </c>
      <c r="L23" s="70">
        <f t="shared" si="0"/>
        <v>1.8894550556782682E-2</v>
      </c>
      <c r="M23" s="70">
        <f>J23/'סכום נכסי הקרן'!$C$41</f>
        <v>9.2707790553244514E-4</v>
      </c>
    </row>
    <row r="24" spans="1:13">
      <c r="A24" s="62" t="s">
        <v>1654</v>
      </c>
      <c r="B24" s="59" t="s">
        <v>1655</v>
      </c>
      <c r="C24" s="72" t="s">
        <v>122</v>
      </c>
      <c r="D24" s="59" t="s">
        <v>1649</v>
      </c>
      <c r="E24" s="72" t="s">
        <v>1628</v>
      </c>
      <c r="F24" s="72" t="s">
        <v>134</v>
      </c>
      <c r="G24" s="69">
        <v>85404.398956999998</v>
      </c>
      <c r="H24" s="71">
        <v>1841</v>
      </c>
      <c r="I24" s="133" t="s">
        <v>3561</v>
      </c>
      <c r="J24" s="69">
        <v>1572.2949848160001</v>
      </c>
      <c r="K24" s="70">
        <v>1.1615264080439638E-3</v>
      </c>
      <c r="L24" s="70">
        <f t="shared" si="0"/>
        <v>3.9393370582886944E-3</v>
      </c>
      <c r="M24" s="70">
        <f>J24/'סכום נכסי הקרן'!$C$41</f>
        <v>1.9328707175168141E-4</v>
      </c>
    </row>
    <row r="25" spans="1:13">
      <c r="A25" s="62" t="s">
        <v>1656</v>
      </c>
      <c r="B25" s="59" t="s">
        <v>1657</v>
      </c>
      <c r="C25" s="72" t="s">
        <v>122</v>
      </c>
      <c r="D25" s="59" t="s">
        <v>1649</v>
      </c>
      <c r="E25" s="72" t="s">
        <v>1628</v>
      </c>
      <c r="F25" s="72" t="s">
        <v>134</v>
      </c>
      <c r="G25" s="69">
        <v>340987.36019699997</v>
      </c>
      <c r="H25" s="71">
        <v>3381</v>
      </c>
      <c r="I25" s="133" t="s">
        <v>3561</v>
      </c>
      <c r="J25" s="69">
        <v>11528.782648261</v>
      </c>
      <c r="K25" s="70">
        <v>2.1529605498036685E-3</v>
      </c>
      <c r="L25" s="70">
        <f t="shared" si="0"/>
        <v>2.888501277549077E-2</v>
      </c>
      <c r="M25" s="70">
        <f>J25/'סכום נכסי הקרן'!$C$41</f>
        <v>1.4172688079932664E-3</v>
      </c>
    </row>
    <row r="26" spans="1:13">
      <c r="A26" s="132" t="s">
        <v>3561</v>
      </c>
      <c r="B26" s="133" t="s">
        <v>3561</v>
      </c>
      <c r="C26" s="133" t="s">
        <v>3561</v>
      </c>
      <c r="D26" s="133" t="s">
        <v>3561</v>
      </c>
      <c r="E26" s="133" t="s">
        <v>3561</v>
      </c>
      <c r="F26" s="133" t="s">
        <v>3561</v>
      </c>
      <c r="G26" s="133" t="s">
        <v>3561</v>
      </c>
      <c r="H26" s="133" t="s">
        <v>3561</v>
      </c>
      <c r="I26" s="133" t="s">
        <v>3561</v>
      </c>
      <c r="J26" s="133" t="s">
        <v>3561</v>
      </c>
      <c r="K26" s="133" t="s">
        <v>3561</v>
      </c>
      <c r="L26" s="133" t="s">
        <v>3561</v>
      </c>
      <c r="M26" s="133" t="s">
        <v>3561</v>
      </c>
    </row>
    <row r="27" spans="1:13">
      <c r="A27" s="76" t="s">
        <v>216</v>
      </c>
      <c r="B27" s="130" t="s">
        <v>3561</v>
      </c>
      <c r="C27" s="130" t="s">
        <v>3561</v>
      </c>
      <c r="D27" s="130" t="s">
        <v>3561</v>
      </c>
      <c r="E27" s="130" t="s">
        <v>3561</v>
      </c>
      <c r="F27" s="130" t="s">
        <v>3561</v>
      </c>
      <c r="G27" s="130" t="s">
        <v>3561</v>
      </c>
      <c r="H27" s="130" t="s">
        <v>3561</v>
      </c>
      <c r="I27" s="130" t="s">
        <v>3561</v>
      </c>
      <c r="J27" s="66">
        <v>5747.4347270099997</v>
      </c>
      <c r="K27" s="130" t="s">
        <v>3561</v>
      </c>
      <c r="L27" s="67">
        <f t="shared" si="0"/>
        <v>1.4400022151603733E-2</v>
      </c>
      <c r="M27" s="67">
        <f>J27/'סכום נכסי הקרן'!$C$41</f>
        <v>7.0654987721511576E-4</v>
      </c>
    </row>
    <row r="28" spans="1:13">
      <c r="A28" s="62" t="s">
        <v>1658</v>
      </c>
      <c r="B28" s="59" t="s">
        <v>1659</v>
      </c>
      <c r="C28" s="72" t="s">
        <v>122</v>
      </c>
      <c r="D28" s="59" t="s">
        <v>1627</v>
      </c>
      <c r="E28" s="72" t="s">
        <v>1660</v>
      </c>
      <c r="F28" s="72" t="s">
        <v>134</v>
      </c>
      <c r="G28" s="69">
        <v>429548.89399999997</v>
      </c>
      <c r="H28" s="71">
        <v>381.09</v>
      </c>
      <c r="I28" s="133" t="s">
        <v>3561</v>
      </c>
      <c r="J28" s="69">
        <v>1636.9678801449998</v>
      </c>
      <c r="K28" s="70">
        <v>4.7338745007240073E-3</v>
      </c>
      <c r="L28" s="70">
        <f t="shared" si="0"/>
        <v>4.1013730220847431E-3</v>
      </c>
      <c r="M28" s="70">
        <f>J28/'סכום נכסי הקרן'!$C$41</f>
        <v>2.0123751023845698E-4</v>
      </c>
    </row>
    <row r="29" spans="1:13">
      <c r="A29" s="62" t="s">
        <v>1661</v>
      </c>
      <c r="B29" s="59" t="s">
        <v>1662</v>
      </c>
      <c r="C29" s="72" t="s">
        <v>122</v>
      </c>
      <c r="D29" s="59" t="s">
        <v>1627</v>
      </c>
      <c r="E29" s="72" t="s">
        <v>1660</v>
      </c>
      <c r="F29" s="72" t="s">
        <v>134</v>
      </c>
      <c r="G29" s="69">
        <v>749.646345</v>
      </c>
      <c r="H29" s="71">
        <v>352.49</v>
      </c>
      <c r="I29" s="133" t="s">
        <v>3561</v>
      </c>
      <c r="J29" s="69">
        <v>2.6424288260000002</v>
      </c>
      <c r="K29" s="70">
        <v>4.7809969683363225E-6</v>
      </c>
      <c r="L29" s="70">
        <f t="shared" si="0"/>
        <v>6.620524709852881E-6</v>
      </c>
      <c r="M29" s="70">
        <f>J29/'סכום נכסי הקרן'!$C$41</f>
        <v>3.2484192535254076E-7</v>
      </c>
    </row>
    <row r="30" spans="1:13">
      <c r="A30" s="62" t="s">
        <v>1663</v>
      </c>
      <c r="B30" s="59" t="s">
        <v>1664</v>
      </c>
      <c r="C30" s="72" t="s">
        <v>122</v>
      </c>
      <c r="D30" s="59" t="s">
        <v>1640</v>
      </c>
      <c r="E30" s="72" t="s">
        <v>1660</v>
      </c>
      <c r="F30" s="72" t="s">
        <v>134</v>
      </c>
      <c r="G30" s="69">
        <v>49296.850340999998</v>
      </c>
      <c r="H30" s="71">
        <v>3822.41</v>
      </c>
      <c r="I30" s="133" t="s">
        <v>3561</v>
      </c>
      <c r="J30" s="69">
        <v>1884.3277372030002</v>
      </c>
      <c r="K30" s="70">
        <v>4.5556055817958562E-3</v>
      </c>
      <c r="L30" s="70">
        <f t="shared" si="0"/>
        <v>4.7211255882710487E-3</v>
      </c>
      <c r="M30" s="70">
        <f>J30/'סכום נכסי הקרן'!$C$41</f>
        <v>2.3164622037324798E-4</v>
      </c>
    </row>
    <row r="31" spans="1:13">
      <c r="A31" s="62" t="s">
        <v>1665</v>
      </c>
      <c r="B31" s="59" t="s">
        <v>1666</v>
      </c>
      <c r="C31" s="72" t="s">
        <v>122</v>
      </c>
      <c r="D31" s="59" t="s">
        <v>1649</v>
      </c>
      <c r="E31" s="72" t="s">
        <v>1660</v>
      </c>
      <c r="F31" s="72" t="s">
        <v>134</v>
      </c>
      <c r="G31" s="69">
        <v>58115.438600000001</v>
      </c>
      <c r="H31" s="71">
        <v>3826</v>
      </c>
      <c r="I31" s="133" t="s">
        <v>3561</v>
      </c>
      <c r="J31" s="69">
        <v>2223.496680836</v>
      </c>
      <c r="K31" s="70">
        <v>3.4210076717938916E-3</v>
      </c>
      <c r="L31" s="70">
        <f t="shared" si="0"/>
        <v>5.5709030165380889E-3</v>
      </c>
      <c r="M31" s="70">
        <f>J31/'סכום נכסי הקרן'!$C$41</f>
        <v>2.7334130467805831E-4</v>
      </c>
    </row>
    <row r="32" spans="1:13">
      <c r="A32" s="132" t="s">
        <v>3561</v>
      </c>
      <c r="B32" s="133" t="s">
        <v>3561</v>
      </c>
      <c r="C32" s="133" t="s">
        <v>3561</v>
      </c>
      <c r="D32" s="133" t="s">
        <v>3561</v>
      </c>
      <c r="E32" s="133" t="s">
        <v>3561</v>
      </c>
      <c r="F32" s="133" t="s">
        <v>3561</v>
      </c>
      <c r="G32" s="133" t="s">
        <v>3561</v>
      </c>
      <c r="H32" s="133" t="s">
        <v>3561</v>
      </c>
      <c r="I32" s="133" t="s">
        <v>3561</v>
      </c>
      <c r="J32" s="133" t="s">
        <v>3561</v>
      </c>
      <c r="K32" s="133" t="s">
        <v>3561</v>
      </c>
      <c r="L32" s="133" t="s">
        <v>3561</v>
      </c>
      <c r="M32" s="133" t="s">
        <v>3561</v>
      </c>
    </row>
    <row r="33" spans="1:13">
      <c r="A33" s="56" t="s">
        <v>188</v>
      </c>
      <c r="B33" s="130" t="s">
        <v>3561</v>
      </c>
      <c r="C33" s="130" t="s">
        <v>3561</v>
      </c>
      <c r="D33" s="130" t="s">
        <v>3561</v>
      </c>
      <c r="E33" s="130" t="s">
        <v>3561</v>
      </c>
      <c r="F33" s="130" t="s">
        <v>3561</v>
      </c>
      <c r="G33" s="130" t="s">
        <v>3561</v>
      </c>
      <c r="H33" s="130" t="s">
        <v>3561</v>
      </c>
      <c r="I33" s="66">
        <v>0.51743329000000005</v>
      </c>
      <c r="J33" s="66">
        <v>286877.75313143502</v>
      </c>
      <c r="K33" s="130" t="s">
        <v>3561</v>
      </c>
      <c r="L33" s="67">
        <f t="shared" si="0"/>
        <v>0.71876344771366796</v>
      </c>
      <c r="M33" s="67">
        <f>J33/'סכום נכסי הקרן'!$C$41</f>
        <v>3.526676698009433E-2</v>
      </c>
    </row>
    <row r="34" spans="1:13">
      <c r="A34" s="76" t="s">
        <v>217</v>
      </c>
      <c r="B34" s="130" t="s">
        <v>3561</v>
      </c>
      <c r="C34" s="130" t="s">
        <v>3561</v>
      </c>
      <c r="D34" s="130" t="s">
        <v>3561</v>
      </c>
      <c r="E34" s="130" t="s">
        <v>3561</v>
      </c>
      <c r="F34" s="130" t="s">
        <v>3561</v>
      </c>
      <c r="G34" s="130" t="s">
        <v>3561</v>
      </c>
      <c r="H34" s="130" t="s">
        <v>3561</v>
      </c>
      <c r="I34" s="66">
        <v>0.51743329000000005</v>
      </c>
      <c r="J34" s="66">
        <v>286877.75313143502</v>
      </c>
      <c r="K34" s="130" t="s">
        <v>3561</v>
      </c>
      <c r="L34" s="67">
        <f t="shared" si="0"/>
        <v>0.71876344771366796</v>
      </c>
      <c r="M34" s="67">
        <f>J34/'סכום נכסי הקרן'!$C$41</f>
        <v>3.526676698009433E-2</v>
      </c>
    </row>
    <row r="35" spans="1:13">
      <c r="A35" s="62" t="s">
        <v>1667</v>
      </c>
      <c r="B35" s="59" t="s">
        <v>1668</v>
      </c>
      <c r="C35" s="72" t="s">
        <v>27</v>
      </c>
      <c r="D35" s="133" t="s">
        <v>3561</v>
      </c>
      <c r="E35" s="72" t="s">
        <v>1628</v>
      </c>
      <c r="F35" s="72" t="s">
        <v>133</v>
      </c>
      <c r="G35" s="69">
        <v>88154.97959599999</v>
      </c>
      <c r="H35" s="71">
        <v>6579.6</v>
      </c>
      <c r="I35" s="133" t="s">
        <v>3561</v>
      </c>
      <c r="J35" s="69">
        <v>21037.488750976998</v>
      </c>
      <c r="K35" s="70">
        <v>1.9716421542132941E-3</v>
      </c>
      <c r="L35" s="70">
        <f t="shared" si="0"/>
        <v>5.2708785469893001E-2</v>
      </c>
      <c r="M35" s="70">
        <f>J35/'סכום נכסי הקרן'!$C$41</f>
        <v>2.5862033759276684E-3</v>
      </c>
    </row>
    <row r="36" spans="1:13">
      <c r="A36" s="62" t="s">
        <v>1669</v>
      </c>
      <c r="B36" s="59" t="s">
        <v>1670</v>
      </c>
      <c r="C36" s="72" t="s">
        <v>27</v>
      </c>
      <c r="D36" s="133" t="s">
        <v>3561</v>
      </c>
      <c r="E36" s="72" t="s">
        <v>1628</v>
      </c>
      <c r="F36" s="72" t="s">
        <v>133</v>
      </c>
      <c r="G36" s="69">
        <v>67100.749649999998</v>
      </c>
      <c r="H36" s="71">
        <v>1866.48</v>
      </c>
      <c r="I36" s="133" t="s">
        <v>3561</v>
      </c>
      <c r="J36" s="69">
        <v>4542.5348553879994</v>
      </c>
      <c r="K36" s="70">
        <v>4.427353590504059E-3</v>
      </c>
      <c r="L36" s="70">
        <f t="shared" si="0"/>
        <v>1.1381182327241321E-2</v>
      </c>
      <c r="M36" s="70">
        <f>J36/'סכום נכסי הקרן'!$C$41</f>
        <v>5.584278198474599E-4</v>
      </c>
    </row>
    <row r="37" spans="1:13">
      <c r="A37" s="62" t="s">
        <v>1671</v>
      </c>
      <c r="B37" s="59" t="s">
        <v>1672</v>
      </c>
      <c r="C37" s="72" t="s">
        <v>27</v>
      </c>
      <c r="D37" s="133" t="s">
        <v>3561</v>
      </c>
      <c r="E37" s="72" t="s">
        <v>1628</v>
      </c>
      <c r="F37" s="72" t="s">
        <v>133</v>
      </c>
      <c r="G37" s="69">
        <v>9538.28838</v>
      </c>
      <c r="H37" s="71">
        <v>4831.8</v>
      </c>
      <c r="I37" s="133" t="s">
        <v>3561</v>
      </c>
      <c r="J37" s="69">
        <v>1671.5791820859997</v>
      </c>
      <c r="K37" s="70">
        <v>5.1674468600122563E-4</v>
      </c>
      <c r="L37" s="70">
        <f t="shared" si="0"/>
        <v>4.1880905818865105E-3</v>
      </c>
      <c r="M37" s="70">
        <f>J37/'סכום נכסי הקרן'!$C$41</f>
        <v>2.0549238433415477E-4</v>
      </c>
    </row>
    <row r="38" spans="1:13">
      <c r="A38" s="62" t="s">
        <v>1673</v>
      </c>
      <c r="B38" s="59" t="s">
        <v>1674</v>
      </c>
      <c r="C38" s="72" t="s">
        <v>1486</v>
      </c>
      <c r="D38" s="133" t="s">
        <v>3561</v>
      </c>
      <c r="E38" s="72" t="s">
        <v>1628</v>
      </c>
      <c r="F38" s="72" t="s">
        <v>133</v>
      </c>
      <c r="G38" s="69">
        <v>23702.347166</v>
      </c>
      <c r="H38" s="71">
        <v>7266</v>
      </c>
      <c r="I38" s="133" t="s">
        <v>3561</v>
      </c>
      <c r="J38" s="69">
        <v>6246.4649011089987</v>
      </c>
      <c r="K38" s="70">
        <v>1.0513349818585052E-4</v>
      </c>
      <c r="L38" s="70">
        <f t="shared" si="0"/>
        <v>1.5650327009799601E-2</v>
      </c>
      <c r="M38" s="70">
        <f>J38/'סכום נכסי הקרן'!$C$41</f>
        <v>7.6789719562471762E-4</v>
      </c>
    </row>
    <row r="39" spans="1:13">
      <c r="A39" s="62" t="s">
        <v>1675</v>
      </c>
      <c r="B39" s="59" t="s">
        <v>1676</v>
      </c>
      <c r="C39" s="72" t="s">
        <v>1486</v>
      </c>
      <c r="D39" s="133" t="s">
        <v>3561</v>
      </c>
      <c r="E39" s="72" t="s">
        <v>1628</v>
      </c>
      <c r="F39" s="72" t="s">
        <v>133</v>
      </c>
      <c r="G39" s="69">
        <v>7452.2203470000004</v>
      </c>
      <c r="H39" s="71">
        <v>17881</v>
      </c>
      <c r="I39" s="133" t="s">
        <v>3561</v>
      </c>
      <c r="J39" s="69">
        <v>4833.0918240719993</v>
      </c>
      <c r="K39" s="70">
        <v>6.8116991138435264E-5</v>
      </c>
      <c r="L39" s="70">
        <f t="shared" si="0"/>
        <v>1.2109163937139324E-2</v>
      </c>
      <c r="M39" s="70">
        <f>J39/'סכום נכסי הקרן'!$C$41</f>
        <v>5.9414688414285836E-4</v>
      </c>
    </row>
    <row r="40" spans="1:13">
      <c r="A40" s="62" t="s">
        <v>1677</v>
      </c>
      <c r="B40" s="59" t="s">
        <v>1678</v>
      </c>
      <c r="C40" s="72" t="s">
        <v>1486</v>
      </c>
      <c r="D40" s="133" t="s">
        <v>3561</v>
      </c>
      <c r="E40" s="72" t="s">
        <v>1628</v>
      </c>
      <c r="F40" s="72" t="s">
        <v>133</v>
      </c>
      <c r="G40" s="69">
        <v>28144.095152999995</v>
      </c>
      <c r="H40" s="71">
        <v>3760</v>
      </c>
      <c r="I40" s="133" t="s">
        <v>3561</v>
      </c>
      <c r="J40" s="69">
        <v>3838.1566053390002</v>
      </c>
      <c r="K40" s="70">
        <v>3.1103760170741292E-5</v>
      </c>
      <c r="L40" s="70">
        <f t="shared" si="0"/>
        <v>9.61638413716423E-3</v>
      </c>
      <c r="M40" s="70">
        <f>J40/'סכום נכסי הקרן'!$C$41</f>
        <v>4.7183642912730341E-4</v>
      </c>
    </row>
    <row r="41" spans="1:13">
      <c r="A41" s="62" t="s">
        <v>1679</v>
      </c>
      <c r="B41" s="59" t="s">
        <v>1680</v>
      </c>
      <c r="C41" s="72" t="s">
        <v>1486</v>
      </c>
      <c r="D41" s="133" t="s">
        <v>3561</v>
      </c>
      <c r="E41" s="72" t="s">
        <v>1628</v>
      </c>
      <c r="F41" s="72" t="s">
        <v>133</v>
      </c>
      <c r="G41" s="69">
        <v>30666.706244999998</v>
      </c>
      <c r="H41" s="71">
        <v>3487.98</v>
      </c>
      <c r="I41" s="69">
        <v>0.51743329000000005</v>
      </c>
      <c r="J41" s="69">
        <v>3880.1328347180001</v>
      </c>
      <c r="K41" s="70">
        <v>1.5848427E-3</v>
      </c>
      <c r="L41" s="70">
        <f t="shared" si="0"/>
        <v>9.7215542976982431E-3</v>
      </c>
      <c r="M41" s="70">
        <f>J41/'סכום נכסי הקרן'!$C$41</f>
        <v>4.7699669646784529E-4</v>
      </c>
    </row>
    <row r="42" spans="1:13">
      <c r="A42" s="62" t="s">
        <v>1681</v>
      </c>
      <c r="B42" s="59" t="s">
        <v>1682</v>
      </c>
      <c r="C42" s="72" t="s">
        <v>27</v>
      </c>
      <c r="D42" s="133" t="s">
        <v>3561</v>
      </c>
      <c r="E42" s="72" t="s">
        <v>1628</v>
      </c>
      <c r="F42" s="72" t="s">
        <v>141</v>
      </c>
      <c r="G42" s="69">
        <v>42850.150540000002</v>
      </c>
      <c r="H42" s="71">
        <v>5340</v>
      </c>
      <c r="I42" s="133" t="s">
        <v>3561</v>
      </c>
      <c r="J42" s="69">
        <v>6267.6032482209985</v>
      </c>
      <c r="K42" s="70">
        <v>6.1370485257085286E-4</v>
      </c>
      <c r="L42" s="70">
        <f t="shared" si="0"/>
        <v>1.5703288492812294E-2</v>
      </c>
      <c r="M42" s="70">
        <f>J42/'סכום נכסי הקרן'!$C$41</f>
        <v>7.70495797830033E-4</v>
      </c>
    </row>
    <row r="43" spans="1:13">
      <c r="A43" s="62" t="s">
        <v>1683</v>
      </c>
      <c r="B43" s="59" t="s">
        <v>1684</v>
      </c>
      <c r="C43" s="72" t="s">
        <v>123</v>
      </c>
      <c r="D43" s="133" t="s">
        <v>3561</v>
      </c>
      <c r="E43" s="72" t="s">
        <v>1628</v>
      </c>
      <c r="F43" s="72" t="s">
        <v>133</v>
      </c>
      <c r="G43" s="69">
        <v>103701.469652</v>
      </c>
      <c r="H43" s="71">
        <v>1022.25</v>
      </c>
      <c r="I43" s="133" t="s">
        <v>3561</v>
      </c>
      <c r="J43" s="69">
        <v>3844.9401681579993</v>
      </c>
      <c r="K43" s="70">
        <v>5.3528479014315264E-4</v>
      </c>
      <c r="L43" s="70">
        <f t="shared" si="0"/>
        <v>9.6333801466015057E-3</v>
      </c>
      <c r="M43" s="70">
        <f>J43/'סכום נכסי הקרן'!$C$41</f>
        <v>4.7267035342649045E-4</v>
      </c>
    </row>
    <row r="44" spans="1:13">
      <c r="A44" s="62" t="s">
        <v>1685</v>
      </c>
      <c r="B44" s="59" t="s">
        <v>1686</v>
      </c>
      <c r="C44" s="72" t="s">
        <v>1486</v>
      </c>
      <c r="D44" s="133" t="s">
        <v>3561</v>
      </c>
      <c r="E44" s="72" t="s">
        <v>1628</v>
      </c>
      <c r="F44" s="72" t="s">
        <v>133</v>
      </c>
      <c r="G44" s="69">
        <v>33794.377550999998</v>
      </c>
      <c r="H44" s="71">
        <v>11399</v>
      </c>
      <c r="I44" s="133" t="s">
        <v>3561</v>
      </c>
      <c r="J44" s="69">
        <v>13972.005918958999</v>
      </c>
      <c r="K44" s="70">
        <v>2.4991035415526598E-4</v>
      </c>
      <c r="L44" s="70">
        <f t="shared" si="0"/>
        <v>3.5006434051321068E-2</v>
      </c>
      <c r="M44" s="70">
        <f>J44/'סכום נכסי הקרן'!$C$41</f>
        <v>1.717621780043258E-3</v>
      </c>
    </row>
    <row r="45" spans="1:13">
      <c r="A45" s="62" t="s">
        <v>1687</v>
      </c>
      <c r="B45" s="59" t="s">
        <v>1688</v>
      </c>
      <c r="C45" s="72" t="s">
        <v>27</v>
      </c>
      <c r="D45" s="133" t="s">
        <v>3561</v>
      </c>
      <c r="E45" s="72" t="s">
        <v>1628</v>
      </c>
      <c r="F45" s="72" t="s">
        <v>133</v>
      </c>
      <c r="G45" s="69">
        <v>14695.618724000002</v>
      </c>
      <c r="H45" s="71">
        <v>4819</v>
      </c>
      <c r="I45" s="133" t="s">
        <v>3561</v>
      </c>
      <c r="J45" s="69">
        <v>2568.5756292799997</v>
      </c>
      <c r="K45" s="70">
        <v>1.7458435317230592E-3</v>
      </c>
      <c r="L45" s="70">
        <f t="shared" si="0"/>
        <v>6.4354877813364228E-3</v>
      </c>
      <c r="M45" s="70">
        <f>J45/'סכום נכסי הקרן'!$C$41</f>
        <v>3.157629241019069E-4</v>
      </c>
    </row>
    <row r="46" spans="1:13">
      <c r="A46" s="62" t="s">
        <v>1689</v>
      </c>
      <c r="B46" s="59" t="s">
        <v>1690</v>
      </c>
      <c r="C46" s="72" t="s">
        <v>27</v>
      </c>
      <c r="D46" s="133" t="s">
        <v>3561</v>
      </c>
      <c r="E46" s="72" t="s">
        <v>1628</v>
      </c>
      <c r="F46" s="72" t="s">
        <v>133</v>
      </c>
      <c r="G46" s="69">
        <v>41524.827552000002</v>
      </c>
      <c r="H46" s="71">
        <v>6526.5</v>
      </c>
      <c r="I46" s="133" t="s">
        <v>3561</v>
      </c>
      <c r="J46" s="69">
        <v>9829.5975151480015</v>
      </c>
      <c r="K46" s="70">
        <v>1.0788769934300081E-3</v>
      </c>
      <c r="L46" s="70">
        <f t="shared" si="0"/>
        <v>2.4627756326537218E-2</v>
      </c>
      <c r="M46" s="70">
        <f>J46/'סכום נכסי הקרן'!$C$41</f>
        <v>1.2083827389571579E-3</v>
      </c>
    </row>
    <row r="47" spans="1:13">
      <c r="A47" s="62" t="s">
        <v>1691</v>
      </c>
      <c r="B47" s="59" t="s">
        <v>1692</v>
      </c>
      <c r="C47" s="72" t="s">
        <v>1486</v>
      </c>
      <c r="D47" s="133" t="s">
        <v>3561</v>
      </c>
      <c r="E47" s="72" t="s">
        <v>1628</v>
      </c>
      <c r="F47" s="72" t="s">
        <v>133</v>
      </c>
      <c r="G47" s="69">
        <v>12238.954916000001</v>
      </c>
      <c r="H47" s="71">
        <v>5335</v>
      </c>
      <c r="I47" s="133" t="s">
        <v>3561</v>
      </c>
      <c r="J47" s="69">
        <v>2368.2432837339998</v>
      </c>
      <c r="K47" s="70">
        <v>3.7214044380929218E-4</v>
      </c>
      <c r="L47" s="70">
        <f t="shared" si="0"/>
        <v>5.9335612087756083E-3</v>
      </c>
      <c r="M47" s="70">
        <f>J47/'סכום נכסי הקרן'!$C$41</f>
        <v>2.9113545099941922E-4</v>
      </c>
    </row>
    <row r="48" spans="1:13">
      <c r="A48" s="62" t="s">
        <v>1693</v>
      </c>
      <c r="B48" s="59" t="s">
        <v>1694</v>
      </c>
      <c r="C48" s="72" t="s">
        <v>123</v>
      </c>
      <c r="D48" s="133" t="s">
        <v>3561</v>
      </c>
      <c r="E48" s="72" t="s">
        <v>1628</v>
      </c>
      <c r="F48" s="72" t="s">
        <v>133</v>
      </c>
      <c r="G48" s="69">
        <v>568258.50313299999</v>
      </c>
      <c r="H48" s="71">
        <v>855.35</v>
      </c>
      <c r="I48" s="133" t="s">
        <v>3561</v>
      </c>
      <c r="J48" s="69">
        <v>17629.39295967</v>
      </c>
      <c r="K48" s="70">
        <v>5.675007426588581E-4</v>
      </c>
      <c r="L48" s="70">
        <f t="shared" si="0"/>
        <v>4.4169905565964195E-2</v>
      </c>
      <c r="M48" s="70">
        <f>J48/'סכום נכסי הקרן'!$C$41</f>
        <v>2.1672356490618034E-3</v>
      </c>
    </row>
    <row r="49" spans="1:13">
      <c r="A49" s="62" t="s">
        <v>1695</v>
      </c>
      <c r="B49" s="59" t="s">
        <v>1696</v>
      </c>
      <c r="C49" s="72" t="s">
        <v>27</v>
      </c>
      <c r="D49" s="133" t="s">
        <v>3561</v>
      </c>
      <c r="E49" s="72" t="s">
        <v>1628</v>
      </c>
      <c r="F49" s="72" t="s">
        <v>135</v>
      </c>
      <c r="G49" s="69">
        <v>189916.627022</v>
      </c>
      <c r="H49" s="71">
        <v>2972.5</v>
      </c>
      <c r="I49" s="133" t="s">
        <v>3561</v>
      </c>
      <c r="J49" s="69">
        <v>22646.572105343002</v>
      </c>
      <c r="K49" s="70">
        <v>7.8651155369838385E-4</v>
      </c>
      <c r="L49" s="70">
        <f t="shared" si="0"/>
        <v>5.6740294664378715E-2</v>
      </c>
      <c r="M49" s="70">
        <f>J49/'סכום נכסי הקרן'!$C$41</f>
        <v>2.784012955410729E-3</v>
      </c>
    </row>
    <row r="50" spans="1:13">
      <c r="A50" s="62" t="s">
        <v>1697</v>
      </c>
      <c r="B50" s="59" t="s">
        <v>1698</v>
      </c>
      <c r="C50" s="72" t="s">
        <v>1486</v>
      </c>
      <c r="D50" s="133" t="s">
        <v>3561</v>
      </c>
      <c r="E50" s="72" t="s">
        <v>1628</v>
      </c>
      <c r="F50" s="72" t="s">
        <v>133</v>
      </c>
      <c r="G50" s="69">
        <v>3881.8615500000001</v>
      </c>
      <c r="H50" s="71">
        <v>5397</v>
      </c>
      <c r="I50" s="133" t="s">
        <v>3561</v>
      </c>
      <c r="J50" s="69">
        <v>759.87125410500005</v>
      </c>
      <c r="K50" s="70">
        <v>3.8935421765295891E-5</v>
      </c>
      <c r="L50" s="70">
        <f t="shared" si="0"/>
        <v>1.9038342166908565E-3</v>
      </c>
      <c r="M50" s="70">
        <f>J50/'סכום נכסי הקרן'!$C$41</f>
        <v>9.3413316860144617E-5</v>
      </c>
    </row>
    <row r="51" spans="1:13">
      <c r="A51" s="62" t="s">
        <v>1699</v>
      </c>
      <c r="B51" s="59" t="s">
        <v>1700</v>
      </c>
      <c r="C51" s="72" t="s">
        <v>27</v>
      </c>
      <c r="D51" s="133" t="s">
        <v>3561</v>
      </c>
      <c r="E51" s="72" t="s">
        <v>1628</v>
      </c>
      <c r="F51" s="72" t="s">
        <v>133</v>
      </c>
      <c r="G51" s="69">
        <v>28989.520235</v>
      </c>
      <c r="H51" s="71">
        <v>4281.5</v>
      </c>
      <c r="I51" s="133" t="s">
        <v>3561</v>
      </c>
      <c r="J51" s="69">
        <v>4501.7827422129994</v>
      </c>
      <c r="K51" s="70">
        <v>3.7512319144668738E-4</v>
      </c>
      <c r="L51" s="70">
        <f t="shared" si="0"/>
        <v>1.1279079152465475E-2</v>
      </c>
      <c r="M51" s="70">
        <f>J51/'סכום נכסי הקרן'!$C$41</f>
        <v>5.534180368872918E-4</v>
      </c>
    </row>
    <row r="52" spans="1:13">
      <c r="A52" s="62" t="s">
        <v>1701</v>
      </c>
      <c r="B52" s="59" t="s">
        <v>1702</v>
      </c>
      <c r="C52" s="72" t="s">
        <v>123</v>
      </c>
      <c r="D52" s="133" t="s">
        <v>3561</v>
      </c>
      <c r="E52" s="72" t="s">
        <v>1628</v>
      </c>
      <c r="F52" s="72" t="s">
        <v>133</v>
      </c>
      <c r="G52" s="69">
        <v>180953.36433999997</v>
      </c>
      <c r="H52" s="71">
        <v>491.97</v>
      </c>
      <c r="I52" s="133" t="s">
        <v>3561</v>
      </c>
      <c r="J52" s="69">
        <v>3228.8869385480002</v>
      </c>
      <c r="K52" s="70">
        <v>1.253690875535863E-3</v>
      </c>
      <c r="L52" s="70">
        <f t="shared" si="0"/>
        <v>8.0898775973231273E-3</v>
      </c>
      <c r="M52" s="70">
        <f>J52/'סכום נכסי הקרן'!$C$41</f>
        <v>3.9693702988070689E-4</v>
      </c>
    </row>
    <row r="53" spans="1:13">
      <c r="A53" s="62" t="s">
        <v>1703</v>
      </c>
      <c r="B53" s="59" t="s">
        <v>1704</v>
      </c>
      <c r="C53" s="72" t="s">
        <v>123</v>
      </c>
      <c r="D53" s="133" t="s">
        <v>3561</v>
      </c>
      <c r="E53" s="72" t="s">
        <v>1628</v>
      </c>
      <c r="F53" s="72" t="s">
        <v>133</v>
      </c>
      <c r="G53" s="69">
        <v>21139.508897999989</v>
      </c>
      <c r="H53" s="71">
        <v>3962.75</v>
      </c>
      <c r="I53" s="133" t="s">
        <v>3561</v>
      </c>
      <c r="J53" s="69">
        <v>3038.3592589329996</v>
      </c>
      <c r="K53" s="70">
        <v>2.063938804335402E-4</v>
      </c>
      <c r="L53" s="70">
        <f t="shared" si="0"/>
        <v>7.6125163157663078E-3</v>
      </c>
      <c r="M53" s="70">
        <f>J53/'סכום נכסי הקרן'!$C$41</f>
        <v>3.7351487460064302E-4</v>
      </c>
    </row>
    <row r="54" spans="1:13">
      <c r="A54" s="62" t="s">
        <v>1705</v>
      </c>
      <c r="B54" s="59" t="s">
        <v>1706</v>
      </c>
      <c r="C54" s="72" t="s">
        <v>27</v>
      </c>
      <c r="D54" s="133" t="s">
        <v>3561</v>
      </c>
      <c r="E54" s="72" t="s">
        <v>1628</v>
      </c>
      <c r="F54" s="72" t="s">
        <v>135</v>
      </c>
      <c r="G54" s="69">
        <v>160819.97850100001</v>
      </c>
      <c r="H54" s="71">
        <v>690</v>
      </c>
      <c r="I54" s="133" t="s">
        <v>3561</v>
      </c>
      <c r="J54" s="69">
        <v>4451.5034376789999</v>
      </c>
      <c r="K54" s="70">
        <v>7.6226304705427389E-4</v>
      </c>
      <c r="L54" s="70">
        <f t="shared" si="0"/>
        <v>1.1153105890750248E-2</v>
      </c>
      <c r="M54" s="70">
        <f>J54/'סכום נכסי הקרן'!$C$41</f>
        <v>5.4723704690962224E-4</v>
      </c>
    </row>
    <row r="55" spans="1:13">
      <c r="A55" s="62" t="s">
        <v>1707</v>
      </c>
      <c r="B55" s="59" t="s">
        <v>1708</v>
      </c>
      <c r="C55" s="72" t="s">
        <v>123</v>
      </c>
      <c r="D55" s="133" t="s">
        <v>3561</v>
      </c>
      <c r="E55" s="72" t="s">
        <v>1628</v>
      </c>
      <c r="F55" s="72" t="s">
        <v>133</v>
      </c>
      <c r="G55" s="69">
        <v>164147.28839999999</v>
      </c>
      <c r="H55" s="71">
        <v>1064</v>
      </c>
      <c r="I55" s="133" t="s">
        <v>3561</v>
      </c>
      <c r="J55" s="69">
        <v>6334.6539678849995</v>
      </c>
      <c r="K55" s="70">
        <v>8.410163485929402E-4</v>
      </c>
      <c r="L55" s="70">
        <f t="shared" si="0"/>
        <v>1.5871282022848411E-2</v>
      </c>
      <c r="M55" s="70">
        <f>J55/'סכום נכסי הקרן'!$C$41</f>
        <v>7.7873854959599009E-4</v>
      </c>
    </row>
    <row r="56" spans="1:13">
      <c r="A56" s="62" t="s">
        <v>1709</v>
      </c>
      <c r="B56" s="59" t="s">
        <v>1710</v>
      </c>
      <c r="C56" s="72" t="s">
        <v>1486</v>
      </c>
      <c r="D56" s="133" t="s">
        <v>3561</v>
      </c>
      <c r="E56" s="72" t="s">
        <v>1628</v>
      </c>
      <c r="F56" s="72" t="s">
        <v>133</v>
      </c>
      <c r="G56" s="69">
        <v>7611.6539469999998</v>
      </c>
      <c r="H56" s="71">
        <v>40564</v>
      </c>
      <c r="I56" s="133" t="s">
        <v>3561</v>
      </c>
      <c r="J56" s="69">
        <v>11198.693669975</v>
      </c>
      <c r="K56" s="70">
        <v>4.1255576948509483E-4</v>
      </c>
      <c r="L56" s="70">
        <f t="shared" si="0"/>
        <v>2.8057984923050686E-2</v>
      </c>
      <c r="M56" s="70">
        <f>J56/'סכום נכסי הקרן'!$C$41</f>
        <v>1.3766899518329692E-3</v>
      </c>
    </row>
    <row r="57" spans="1:13">
      <c r="A57" s="62" t="s">
        <v>1711</v>
      </c>
      <c r="B57" s="59" t="s">
        <v>1712</v>
      </c>
      <c r="C57" s="72" t="s">
        <v>27</v>
      </c>
      <c r="D57" s="133" t="s">
        <v>3561</v>
      </c>
      <c r="E57" s="72" t="s">
        <v>1628</v>
      </c>
      <c r="F57" s="72" t="s">
        <v>133</v>
      </c>
      <c r="G57" s="69">
        <v>104255.7102</v>
      </c>
      <c r="H57" s="71">
        <v>772.45</v>
      </c>
      <c r="I57" s="133" t="s">
        <v>3561</v>
      </c>
      <c r="J57" s="69">
        <v>2920.9073676869998</v>
      </c>
      <c r="K57" s="70">
        <v>2.2147867430777015E-4</v>
      </c>
      <c r="L57" s="70">
        <f t="shared" si="0"/>
        <v>7.3182441898486592E-3</v>
      </c>
      <c r="M57" s="70">
        <f>J57/'סכום נכסי הקרן'!$C$41</f>
        <v>3.5907615136494375E-4</v>
      </c>
    </row>
    <row r="58" spans="1:13">
      <c r="A58" s="62" t="s">
        <v>1713</v>
      </c>
      <c r="B58" s="59" t="s">
        <v>1714</v>
      </c>
      <c r="C58" s="72" t="s">
        <v>27</v>
      </c>
      <c r="D58" s="133" t="s">
        <v>3561</v>
      </c>
      <c r="E58" s="72" t="s">
        <v>1628</v>
      </c>
      <c r="F58" s="72" t="s">
        <v>133</v>
      </c>
      <c r="G58" s="69">
        <v>107583.02009999999</v>
      </c>
      <c r="H58" s="71">
        <v>567.15</v>
      </c>
      <c r="I58" s="133" t="s">
        <v>3561</v>
      </c>
      <c r="J58" s="69">
        <v>2213.0397962489997</v>
      </c>
      <c r="K58" s="70">
        <v>3.6843500034246571E-3</v>
      </c>
      <c r="L58" s="70">
        <f t="shared" si="0"/>
        <v>5.5447036116136762E-3</v>
      </c>
      <c r="M58" s="70">
        <f>J58/'סכום נכסי הקרן'!$C$41</f>
        <v>2.7205580760468115E-4</v>
      </c>
    </row>
    <row r="59" spans="1:13">
      <c r="A59" s="62" t="s">
        <v>1715</v>
      </c>
      <c r="B59" s="59" t="s">
        <v>1716</v>
      </c>
      <c r="C59" s="72" t="s">
        <v>27</v>
      </c>
      <c r="D59" s="133" t="s">
        <v>3561</v>
      </c>
      <c r="E59" s="72" t="s">
        <v>1628</v>
      </c>
      <c r="F59" s="72" t="s">
        <v>135</v>
      </c>
      <c r="G59" s="69">
        <v>35939.704973</v>
      </c>
      <c r="H59" s="71">
        <v>21775</v>
      </c>
      <c r="I59" s="133" t="s">
        <v>3561</v>
      </c>
      <c r="J59" s="69">
        <v>31394.263132399006</v>
      </c>
      <c r="K59" s="70">
        <v>1.1676587886197624E-3</v>
      </c>
      <c r="L59" s="70">
        <f t="shared" si="0"/>
        <v>7.8657367332122391E-2</v>
      </c>
      <c r="M59" s="70">
        <f>J59/'סכום נכסי הקרן'!$C$41</f>
        <v>3.859393592973459E-3</v>
      </c>
    </row>
    <row r="60" spans="1:13">
      <c r="A60" s="62" t="s">
        <v>1717</v>
      </c>
      <c r="B60" s="59" t="s">
        <v>1718</v>
      </c>
      <c r="C60" s="72" t="s">
        <v>27</v>
      </c>
      <c r="D60" s="133" t="s">
        <v>3561</v>
      </c>
      <c r="E60" s="72" t="s">
        <v>1628</v>
      </c>
      <c r="F60" s="72" t="s">
        <v>135</v>
      </c>
      <c r="G60" s="69">
        <v>22126.610832999999</v>
      </c>
      <c r="H60" s="71">
        <v>9116.7000000000007</v>
      </c>
      <c r="I60" s="133" t="s">
        <v>3561</v>
      </c>
      <c r="J60" s="69">
        <v>8092.266634001001</v>
      </c>
      <c r="K60" s="70">
        <v>4.8737801200811996E-3</v>
      </c>
      <c r="L60" s="70">
        <f t="shared" si="0"/>
        <v>2.0274926871056476E-2</v>
      </c>
      <c r="M60" s="70">
        <f>J60/'סכום נכסי הקרן'!$C$41</f>
        <v>9.9480729546620869E-4</v>
      </c>
    </row>
    <row r="61" spans="1:13">
      <c r="A61" s="62" t="s">
        <v>1719</v>
      </c>
      <c r="B61" s="59" t="s">
        <v>1720</v>
      </c>
      <c r="C61" s="72" t="s">
        <v>27</v>
      </c>
      <c r="D61" s="133" t="s">
        <v>3561</v>
      </c>
      <c r="E61" s="72" t="s">
        <v>1628</v>
      </c>
      <c r="F61" s="72" t="s">
        <v>135</v>
      </c>
      <c r="G61" s="69">
        <v>34566.302356999993</v>
      </c>
      <c r="H61" s="71">
        <v>2553.8000000000002</v>
      </c>
      <c r="I61" s="133" t="s">
        <v>3561</v>
      </c>
      <c r="J61" s="69">
        <v>3541.2568673119995</v>
      </c>
      <c r="K61" s="70">
        <v>1.6920968010809428E-3</v>
      </c>
      <c r="L61" s="70">
        <f t="shared" si="0"/>
        <v>8.8725109124189114E-3</v>
      </c>
      <c r="M61" s="70">
        <f>J61/'סכום נכסי הקרן'!$C$41</f>
        <v>4.3533762863421651E-4</v>
      </c>
    </row>
    <row r="62" spans="1:13">
      <c r="A62" s="62" t="s">
        <v>1721</v>
      </c>
      <c r="B62" s="59" t="s">
        <v>1722</v>
      </c>
      <c r="C62" s="72" t="s">
        <v>124</v>
      </c>
      <c r="D62" s="133" t="s">
        <v>3561</v>
      </c>
      <c r="E62" s="72" t="s">
        <v>1628</v>
      </c>
      <c r="F62" s="72" t="s">
        <v>142</v>
      </c>
      <c r="G62" s="69">
        <v>246995.74107399999</v>
      </c>
      <c r="H62" s="71">
        <v>247450</v>
      </c>
      <c r="I62" s="133" t="s">
        <v>3561</v>
      </c>
      <c r="J62" s="69">
        <v>15669.102674659998</v>
      </c>
      <c r="K62" s="70">
        <v>3.0658068740573838E-5</v>
      </c>
      <c r="L62" s="70">
        <f t="shared" si="0"/>
        <v>3.9258458134458898E-2</v>
      </c>
      <c r="M62" s="70">
        <f>J62/'סכום נכסי הקרן'!$C$41</f>
        <v>1.9262511184031412E-3</v>
      </c>
    </row>
    <row r="63" spans="1:13">
      <c r="A63" s="62" t="s">
        <v>1723</v>
      </c>
      <c r="B63" s="59" t="s">
        <v>1724</v>
      </c>
      <c r="C63" s="72" t="s">
        <v>1486</v>
      </c>
      <c r="D63" s="133" t="s">
        <v>3561</v>
      </c>
      <c r="E63" s="72" t="s">
        <v>1628</v>
      </c>
      <c r="F63" s="72" t="s">
        <v>133</v>
      </c>
      <c r="G63" s="69">
        <v>61000.681499999992</v>
      </c>
      <c r="H63" s="71">
        <v>4006</v>
      </c>
      <c r="I63" s="133" t="s">
        <v>3561</v>
      </c>
      <c r="J63" s="69">
        <v>8863.2538403280014</v>
      </c>
      <c r="K63" s="70">
        <v>4.2642909122684371E-4</v>
      </c>
      <c r="L63" s="70">
        <f t="shared" si="0"/>
        <v>2.2206611766499844E-2</v>
      </c>
      <c r="M63" s="70">
        <f>J63/'סכום נכסי הקרן'!$C$41</f>
        <v>1.089587130616796E-3</v>
      </c>
    </row>
    <row r="64" spans="1:13">
      <c r="A64" s="62" t="s">
        <v>1725</v>
      </c>
      <c r="B64" s="59" t="s">
        <v>1726</v>
      </c>
      <c r="C64" s="72" t="s">
        <v>123</v>
      </c>
      <c r="D64" s="133" t="s">
        <v>3561</v>
      </c>
      <c r="E64" s="72" t="s">
        <v>1628</v>
      </c>
      <c r="F64" s="72" t="s">
        <v>133</v>
      </c>
      <c r="G64" s="69">
        <v>2499.9188380000001</v>
      </c>
      <c r="H64" s="71">
        <v>93137</v>
      </c>
      <c r="I64" s="133" t="s">
        <v>3561</v>
      </c>
      <c r="J64" s="69">
        <v>8444.9233040729996</v>
      </c>
      <c r="K64" s="70">
        <v>1.3106262779348746E-4</v>
      </c>
      <c r="L64" s="70">
        <f t="shared" si="0"/>
        <v>2.1158497385930244E-2</v>
      </c>
      <c r="M64" s="70">
        <f>J64/'סכום נכסי הקרן'!$C$41</f>
        <v>1.0381604675809774E-3</v>
      </c>
    </row>
    <row r="65" spans="1:13">
      <c r="A65" s="62" t="s">
        <v>1727</v>
      </c>
      <c r="B65" s="59" t="s">
        <v>1728</v>
      </c>
      <c r="C65" s="72" t="s">
        <v>123</v>
      </c>
      <c r="D65" s="133" t="s">
        <v>3561</v>
      </c>
      <c r="E65" s="72" t="s">
        <v>1628</v>
      </c>
      <c r="F65" s="72" t="s">
        <v>133</v>
      </c>
      <c r="G65" s="69">
        <v>21544.331602999995</v>
      </c>
      <c r="H65" s="71">
        <v>5893.5</v>
      </c>
      <c r="I65" s="133" t="s">
        <v>3561</v>
      </c>
      <c r="J65" s="69">
        <v>4605.2569686890001</v>
      </c>
      <c r="K65" s="70">
        <v>3.0559335607092193E-3</v>
      </c>
      <c r="L65" s="70">
        <f t="shared" si="0"/>
        <v>1.1538330666253373E-2</v>
      </c>
      <c r="M65" s="70">
        <f>J65/'סכום נכסי הקרן'!$C$41</f>
        <v>5.6613844268293652E-4</v>
      </c>
    </row>
    <row r="66" spans="1:13">
      <c r="A66" s="62" t="s">
        <v>1729</v>
      </c>
      <c r="B66" s="59" t="s">
        <v>1730</v>
      </c>
      <c r="C66" s="72" t="s">
        <v>27</v>
      </c>
      <c r="D66" s="133" t="s">
        <v>3561</v>
      </c>
      <c r="E66" s="72" t="s">
        <v>1628</v>
      </c>
      <c r="F66" s="72" t="s">
        <v>135</v>
      </c>
      <c r="G66" s="69">
        <v>4243.4070439999996</v>
      </c>
      <c r="H66" s="71">
        <v>19498</v>
      </c>
      <c r="I66" s="133" t="s">
        <v>3561</v>
      </c>
      <c r="J66" s="69">
        <v>3319.1156237749997</v>
      </c>
      <c r="K66" s="70">
        <v>8.1455169286879733E-4</v>
      </c>
      <c r="L66" s="70">
        <f t="shared" si="0"/>
        <v>8.3159428121002271E-3</v>
      </c>
      <c r="M66" s="70">
        <f>J66/'סכום נכסי הקרן'!$C$41</f>
        <v>4.0802912043874672E-4</v>
      </c>
    </row>
    <row r="67" spans="1:13">
      <c r="A67" s="62" t="s">
        <v>1731</v>
      </c>
      <c r="B67" s="59" t="s">
        <v>1732</v>
      </c>
      <c r="C67" s="72" t="s">
        <v>1486</v>
      </c>
      <c r="D67" s="133" t="s">
        <v>3561</v>
      </c>
      <c r="E67" s="72" t="s">
        <v>1628</v>
      </c>
      <c r="F67" s="72" t="s">
        <v>133</v>
      </c>
      <c r="G67" s="69">
        <v>8651.0057400000005</v>
      </c>
      <c r="H67" s="71">
        <v>4602</v>
      </c>
      <c r="I67" s="133" t="s">
        <v>3561</v>
      </c>
      <c r="J67" s="69">
        <v>1443.9786436290003</v>
      </c>
      <c r="K67" s="70">
        <v>1.9615850966613442E-4</v>
      </c>
      <c r="L67" s="70">
        <f t="shared" si="0"/>
        <v>3.6178443849013788E-3</v>
      </c>
      <c r="M67" s="70">
        <f>J67/'סכום נכסי הקרן'!$C$41</f>
        <v>1.7751274817662572E-4</v>
      </c>
    </row>
    <row r="68" spans="1:13">
      <c r="A68" s="62" t="s">
        <v>1733</v>
      </c>
      <c r="B68" s="59" t="s">
        <v>1734</v>
      </c>
      <c r="C68" s="72" t="s">
        <v>27</v>
      </c>
      <c r="D68" s="133" t="s">
        <v>3561</v>
      </c>
      <c r="E68" s="72" t="s">
        <v>1628</v>
      </c>
      <c r="F68" s="72" t="s">
        <v>135</v>
      </c>
      <c r="G68" s="69">
        <v>9859.9283379999979</v>
      </c>
      <c r="H68" s="71">
        <v>20075</v>
      </c>
      <c r="I68" s="133" t="s">
        <v>3561</v>
      </c>
      <c r="J68" s="69">
        <v>7940.4832697299989</v>
      </c>
      <c r="K68" s="70">
        <v>2.4039810649762279E-3</v>
      </c>
      <c r="L68" s="70">
        <f t="shared" si="0"/>
        <v>1.9894638288138644E-2</v>
      </c>
      <c r="M68" s="70">
        <f>J68/'סכום נכסי הקרן'!$C$41</f>
        <v>9.7614809836650291E-4</v>
      </c>
    </row>
    <row r="69" spans="1:13">
      <c r="A69" s="62" t="s">
        <v>1735</v>
      </c>
      <c r="B69" s="59" t="s">
        <v>1736</v>
      </c>
      <c r="C69" s="72" t="s">
        <v>1486</v>
      </c>
      <c r="D69" s="133" t="s">
        <v>3561</v>
      </c>
      <c r="E69" s="72" t="s">
        <v>1628</v>
      </c>
      <c r="F69" s="72" t="s">
        <v>133</v>
      </c>
      <c r="G69" s="69">
        <v>6643.6064040000001</v>
      </c>
      <c r="H69" s="71">
        <v>8929</v>
      </c>
      <c r="I69" s="133" t="s">
        <v>3561</v>
      </c>
      <c r="J69" s="69">
        <v>2151.5640225869997</v>
      </c>
      <c r="K69" s="70">
        <v>8.4848102222222221E-5</v>
      </c>
      <c r="L69" s="70">
        <f t="shared" si="0"/>
        <v>5.3906779384973649E-3</v>
      </c>
      <c r="M69" s="70">
        <f>J69/'סכום נכסי הקרן'!$C$41</f>
        <v>2.6449840114498447E-4</v>
      </c>
    </row>
    <row r="70" spans="1:13">
      <c r="A70" s="62" t="s">
        <v>1737</v>
      </c>
      <c r="B70" s="59" t="s">
        <v>1738</v>
      </c>
      <c r="C70" s="72" t="s">
        <v>123</v>
      </c>
      <c r="D70" s="133" t="s">
        <v>3561</v>
      </c>
      <c r="E70" s="72" t="s">
        <v>1628</v>
      </c>
      <c r="F70" s="72" t="s">
        <v>133</v>
      </c>
      <c r="G70" s="69">
        <v>45916.876620000003</v>
      </c>
      <c r="H70" s="71">
        <v>3163.375</v>
      </c>
      <c r="I70" s="133" t="s">
        <v>3561</v>
      </c>
      <c r="J70" s="69">
        <v>5268.3009057419995</v>
      </c>
      <c r="K70" s="70">
        <v>1.8366750648000001E-3</v>
      </c>
      <c r="L70" s="70">
        <f t="shared" si="0"/>
        <v>1.3199566997686551E-2</v>
      </c>
      <c r="M70" s="70">
        <f>J70/'סכום נכסי הקרן'!$C$41</f>
        <v>6.4764847882331012E-4</v>
      </c>
    </row>
    <row r="71" spans="1:13">
      <c r="A71" s="62" t="s">
        <v>1739</v>
      </c>
      <c r="B71" s="59" t="s">
        <v>1740</v>
      </c>
      <c r="C71" s="72" t="s">
        <v>1486</v>
      </c>
      <c r="D71" s="133" t="s">
        <v>3561</v>
      </c>
      <c r="E71" s="72" t="s">
        <v>1628</v>
      </c>
      <c r="F71" s="72" t="s">
        <v>133</v>
      </c>
      <c r="G71" s="69">
        <v>10347.401419</v>
      </c>
      <c r="H71" s="71">
        <v>19248</v>
      </c>
      <c r="I71" s="133" t="s">
        <v>3561</v>
      </c>
      <c r="J71" s="69">
        <v>7223.7792020119996</v>
      </c>
      <c r="K71" s="70">
        <v>3.4064857740029324E-5</v>
      </c>
      <c r="L71" s="70">
        <f t="shared" si="0"/>
        <v>1.8098958138387248E-2</v>
      </c>
      <c r="M71" s="70">
        <f>J71/'סכום נכסי הקרן'!$C$41</f>
        <v>8.8804145686504038E-4</v>
      </c>
    </row>
    <row r="72" spans="1:13">
      <c r="A72" s="62" t="s">
        <v>1741</v>
      </c>
      <c r="B72" s="59" t="s">
        <v>1742</v>
      </c>
      <c r="C72" s="72" t="s">
        <v>1486</v>
      </c>
      <c r="D72" s="133" t="s">
        <v>3561</v>
      </c>
      <c r="E72" s="72" t="s">
        <v>1628</v>
      </c>
      <c r="F72" s="72" t="s">
        <v>133</v>
      </c>
      <c r="G72" s="69">
        <v>29613.058110000002</v>
      </c>
      <c r="H72" s="71">
        <v>6333</v>
      </c>
      <c r="I72" s="133" t="s">
        <v>3561</v>
      </c>
      <c r="J72" s="69">
        <v>6802.057556576</v>
      </c>
      <c r="K72" s="70">
        <v>1.317751420675018E-4</v>
      </c>
      <c r="L72" s="70">
        <f t="shared" si="0"/>
        <v>1.7042347437346988E-2</v>
      </c>
      <c r="M72" s="70">
        <f>J72/'סכום נכסי הקרן'!$C$41</f>
        <v>8.3619791431875125E-4</v>
      </c>
    </row>
    <row r="73" spans="1:13">
      <c r="A73" s="62" t="s">
        <v>1743</v>
      </c>
      <c r="B73" s="59" t="s">
        <v>1744</v>
      </c>
      <c r="C73" s="72" t="s">
        <v>125</v>
      </c>
      <c r="D73" s="133" t="s">
        <v>3561</v>
      </c>
      <c r="E73" s="72" t="s">
        <v>1628</v>
      </c>
      <c r="F73" s="72" t="s">
        <v>137</v>
      </c>
      <c r="G73" s="69">
        <v>35491.3056</v>
      </c>
      <c r="H73" s="71">
        <v>9441</v>
      </c>
      <c r="I73" s="133" t="s">
        <v>3561</v>
      </c>
      <c r="J73" s="69">
        <v>8294.0722704460004</v>
      </c>
      <c r="K73" s="70">
        <v>2.371515961770003E-4</v>
      </c>
      <c r="L73" s="70">
        <f t="shared" si="0"/>
        <v>2.0780544728962673E-2</v>
      </c>
      <c r="M73" s="70">
        <f>J73/'סכום נכסי הקרן'!$C$41</f>
        <v>1.0196158847628305E-3</v>
      </c>
    </row>
    <row r="74" spans="1:13">
      <c r="A74" s="134" t="s">
        <v>3561</v>
      </c>
      <c r="B74" s="134" t="s">
        <v>3561</v>
      </c>
      <c r="C74" s="135" t="s">
        <v>3561</v>
      </c>
      <c r="D74" s="135" t="s">
        <v>3561</v>
      </c>
      <c r="E74" s="135" t="s">
        <v>3561</v>
      </c>
      <c r="F74" s="135" t="s">
        <v>3561</v>
      </c>
      <c r="G74" s="135" t="s">
        <v>3561</v>
      </c>
      <c r="H74" s="135" t="s">
        <v>3561</v>
      </c>
      <c r="I74" s="135" t="s">
        <v>3561</v>
      </c>
      <c r="J74" s="135" t="s">
        <v>3561</v>
      </c>
      <c r="K74" s="135" t="s">
        <v>3561</v>
      </c>
      <c r="L74" s="135" t="s">
        <v>3561</v>
      </c>
      <c r="M74" s="135" t="s">
        <v>3561</v>
      </c>
    </row>
    <row r="75" spans="1:13">
      <c r="A75" s="134" t="s">
        <v>3561</v>
      </c>
      <c r="B75" s="134" t="s">
        <v>3561</v>
      </c>
      <c r="C75" s="135" t="s">
        <v>3561</v>
      </c>
      <c r="D75" s="135" t="s">
        <v>3561</v>
      </c>
      <c r="E75" s="135" t="s">
        <v>3561</v>
      </c>
      <c r="F75" s="135" t="s">
        <v>3561</v>
      </c>
      <c r="G75" s="135" t="s">
        <v>3561</v>
      </c>
      <c r="H75" s="135" t="s">
        <v>3561</v>
      </c>
      <c r="I75" s="135" t="s">
        <v>3561</v>
      </c>
      <c r="J75" s="135" t="s">
        <v>3561</v>
      </c>
      <c r="K75" s="135" t="s">
        <v>3561</v>
      </c>
      <c r="L75" s="135" t="s">
        <v>3561</v>
      </c>
      <c r="M75" s="135" t="s">
        <v>3561</v>
      </c>
    </row>
    <row r="76" spans="1:13">
      <c r="A76" s="134" t="s">
        <v>3561</v>
      </c>
      <c r="B76" s="134" t="s">
        <v>3561</v>
      </c>
      <c r="C76" s="135" t="s">
        <v>3561</v>
      </c>
      <c r="D76" s="135" t="s">
        <v>3561</v>
      </c>
      <c r="E76" s="135" t="s">
        <v>3561</v>
      </c>
      <c r="F76" s="135" t="s">
        <v>3561</v>
      </c>
      <c r="G76" s="135" t="s">
        <v>3561</v>
      </c>
      <c r="H76" s="135" t="s">
        <v>3561</v>
      </c>
      <c r="I76" s="135" t="s">
        <v>3561</v>
      </c>
      <c r="J76" s="135" t="s">
        <v>3561</v>
      </c>
      <c r="K76" s="135" t="s">
        <v>3561</v>
      </c>
      <c r="L76" s="135" t="s">
        <v>3561</v>
      </c>
      <c r="M76" s="135" t="s">
        <v>3561</v>
      </c>
    </row>
    <row r="77" spans="1:13">
      <c r="A77" s="100" t="s">
        <v>212</v>
      </c>
      <c r="B77" s="134" t="s">
        <v>3561</v>
      </c>
      <c r="C77" s="135" t="s">
        <v>3561</v>
      </c>
      <c r="D77" s="135" t="s">
        <v>3561</v>
      </c>
      <c r="E77" s="135" t="s">
        <v>3561</v>
      </c>
      <c r="F77" s="135" t="s">
        <v>3561</v>
      </c>
      <c r="G77" s="135" t="s">
        <v>3561</v>
      </c>
      <c r="H77" s="135" t="s">
        <v>3561</v>
      </c>
      <c r="I77" s="135" t="s">
        <v>3561</v>
      </c>
      <c r="J77" s="135" t="s">
        <v>3561</v>
      </c>
      <c r="K77" s="135" t="s">
        <v>3561</v>
      </c>
      <c r="L77" s="135" t="s">
        <v>3561</v>
      </c>
      <c r="M77" s="135" t="s">
        <v>3561</v>
      </c>
    </row>
    <row r="78" spans="1:13">
      <c r="A78" s="100" t="s">
        <v>114</v>
      </c>
      <c r="B78" s="134" t="s">
        <v>3561</v>
      </c>
      <c r="C78" s="135" t="s">
        <v>3561</v>
      </c>
      <c r="D78" s="135" t="s">
        <v>3561</v>
      </c>
      <c r="E78" s="135" t="s">
        <v>3561</v>
      </c>
      <c r="F78" s="135" t="s">
        <v>3561</v>
      </c>
      <c r="G78" s="135" t="s">
        <v>3561</v>
      </c>
      <c r="H78" s="135" t="s">
        <v>3561</v>
      </c>
      <c r="I78" s="135" t="s">
        <v>3561</v>
      </c>
      <c r="J78" s="135" t="s">
        <v>3561</v>
      </c>
      <c r="K78" s="135" t="s">
        <v>3561</v>
      </c>
      <c r="L78" s="135" t="s">
        <v>3561</v>
      </c>
      <c r="M78" s="135" t="s">
        <v>3561</v>
      </c>
    </row>
    <row r="79" spans="1:13">
      <c r="A79" s="100" t="s">
        <v>195</v>
      </c>
      <c r="B79" s="134" t="s">
        <v>3561</v>
      </c>
      <c r="C79" s="135" t="s">
        <v>3561</v>
      </c>
      <c r="D79" s="135" t="s">
        <v>3561</v>
      </c>
      <c r="E79" s="135" t="s">
        <v>3561</v>
      </c>
      <c r="F79" s="135" t="s">
        <v>3561</v>
      </c>
      <c r="G79" s="135" t="s">
        <v>3561</v>
      </c>
      <c r="H79" s="135" t="s">
        <v>3561</v>
      </c>
      <c r="I79" s="135" t="s">
        <v>3561</v>
      </c>
      <c r="J79" s="135" t="s">
        <v>3561</v>
      </c>
      <c r="K79" s="135" t="s">
        <v>3561</v>
      </c>
      <c r="L79" s="135" t="s">
        <v>3561</v>
      </c>
      <c r="M79" s="135" t="s">
        <v>3561</v>
      </c>
    </row>
    <row r="80" spans="1:13">
      <c r="A80" s="100" t="s">
        <v>203</v>
      </c>
      <c r="B80" s="134" t="s">
        <v>3561</v>
      </c>
      <c r="C80" s="135" t="s">
        <v>3561</v>
      </c>
      <c r="D80" s="135" t="s">
        <v>3561</v>
      </c>
      <c r="E80" s="135" t="s">
        <v>3561</v>
      </c>
      <c r="F80" s="135" t="s">
        <v>3561</v>
      </c>
      <c r="G80" s="135" t="s">
        <v>3561</v>
      </c>
      <c r="H80" s="135" t="s">
        <v>3561</v>
      </c>
      <c r="I80" s="135" t="s">
        <v>3561</v>
      </c>
      <c r="J80" s="135" t="s">
        <v>3561</v>
      </c>
      <c r="K80" s="135" t="s">
        <v>3561</v>
      </c>
      <c r="L80" s="135" t="s">
        <v>3561</v>
      </c>
      <c r="M80" s="135" t="s">
        <v>3561</v>
      </c>
    </row>
    <row r="81" spans="1:13">
      <c r="A81" s="100" t="s">
        <v>210</v>
      </c>
      <c r="B81" s="134" t="s">
        <v>3561</v>
      </c>
      <c r="C81" s="135" t="s">
        <v>3561</v>
      </c>
      <c r="D81" s="135" t="s">
        <v>3561</v>
      </c>
      <c r="E81" s="135" t="s">
        <v>3561</v>
      </c>
      <c r="F81" s="135" t="s">
        <v>3561</v>
      </c>
      <c r="G81" s="135" t="s">
        <v>3561</v>
      </c>
      <c r="H81" s="135" t="s">
        <v>3561</v>
      </c>
      <c r="I81" s="135" t="s">
        <v>3561</v>
      </c>
      <c r="J81" s="135" t="s">
        <v>3561</v>
      </c>
      <c r="K81" s="135" t="s">
        <v>3561</v>
      </c>
      <c r="L81" s="135" t="s">
        <v>3561</v>
      </c>
      <c r="M81" s="135" t="s">
        <v>3561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6 I1:I5 A1:A41 I7:I1048576 C1:H1048576 B5:B1048576 A78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62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147</v>
      </c>
      <c r="B1" s="37" t="s" vm="1">
        <v>220</v>
      </c>
    </row>
    <row r="2" spans="1:14">
      <c r="A2" s="37" t="s">
        <v>146</v>
      </c>
      <c r="B2" s="37" t="s">
        <v>221</v>
      </c>
    </row>
    <row r="3" spans="1:14">
      <c r="A3" s="37" t="s">
        <v>148</v>
      </c>
      <c r="B3" s="37" t="s">
        <v>222</v>
      </c>
    </row>
    <row r="4" spans="1:14">
      <c r="A4" s="37" t="s">
        <v>149</v>
      </c>
      <c r="B4" s="37">
        <v>12145</v>
      </c>
    </row>
    <row r="5" spans="1:14" ht="18.75">
      <c r="A5" s="161" t="s">
        <v>95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s="3" customFormat="1">
      <c r="A6" s="38" t="s">
        <v>117</v>
      </c>
      <c r="B6" s="39" t="s">
        <v>46</v>
      </c>
      <c r="C6" s="39" t="s">
        <v>121</v>
      </c>
      <c r="D6" s="39" t="s">
        <v>119</v>
      </c>
      <c r="E6" s="39" t="s">
        <v>68</v>
      </c>
      <c r="F6" s="39" t="s">
        <v>14</v>
      </c>
      <c r="G6" s="39" t="s">
        <v>69</v>
      </c>
      <c r="H6" s="39" t="s">
        <v>105</v>
      </c>
      <c r="I6" s="39" t="s">
        <v>197</v>
      </c>
      <c r="J6" s="39" t="s">
        <v>196</v>
      </c>
      <c r="K6" s="39" t="s">
        <v>64</v>
      </c>
      <c r="L6" s="39" t="s">
        <v>61</v>
      </c>
      <c r="M6" s="39" t="s">
        <v>150</v>
      </c>
      <c r="N6" s="144" t="s">
        <v>152</v>
      </c>
    </row>
    <row r="7" spans="1:14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127" t="s">
        <v>3561</v>
      </c>
      <c r="I7" s="27" t="s">
        <v>204</v>
      </c>
      <c r="J7" s="127" t="s">
        <v>3561</v>
      </c>
      <c r="K7" s="27" t="s">
        <v>200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30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69">
        <v>49232.423404715992</v>
      </c>
      <c r="L9" s="133" t="s">
        <v>3561</v>
      </c>
      <c r="M9" s="70">
        <f>IFERROR(K9/$K$9,0)</f>
        <v>1</v>
      </c>
      <c r="N9" s="70">
        <f>K9/'סכום נכסי הקרן'!$C$41</f>
        <v>6.0522936516585789E-3</v>
      </c>
    </row>
    <row r="10" spans="1:14" s="4" customFormat="1" ht="20.25">
      <c r="A10" s="75" t="s">
        <v>188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69">
        <v>49232.423404715992</v>
      </c>
      <c r="L10" s="133" t="s">
        <v>3561</v>
      </c>
      <c r="M10" s="70">
        <f t="shared" ref="M10:M23" si="0">IFERROR(K10/$K$9,0)</f>
        <v>1</v>
      </c>
      <c r="N10" s="70">
        <f>K10/'סכום נכסי הקרן'!$C$41</f>
        <v>6.0522936516585789E-3</v>
      </c>
    </row>
    <row r="11" spans="1:14">
      <c r="A11" s="76" t="s">
        <v>54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130" t="s">
        <v>3561</v>
      </c>
      <c r="J11" s="130" t="s">
        <v>3561</v>
      </c>
      <c r="K11" s="66">
        <v>34444.085296177996</v>
      </c>
      <c r="L11" s="130" t="s">
        <v>3561</v>
      </c>
      <c r="M11" s="67">
        <f t="shared" si="0"/>
        <v>0.69962197499460455</v>
      </c>
      <c r="N11" s="67">
        <f>K11/'סכום נכסי הקרן'!$C$41</f>
        <v>4.2343176378206821E-3</v>
      </c>
    </row>
    <row r="12" spans="1:14">
      <c r="A12" s="62" t="s">
        <v>1745</v>
      </c>
      <c r="B12" s="59" t="s">
        <v>1746</v>
      </c>
      <c r="C12" s="72" t="s">
        <v>27</v>
      </c>
      <c r="D12" s="133" t="s">
        <v>3561</v>
      </c>
      <c r="E12" s="72" t="s">
        <v>1660</v>
      </c>
      <c r="F12" s="59" t="s">
        <v>781</v>
      </c>
      <c r="G12" s="59" t="s">
        <v>782</v>
      </c>
      <c r="H12" s="72" t="s">
        <v>135</v>
      </c>
      <c r="I12" s="69">
        <v>841.67031399999996</v>
      </c>
      <c r="J12" s="71">
        <v>109226.59639999999</v>
      </c>
      <c r="K12" s="69">
        <v>3687.9755505419998</v>
      </c>
      <c r="L12" s="70">
        <v>2.7151682802900256E-3</v>
      </c>
      <c r="M12" s="70">
        <f t="shared" si="0"/>
        <v>7.4909486381056906E-2</v>
      </c>
      <c r="N12" s="70">
        <f>K12/'סכום נכסי הקרן'!$C$41</f>
        <v>4.5337420887307545E-4</v>
      </c>
    </row>
    <row r="13" spans="1:14">
      <c r="A13" s="62" t="s">
        <v>1747</v>
      </c>
      <c r="B13" s="59" t="s">
        <v>1748</v>
      </c>
      <c r="C13" s="72" t="s">
        <v>27</v>
      </c>
      <c r="D13" s="133" t="s">
        <v>3561</v>
      </c>
      <c r="E13" s="72" t="s">
        <v>1660</v>
      </c>
      <c r="F13" s="59" t="s">
        <v>794</v>
      </c>
      <c r="G13" s="59" t="s">
        <v>782</v>
      </c>
      <c r="H13" s="72" t="s">
        <v>133</v>
      </c>
      <c r="I13" s="69">
        <v>147.11369500000001</v>
      </c>
      <c r="J13" s="71">
        <v>1016194</v>
      </c>
      <c r="K13" s="69">
        <v>5422.2195791299991</v>
      </c>
      <c r="L13" s="70">
        <v>1.0230200086994946E-3</v>
      </c>
      <c r="M13" s="70">
        <f t="shared" si="0"/>
        <v>0.11013513461558755</v>
      </c>
      <c r="N13" s="70">
        <f>K13/'סכום נכסי הקרן'!$C$41</f>
        <v>6.6657017605848356E-4</v>
      </c>
    </row>
    <row r="14" spans="1:14">
      <c r="A14" s="62" t="s">
        <v>1749</v>
      </c>
      <c r="B14" s="59" t="s">
        <v>1750</v>
      </c>
      <c r="C14" s="72" t="s">
        <v>27</v>
      </c>
      <c r="D14" s="133" t="s">
        <v>3561</v>
      </c>
      <c r="E14" s="72" t="s">
        <v>1660</v>
      </c>
      <c r="F14" s="59" t="s">
        <v>1751</v>
      </c>
      <c r="G14" s="59" t="s">
        <v>782</v>
      </c>
      <c r="H14" s="72" t="s">
        <v>135</v>
      </c>
      <c r="I14" s="69">
        <v>508.79977299999996</v>
      </c>
      <c r="J14" s="71">
        <v>244579</v>
      </c>
      <c r="K14" s="69">
        <v>4992.1048324330004</v>
      </c>
      <c r="L14" s="70">
        <v>2.0039023886422734E-3</v>
      </c>
      <c r="M14" s="70">
        <f t="shared" si="0"/>
        <v>0.10139872237032323</v>
      </c>
      <c r="N14" s="70">
        <f>K14/'סכום נכסי הקרן'!$C$41</f>
        <v>6.13694843688198E-4</v>
      </c>
    </row>
    <row r="15" spans="1:14">
      <c r="A15" s="62" t="s">
        <v>1752</v>
      </c>
      <c r="B15" s="59" t="s">
        <v>1753</v>
      </c>
      <c r="C15" s="72" t="s">
        <v>27</v>
      </c>
      <c r="D15" s="133" t="s">
        <v>3561</v>
      </c>
      <c r="E15" s="72" t="s">
        <v>1660</v>
      </c>
      <c r="F15" s="59" t="s">
        <v>1754</v>
      </c>
      <c r="G15" s="59" t="s">
        <v>782</v>
      </c>
      <c r="H15" s="72" t="s">
        <v>133</v>
      </c>
      <c r="I15" s="69">
        <v>1984.122429</v>
      </c>
      <c r="J15" s="71">
        <v>129297.8</v>
      </c>
      <c r="K15" s="69">
        <v>9304.8019886290003</v>
      </c>
      <c r="L15" s="70">
        <v>3.5707432023620519E-3</v>
      </c>
      <c r="M15" s="70">
        <f t="shared" si="0"/>
        <v>0.18899744000287602</v>
      </c>
      <c r="N15" s="70">
        <f>K15/'סכום נכסי הקרן'!$C$41</f>
        <v>1.1438680063091298E-3</v>
      </c>
    </row>
    <row r="16" spans="1:14">
      <c r="A16" s="62" t="s">
        <v>1755</v>
      </c>
      <c r="B16" s="59" t="s">
        <v>1756</v>
      </c>
      <c r="C16" s="72" t="s">
        <v>27</v>
      </c>
      <c r="D16" s="133" t="s">
        <v>3561</v>
      </c>
      <c r="E16" s="72" t="s">
        <v>1660</v>
      </c>
      <c r="F16" s="59" t="s">
        <v>1754</v>
      </c>
      <c r="G16" s="59" t="s">
        <v>782</v>
      </c>
      <c r="H16" s="72" t="s">
        <v>136</v>
      </c>
      <c r="I16" s="69">
        <v>326538.788634</v>
      </c>
      <c r="J16" s="71">
        <v>129.5</v>
      </c>
      <c r="K16" s="69">
        <v>1999.2965927390001</v>
      </c>
      <c r="L16" s="70">
        <v>1.4397292385109079E-3</v>
      </c>
      <c r="M16" s="70">
        <f t="shared" si="0"/>
        <v>4.0609347549352748E-2</v>
      </c>
      <c r="N16" s="70">
        <f>K16/'סכום נכסי הקרן'!$C$41</f>
        <v>2.4577969637094448E-4</v>
      </c>
    </row>
    <row r="17" spans="1:14">
      <c r="A17" s="62" t="s">
        <v>1757</v>
      </c>
      <c r="B17" s="59" t="s">
        <v>1758</v>
      </c>
      <c r="C17" s="72" t="s">
        <v>27</v>
      </c>
      <c r="D17" s="133" t="s">
        <v>3561</v>
      </c>
      <c r="E17" s="72" t="s">
        <v>1660</v>
      </c>
      <c r="F17" s="59" t="s">
        <v>623</v>
      </c>
      <c r="G17" s="133" t="s">
        <v>3561</v>
      </c>
      <c r="H17" s="72" t="s">
        <v>136</v>
      </c>
      <c r="I17" s="69">
        <v>11729.498911999999</v>
      </c>
      <c r="J17" s="71">
        <v>16674.439999999999</v>
      </c>
      <c r="K17" s="69">
        <v>9037.6867527049999</v>
      </c>
      <c r="L17" s="70">
        <v>1.5582523741680527E-2</v>
      </c>
      <c r="M17" s="70">
        <f t="shared" si="0"/>
        <v>0.18357184407540816</v>
      </c>
      <c r="N17" s="70">
        <f>K17/'סכום נכסי הקרן'!$C$41</f>
        <v>1.1110307065208514E-3</v>
      </c>
    </row>
    <row r="18" spans="1:14">
      <c r="A18" s="132" t="s">
        <v>3561</v>
      </c>
      <c r="B18" s="133" t="s">
        <v>3561</v>
      </c>
      <c r="C18" s="133" t="s">
        <v>3561</v>
      </c>
      <c r="D18" s="133" t="s">
        <v>3561</v>
      </c>
      <c r="E18" s="133" t="s">
        <v>3561</v>
      </c>
      <c r="F18" s="133" t="s">
        <v>3561</v>
      </c>
      <c r="G18" s="133" t="s">
        <v>3561</v>
      </c>
      <c r="H18" s="133" t="s">
        <v>3561</v>
      </c>
      <c r="I18" s="133" t="s">
        <v>3561</v>
      </c>
      <c r="J18" s="133" t="s">
        <v>3561</v>
      </c>
      <c r="K18" s="133" t="s">
        <v>3561</v>
      </c>
      <c r="L18" s="133" t="s">
        <v>3561</v>
      </c>
      <c r="M18" s="133" t="s">
        <v>3561</v>
      </c>
      <c r="N18" s="133" t="s">
        <v>3561</v>
      </c>
    </row>
    <row r="19" spans="1:14">
      <c r="A19" s="76" t="s">
        <v>29</v>
      </c>
      <c r="B19" s="130" t="s">
        <v>3561</v>
      </c>
      <c r="C19" s="130" t="s">
        <v>3561</v>
      </c>
      <c r="D19" s="130" t="s">
        <v>3561</v>
      </c>
      <c r="E19" s="130" t="s">
        <v>3561</v>
      </c>
      <c r="F19" s="130" t="s">
        <v>3561</v>
      </c>
      <c r="G19" s="130" t="s">
        <v>3561</v>
      </c>
      <c r="H19" s="130" t="s">
        <v>3561</v>
      </c>
      <c r="I19" s="130" t="s">
        <v>3561</v>
      </c>
      <c r="J19" s="130" t="s">
        <v>3561</v>
      </c>
      <c r="K19" s="66">
        <v>14788.338108538004</v>
      </c>
      <c r="L19" s="130" t="s">
        <v>3561</v>
      </c>
      <c r="M19" s="67">
        <f t="shared" si="0"/>
        <v>0.30037802500539562</v>
      </c>
      <c r="N19" s="67">
        <f>K19/'סכום נכסי הקרן'!$C$41</f>
        <v>1.8179760138378976E-3</v>
      </c>
    </row>
    <row r="20" spans="1:14">
      <c r="A20" s="62" t="s">
        <v>1759</v>
      </c>
      <c r="B20" s="59" t="s">
        <v>1760</v>
      </c>
      <c r="C20" s="72" t="s">
        <v>27</v>
      </c>
      <c r="D20" s="133" t="s">
        <v>3561</v>
      </c>
      <c r="E20" s="72" t="s">
        <v>1628</v>
      </c>
      <c r="F20" s="59" t="s">
        <v>623</v>
      </c>
      <c r="G20" s="133" t="s">
        <v>3561</v>
      </c>
      <c r="H20" s="72" t="s">
        <v>133</v>
      </c>
      <c r="I20" s="69">
        <v>2519.8826979999999</v>
      </c>
      <c r="J20" s="71">
        <v>22796</v>
      </c>
      <c r="K20" s="69">
        <v>2083.4665314499998</v>
      </c>
      <c r="L20" s="70">
        <v>2.955860442965827E-4</v>
      </c>
      <c r="M20" s="70">
        <f t="shared" si="0"/>
        <v>4.2318991984668861E-2</v>
      </c>
      <c r="N20" s="70">
        <f>K20/'סכום נכסי הקרן'!$C$41</f>
        <v>2.5612696653340162E-4</v>
      </c>
    </row>
    <row r="21" spans="1:14">
      <c r="A21" s="62" t="s">
        <v>1761</v>
      </c>
      <c r="B21" s="59" t="s">
        <v>1762</v>
      </c>
      <c r="C21" s="72" t="s">
        <v>27</v>
      </c>
      <c r="D21" s="133" t="s">
        <v>3561</v>
      </c>
      <c r="E21" s="72" t="s">
        <v>1628</v>
      </c>
      <c r="F21" s="59" t="s">
        <v>623</v>
      </c>
      <c r="G21" s="133" t="s">
        <v>3561</v>
      </c>
      <c r="H21" s="72" t="s">
        <v>133</v>
      </c>
      <c r="I21" s="69">
        <v>14165.910989000002</v>
      </c>
      <c r="J21" s="71">
        <v>4107</v>
      </c>
      <c r="K21" s="69">
        <v>2110.1667085300001</v>
      </c>
      <c r="L21" s="70">
        <v>1.9611605427928197E-4</v>
      </c>
      <c r="M21" s="70">
        <f t="shared" si="0"/>
        <v>4.2861321109126355E-2</v>
      </c>
      <c r="N21" s="70">
        <f>K21/'סכום נכסי הקרן'!$C$41</f>
        <v>2.5940930165046529E-4</v>
      </c>
    </row>
    <row r="22" spans="1:14">
      <c r="A22" s="62" t="s">
        <v>1763</v>
      </c>
      <c r="B22" s="59" t="s">
        <v>1764</v>
      </c>
      <c r="C22" s="72" t="s">
        <v>27</v>
      </c>
      <c r="D22" s="133" t="s">
        <v>3561</v>
      </c>
      <c r="E22" s="72" t="s">
        <v>1628</v>
      </c>
      <c r="F22" s="59" t="s">
        <v>623</v>
      </c>
      <c r="G22" s="133" t="s">
        <v>3561</v>
      </c>
      <c r="H22" s="72" t="s">
        <v>133</v>
      </c>
      <c r="I22" s="69">
        <v>37265.870880000002</v>
      </c>
      <c r="J22" s="71">
        <v>1264.03</v>
      </c>
      <c r="K22" s="69">
        <v>1708.5048339759999</v>
      </c>
      <c r="L22" s="70">
        <v>1.2182501946056304E-4</v>
      </c>
      <c r="M22" s="70">
        <f t="shared" si="0"/>
        <v>3.4702838410597958E-2</v>
      </c>
      <c r="N22" s="70">
        <f>K22/'סכום נכסי הקרן'!$C$41</f>
        <v>2.100317686069955E-4</v>
      </c>
    </row>
    <row r="23" spans="1:14">
      <c r="A23" s="62" t="s">
        <v>1765</v>
      </c>
      <c r="B23" s="59" t="s">
        <v>1766</v>
      </c>
      <c r="C23" s="72" t="s">
        <v>126</v>
      </c>
      <c r="D23" s="133" t="s">
        <v>3561</v>
      </c>
      <c r="E23" s="72" t="s">
        <v>1628</v>
      </c>
      <c r="F23" s="59" t="s">
        <v>623</v>
      </c>
      <c r="G23" s="133" t="s">
        <v>3561</v>
      </c>
      <c r="H23" s="72" t="s">
        <v>133</v>
      </c>
      <c r="I23" s="69">
        <v>19221.975653000001</v>
      </c>
      <c r="J23" s="71">
        <v>12745.9</v>
      </c>
      <c r="K23" s="69">
        <v>8886.2000345819997</v>
      </c>
      <c r="L23" s="70">
        <v>2.1007116613982758E-4</v>
      </c>
      <c r="M23" s="70">
        <f t="shared" si="0"/>
        <v>0.18049487350100235</v>
      </c>
      <c r="N23" s="70">
        <f>K23/'סכום נכסי הקרן'!$C$41</f>
        <v>1.0924079770470347E-3</v>
      </c>
    </row>
    <row r="24" spans="1:14">
      <c r="A24" s="132" t="s">
        <v>3561</v>
      </c>
      <c r="B24" s="133" t="s">
        <v>3561</v>
      </c>
      <c r="C24" s="133" t="s">
        <v>3561</v>
      </c>
      <c r="D24" s="133" t="s">
        <v>3561</v>
      </c>
      <c r="E24" s="133" t="s">
        <v>3561</v>
      </c>
      <c r="F24" s="133" t="s">
        <v>3561</v>
      </c>
      <c r="G24" s="133" t="s">
        <v>3561</v>
      </c>
      <c r="H24" s="133" t="s">
        <v>3561</v>
      </c>
      <c r="I24" s="133" t="s">
        <v>3561</v>
      </c>
      <c r="J24" s="133" t="s">
        <v>3561</v>
      </c>
      <c r="K24" s="133" t="s">
        <v>3561</v>
      </c>
      <c r="L24" s="133" t="s">
        <v>3561</v>
      </c>
      <c r="M24" s="133" t="s">
        <v>3561</v>
      </c>
      <c r="N24" s="133" t="s">
        <v>3561</v>
      </c>
    </row>
    <row r="25" spans="1:14">
      <c r="A25" s="133" t="s">
        <v>3561</v>
      </c>
      <c r="B25" s="133" t="s">
        <v>3561</v>
      </c>
      <c r="C25" s="133" t="s">
        <v>3561</v>
      </c>
      <c r="D25" s="133" t="s">
        <v>3561</v>
      </c>
      <c r="E25" s="133" t="s">
        <v>3561</v>
      </c>
      <c r="F25" s="133" t="s">
        <v>3561</v>
      </c>
      <c r="G25" s="133" t="s">
        <v>3561</v>
      </c>
      <c r="H25" s="133" t="s">
        <v>3561</v>
      </c>
      <c r="I25" s="133" t="s">
        <v>3561</v>
      </c>
      <c r="J25" s="133" t="s">
        <v>3561</v>
      </c>
      <c r="K25" s="133" t="s">
        <v>3561</v>
      </c>
      <c r="L25" s="133" t="s">
        <v>3561</v>
      </c>
      <c r="M25" s="133" t="s">
        <v>3561</v>
      </c>
      <c r="N25" s="133" t="s">
        <v>3561</v>
      </c>
    </row>
    <row r="26" spans="1:14">
      <c r="A26" s="133" t="s">
        <v>3561</v>
      </c>
      <c r="B26" s="133" t="s">
        <v>3561</v>
      </c>
      <c r="C26" s="133" t="s">
        <v>3561</v>
      </c>
      <c r="D26" s="133" t="s">
        <v>3561</v>
      </c>
      <c r="E26" s="133" t="s">
        <v>3561</v>
      </c>
      <c r="F26" s="133" t="s">
        <v>3561</v>
      </c>
      <c r="G26" s="133" t="s">
        <v>3561</v>
      </c>
      <c r="H26" s="133" t="s">
        <v>3561</v>
      </c>
      <c r="I26" s="133" t="s">
        <v>3561</v>
      </c>
      <c r="J26" s="133" t="s">
        <v>3561</v>
      </c>
      <c r="K26" s="133" t="s">
        <v>3561</v>
      </c>
      <c r="L26" s="133" t="s">
        <v>3561</v>
      </c>
      <c r="M26" s="133" t="s">
        <v>3561</v>
      </c>
      <c r="N26" s="133" t="s">
        <v>3561</v>
      </c>
    </row>
    <row r="27" spans="1:14">
      <c r="A27" s="100" t="s">
        <v>212</v>
      </c>
      <c r="B27" s="133" t="s">
        <v>3561</v>
      </c>
      <c r="C27" s="133" t="s">
        <v>3561</v>
      </c>
      <c r="D27" s="133" t="s">
        <v>3561</v>
      </c>
      <c r="E27" s="133" t="s">
        <v>3561</v>
      </c>
      <c r="F27" s="133" t="s">
        <v>3561</v>
      </c>
      <c r="G27" s="133" t="s">
        <v>3561</v>
      </c>
      <c r="H27" s="133" t="s">
        <v>3561</v>
      </c>
      <c r="I27" s="133" t="s">
        <v>3561</v>
      </c>
      <c r="J27" s="133" t="s">
        <v>3561</v>
      </c>
      <c r="K27" s="133" t="s">
        <v>3561</v>
      </c>
      <c r="L27" s="133" t="s">
        <v>3561</v>
      </c>
      <c r="M27" s="133" t="s">
        <v>3561</v>
      </c>
      <c r="N27" s="133" t="s">
        <v>3561</v>
      </c>
    </row>
    <row r="28" spans="1:14">
      <c r="A28" s="100" t="s">
        <v>114</v>
      </c>
      <c r="B28" s="133" t="s">
        <v>3561</v>
      </c>
      <c r="C28" s="133" t="s">
        <v>3561</v>
      </c>
      <c r="D28" s="133" t="s">
        <v>3561</v>
      </c>
      <c r="E28" s="133" t="s">
        <v>3561</v>
      </c>
      <c r="F28" s="133" t="s">
        <v>3561</v>
      </c>
      <c r="G28" s="133" t="s">
        <v>3561</v>
      </c>
      <c r="H28" s="133" t="s">
        <v>3561</v>
      </c>
      <c r="I28" s="133" t="s">
        <v>3561</v>
      </c>
      <c r="J28" s="133" t="s">
        <v>3561</v>
      </c>
      <c r="K28" s="133" t="s">
        <v>3561</v>
      </c>
      <c r="L28" s="133" t="s">
        <v>3561</v>
      </c>
      <c r="M28" s="133" t="s">
        <v>3561</v>
      </c>
      <c r="N28" s="133" t="s">
        <v>3561</v>
      </c>
    </row>
    <row r="29" spans="1:14">
      <c r="A29" s="100" t="s">
        <v>195</v>
      </c>
      <c r="B29" s="133" t="s">
        <v>3561</v>
      </c>
      <c r="C29" s="133" t="s">
        <v>3561</v>
      </c>
      <c r="D29" s="133" t="s">
        <v>3561</v>
      </c>
      <c r="E29" s="133" t="s">
        <v>3561</v>
      </c>
      <c r="F29" s="133" t="s">
        <v>3561</v>
      </c>
      <c r="G29" s="133" t="s">
        <v>3561</v>
      </c>
      <c r="H29" s="133" t="s">
        <v>3561</v>
      </c>
      <c r="I29" s="133" t="s">
        <v>3561</v>
      </c>
      <c r="J29" s="133" t="s">
        <v>3561</v>
      </c>
      <c r="K29" s="133" t="s">
        <v>3561</v>
      </c>
      <c r="L29" s="133" t="s">
        <v>3561</v>
      </c>
      <c r="M29" s="133" t="s">
        <v>3561</v>
      </c>
      <c r="N29" s="133" t="s">
        <v>3561</v>
      </c>
    </row>
    <row r="30" spans="1:14">
      <c r="A30" s="100" t="s">
        <v>203</v>
      </c>
      <c r="B30" s="133" t="s">
        <v>3561</v>
      </c>
      <c r="C30" s="133" t="s">
        <v>3561</v>
      </c>
      <c r="D30" s="133" t="s">
        <v>3561</v>
      </c>
      <c r="E30" s="133" t="s">
        <v>3561</v>
      </c>
      <c r="F30" s="133" t="s">
        <v>3561</v>
      </c>
      <c r="G30" s="133" t="s">
        <v>3561</v>
      </c>
      <c r="H30" s="133" t="s">
        <v>3561</v>
      </c>
      <c r="I30" s="133" t="s">
        <v>3561</v>
      </c>
      <c r="J30" s="133" t="s">
        <v>3561</v>
      </c>
      <c r="K30" s="133" t="s">
        <v>3561</v>
      </c>
      <c r="L30" s="133" t="s">
        <v>3561</v>
      </c>
      <c r="M30" s="133" t="s">
        <v>3561</v>
      </c>
      <c r="N30" s="133" t="s">
        <v>3561</v>
      </c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idden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 hidden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 hidden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62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147</v>
      </c>
      <c r="B1" s="37" t="s" vm="1">
        <v>220</v>
      </c>
    </row>
    <row r="2" spans="1:11">
      <c r="A2" s="37" t="s">
        <v>146</v>
      </c>
      <c r="B2" s="37" t="s">
        <v>221</v>
      </c>
    </row>
    <row r="3" spans="1:11">
      <c r="A3" s="37" t="s">
        <v>148</v>
      </c>
      <c r="B3" s="37" t="s">
        <v>222</v>
      </c>
    </row>
    <row r="4" spans="1:11">
      <c r="A4" s="37" t="s">
        <v>149</v>
      </c>
      <c r="B4" s="37">
        <v>12145</v>
      </c>
    </row>
    <row r="5" spans="1:11" ht="18.75">
      <c r="A5" s="164" t="s">
        <v>96</v>
      </c>
      <c r="B5" s="165"/>
      <c r="C5" s="165"/>
      <c r="D5" s="165"/>
      <c r="E5" s="165"/>
      <c r="F5" s="165"/>
      <c r="G5" s="165"/>
      <c r="H5" s="165"/>
      <c r="I5" s="165"/>
      <c r="J5" s="165"/>
      <c r="K5" s="166"/>
    </row>
    <row r="6" spans="1:11" s="3" customFormat="1">
      <c r="A6" s="17" t="s">
        <v>118</v>
      </c>
      <c r="B6" s="25" t="s">
        <v>46</v>
      </c>
      <c r="C6" s="25" t="s">
        <v>121</v>
      </c>
      <c r="D6" s="25" t="s">
        <v>68</v>
      </c>
      <c r="E6" s="25" t="s">
        <v>105</v>
      </c>
      <c r="F6" s="25" t="s">
        <v>197</v>
      </c>
      <c r="G6" s="25" t="s">
        <v>196</v>
      </c>
      <c r="H6" s="25" t="s">
        <v>64</v>
      </c>
      <c r="I6" s="25" t="s">
        <v>61</v>
      </c>
      <c r="J6" s="25" t="s">
        <v>150</v>
      </c>
      <c r="K6" s="53" t="s">
        <v>152</v>
      </c>
    </row>
    <row r="7" spans="1:11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" t="s">
        <v>204</v>
      </c>
      <c r="G7" s="127" t="s">
        <v>3561</v>
      </c>
      <c r="H7" s="12" t="s">
        <v>200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9" t="s">
        <v>50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69">
        <v>49.129814728999996</v>
      </c>
      <c r="I9" s="133" t="s">
        <v>3561</v>
      </c>
      <c r="J9" s="70">
        <f>IFERROR(H9/$H$9,0)</f>
        <v>1</v>
      </c>
      <c r="K9" s="70">
        <f>H9/'סכום נכסי הקרן'!$C$41</f>
        <v>6.0396796506873906E-6</v>
      </c>
    </row>
    <row r="10" spans="1:11" s="4" customFormat="1" ht="20.25">
      <c r="A10" s="75" t="s">
        <v>25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69">
        <v>48.027668667</v>
      </c>
      <c r="I10" s="133" t="s">
        <v>3561</v>
      </c>
      <c r="J10" s="70">
        <f t="shared" ref="J10:J20" si="0">IFERROR(H10/$H$9,0)</f>
        <v>0.97756665543968702</v>
      </c>
      <c r="K10" s="70">
        <f>H10/'סכום נכסי הקרן'!$C$41</f>
        <v>5.9041894360496102E-6</v>
      </c>
    </row>
    <row r="11" spans="1:11">
      <c r="A11" s="76" t="s">
        <v>1767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66">
        <v>48.027668667</v>
      </c>
      <c r="I11" s="130" t="s">
        <v>3561</v>
      </c>
      <c r="J11" s="67">
        <f t="shared" si="0"/>
        <v>0.97756665543968702</v>
      </c>
      <c r="K11" s="67">
        <f>H11/'סכום נכסי הקרן'!$C$41</f>
        <v>5.9041894360496102E-6</v>
      </c>
    </row>
    <row r="12" spans="1:11">
      <c r="A12" s="62" t="s">
        <v>1768</v>
      </c>
      <c r="B12" s="59" t="s">
        <v>1769</v>
      </c>
      <c r="C12" s="72" t="s">
        <v>122</v>
      </c>
      <c r="D12" s="72" t="s">
        <v>1354</v>
      </c>
      <c r="E12" s="72" t="s">
        <v>134</v>
      </c>
      <c r="F12" s="69">
        <v>6921.1891100000012</v>
      </c>
      <c r="G12" s="71">
        <v>90</v>
      </c>
      <c r="H12" s="69">
        <v>6.2290701989999997</v>
      </c>
      <c r="I12" s="70">
        <v>2.0973300333333336E-3</v>
      </c>
      <c r="J12" s="70">
        <f t="shared" si="0"/>
        <v>0.12678798471680677</v>
      </c>
      <c r="K12" s="70">
        <f>H12/'סכום נכסי הקרן'!$C$41</f>
        <v>7.6575881124576176E-7</v>
      </c>
    </row>
    <row r="13" spans="1:11">
      <c r="A13" s="62" t="s">
        <v>1770</v>
      </c>
      <c r="B13" s="59" t="s">
        <v>1771</v>
      </c>
      <c r="C13" s="72" t="s">
        <v>122</v>
      </c>
      <c r="D13" s="72" t="s">
        <v>310</v>
      </c>
      <c r="E13" s="72" t="s">
        <v>134</v>
      </c>
      <c r="F13" s="69">
        <v>152910.76071900001</v>
      </c>
      <c r="G13" s="71">
        <v>17.3</v>
      </c>
      <c r="H13" s="69">
        <v>26.453561603999997</v>
      </c>
      <c r="I13" s="70">
        <v>1.7511318652536445E-3</v>
      </c>
      <c r="J13" s="70">
        <f t="shared" si="0"/>
        <v>0.53844212012436465</v>
      </c>
      <c r="K13" s="70">
        <f>H13/'סכום נכסי הקרן'!$C$41</f>
        <v>3.252017915988101E-6</v>
      </c>
    </row>
    <row r="14" spans="1:11">
      <c r="A14" s="62" t="s">
        <v>1772</v>
      </c>
      <c r="B14" s="59" t="s">
        <v>1773</v>
      </c>
      <c r="C14" s="72" t="s">
        <v>122</v>
      </c>
      <c r="D14" s="72" t="s">
        <v>159</v>
      </c>
      <c r="E14" s="72" t="s">
        <v>134</v>
      </c>
      <c r="F14" s="69">
        <v>41062.278675000001</v>
      </c>
      <c r="G14" s="71">
        <v>12.9</v>
      </c>
      <c r="H14" s="69">
        <v>5.2970339489999994</v>
      </c>
      <c r="I14" s="70">
        <v>2.7383344938043453E-3</v>
      </c>
      <c r="J14" s="70">
        <f t="shared" si="0"/>
        <v>0.10781709595728038</v>
      </c>
      <c r="K14" s="70">
        <f>H14/'סכום נכסי הקרן'!$C$41</f>
        <v>6.5118072044939603E-7</v>
      </c>
    </row>
    <row r="15" spans="1:11">
      <c r="A15" s="62" t="s">
        <v>1774</v>
      </c>
      <c r="B15" s="59" t="s">
        <v>1775</v>
      </c>
      <c r="C15" s="72" t="s">
        <v>122</v>
      </c>
      <c r="D15" s="72" t="s">
        <v>310</v>
      </c>
      <c r="E15" s="72" t="s">
        <v>134</v>
      </c>
      <c r="F15" s="69">
        <v>29727.819154000004</v>
      </c>
      <c r="G15" s="71">
        <v>33.799999999999997</v>
      </c>
      <c r="H15" s="69">
        <v>10.048002915</v>
      </c>
      <c r="I15" s="70">
        <v>1.8069334535936882E-3</v>
      </c>
      <c r="J15" s="70">
        <f t="shared" si="0"/>
        <v>0.20451945464123511</v>
      </c>
      <c r="K15" s="70">
        <f>H15/'סכום נכסי הקרן'!$C$41</f>
        <v>1.2352319883663507E-6</v>
      </c>
    </row>
    <row r="16" spans="1:11">
      <c r="A16" s="132" t="s">
        <v>3561</v>
      </c>
      <c r="B16" s="133" t="s">
        <v>3561</v>
      </c>
      <c r="C16" s="133" t="s">
        <v>3561</v>
      </c>
      <c r="D16" s="133" t="s">
        <v>3561</v>
      </c>
      <c r="E16" s="133" t="s">
        <v>3561</v>
      </c>
      <c r="F16" s="133" t="s">
        <v>3561</v>
      </c>
      <c r="G16" s="133" t="s">
        <v>3561</v>
      </c>
      <c r="H16" s="133" t="s">
        <v>3561</v>
      </c>
      <c r="I16" s="133" t="s">
        <v>3561</v>
      </c>
      <c r="J16" s="133" t="s">
        <v>3561</v>
      </c>
      <c r="K16" s="133" t="s">
        <v>3561</v>
      </c>
    </row>
    <row r="17" spans="1:11">
      <c r="A17" s="75" t="s">
        <v>41</v>
      </c>
      <c r="B17" s="133" t="s">
        <v>3561</v>
      </c>
      <c r="C17" s="133" t="s">
        <v>3561</v>
      </c>
      <c r="D17" s="133" t="s">
        <v>3561</v>
      </c>
      <c r="E17" s="133" t="s">
        <v>3561</v>
      </c>
      <c r="F17" s="133" t="s">
        <v>3561</v>
      </c>
      <c r="G17" s="133" t="s">
        <v>3561</v>
      </c>
      <c r="H17" s="69">
        <v>1.1021460620000001</v>
      </c>
      <c r="I17" s="133" t="s">
        <v>3561</v>
      </c>
      <c r="J17" s="70">
        <f t="shared" si="0"/>
        <v>2.243334456031305E-2</v>
      </c>
      <c r="K17" s="70">
        <f>H17/'סכום נכסי הקרן'!$C$41</f>
        <v>1.3549021463778141E-7</v>
      </c>
    </row>
    <row r="18" spans="1:11">
      <c r="A18" s="76" t="s">
        <v>1776</v>
      </c>
      <c r="B18" s="130" t="s">
        <v>3561</v>
      </c>
      <c r="C18" s="130" t="s">
        <v>3561</v>
      </c>
      <c r="D18" s="130" t="s">
        <v>3561</v>
      </c>
      <c r="E18" s="130" t="s">
        <v>3561</v>
      </c>
      <c r="F18" s="130" t="s">
        <v>3561</v>
      </c>
      <c r="G18" s="130" t="s">
        <v>3561</v>
      </c>
      <c r="H18" s="66">
        <v>1.1021460620000001</v>
      </c>
      <c r="I18" s="130" t="s">
        <v>3561</v>
      </c>
      <c r="J18" s="67">
        <f t="shared" si="0"/>
        <v>2.243334456031305E-2</v>
      </c>
      <c r="K18" s="67">
        <f>H18/'סכום נכסי הקרן'!$C$41</f>
        <v>1.3549021463778141E-7</v>
      </c>
    </row>
    <row r="19" spans="1:11">
      <c r="A19" s="62" t="s">
        <v>1777</v>
      </c>
      <c r="B19" s="59" t="s">
        <v>1778</v>
      </c>
      <c r="C19" s="72" t="s">
        <v>1464</v>
      </c>
      <c r="D19" s="72" t="s">
        <v>3317</v>
      </c>
      <c r="E19" s="72" t="s">
        <v>133</v>
      </c>
      <c r="F19" s="69">
        <v>6198.0798000000013</v>
      </c>
      <c r="G19" s="71">
        <v>4.1100000000000003</v>
      </c>
      <c r="H19" s="69">
        <v>0.92394589599999999</v>
      </c>
      <c r="I19" s="70">
        <v>1.8557125149700602E-4</v>
      </c>
      <c r="J19" s="70">
        <f t="shared" si="0"/>
        <v>1.8806215759136984E-2</v>
      </c>
      <c r="K19" s="70">
        <f>H19/'סכום נכסי הקרן'!$C$41</f>
        <v>1.1358351862689616E-7</v>
      </c>
    </row>
    <row r="20" spans="1:11">
      <c r="A20" s="62" t="s">
        <v>1779</v>
      </c>
      <c r="B20" s="59" t="s">
        <v>1780</v>
      </c>
      <c r="C20" s="72" t="s">
        <v>1486</v>
      </c>
      <c r="D20" s="72" t="s">
        <v>927</v>
      </c>
      <c r="E20" s="72" t="s">
        <v>133</v>
      </c>
      <c r="F20" s="69">
        <v>1637.7186260000003</v>
      </c>
      <c r="G20" s="71">
        <v>3</v>
      </c>
      <c r="H20" s="69">
        <v>0.17820016599999999</v>
      </c>
      <c r="I20" s="70">
        <v>6.4731961501976291E-5</v>
      </c>
      <c r="J20" s="70">
        <f t="shared" si="0"/>
        <v>3.6271288011760663E-3</v>
      </c>
      <c r="K20" s="70">
        <f>H20/'סכום נכסי הקרן'!$C$41</f>
        <v>2.1906696010885238E-8</v>
      </c>
    </row>
    <row r="21" spans="1:11">
      <c r="A21" s="132" t="s">
        <v>3561</v>
      </c>
      <c r="B21" s="133" t="s">
        <v>3561</v>
      </c>
      <c r="C21" s="133" t="s">
        <v>3561</v>
      </c>
      <c r="D21" s="133" t="s">
        <v>3561</v>
      </c>
      <c r="E21" s="133" t="s">
        <v>3561</v>
      </c>
      <c r="F21" s="133" t="s">
        <v>3561</v>
      </c>
      <c r="G21" s="133" t="s">
        <v>3561</v>
      </c>
      <c r="H21" s="133" t="s">
        <v>3561</v>
      </c>
      <c r="I21" s="133" t="s">
        <v>3561</v>
      </c>
      <c r="J21" s="133" t="s">
        <v>3561</v>
      </c>
      <c r="K21" s="133" t="s">
        <v>3561</v>
      </c>
    </row>
    <row r="22" spans="1:11">
      <c r="A22" s="133" t="s">
        <v>3561</v>
      </c>
      <c r="B22" s="133" t="s">
        <v>3561</v>
      </c>
      <c r="C22" s="133" t="s">
        <v>3561</v>
      </c>
      <c r="D22" s="133" t="s">
        <v>3561</v>
      </c>
      <c r="E22" s="133" t="s">
        <v>3561</v>
      </c>
      <c r="F22" s="133" t="s">
        <v>3561</v>
      </c>
      <c r="G22" s="133" t="s">
        <v>3561</v>
      </c>
      <c r="H22" s="133" t="s">
        <v>3561</v>
      </c>
      <c r="I22" s="133" t="s">
        <v>3561</v>
      </c>
      <c r="J22" s="133" t="s">
        <v>3561</v>
      </c>
      <c r="K22" s="133" t="s">
        <v>3561</v>
      </c>
    </row>
    <row r="23" spans="1:11">
      <c r="A23" s="133" t="s">
        <v>3561</v>
      </c>
      <c r="B23" s="133" t="s">
        <v>3561</v>
      </c>
      <c r="C23" s="133" t="s">
        <v>3561</v>
      </c>
      <c r="D23" s="133" t="s">
        <v>3561</v>
      </c>
      <c r="E23" s="133" t="s">
        <v>3561</v>
      </c>
      <c r="F23" s="133" t="s">
        <v>3561</v>
      </c>
      <c r="G23" s="133" t="s">
        <v>3561</v>
      </c>
      <c r="H23" s="133" t="s">
        <v>3561</v>
      </c>
      <c r="I23" s="133" t="s">
        <v>3561</v>
      </c>
      <c r="J23" s="133" t="s">
        <v>3561</v>
      </c>
      <c r="K23" s="133" t="s">
        <v>3561</v>
      </c>
    </row>
    <row r="24" spans="1:11">
      <c r="A24" s="100" t="s">
        <v>212</v>
      </c>
      <c r="B24" s="133" t="s">
        <v>3561</v>
      </c>
      <c r="C24" s="133" t="s">
        <v>3561</v>
      </c>
      <c r="D24" s="133" t="s">
        <v>3561</v>
      </c>
      <c r="E24" s="133" t="s">
        <v>3561</v>
      </c>
      <c r="F24" s="133" t="s">
        <v>3561</v>
      </c>
      <c r="G24" s="133" t="s">
        <v>3561</v>
      </c>
      <c r="H24" s="133" t="s">
        <v>3561</v>
      </c>
      <c r="I24" s="133" t="s">
        <v>3561</v>
      </c>
      <c r="J24" s="133" t="s">
        <v>3561</v>
      </c>
      <c r="K24" s="133" t="s">
        <v>3561</v>
      </c>
    </row>
    <row r="25" spans="1:11">
      <c r="A25" s="100" t="s">
        <v>114</v>
      </c>
      <c r="B25" s="133" t="s">
        <v>3561</v>
      </c>
      <c r="C25" s="133" t="s">
        <v>3561</v>
      </c>
      <c r="D25" s="133" t="s">
        <v>3561</v>
      </c>
      <c r="E25" s="133" t="s">
        <v>3561</v>
      </c>
      <c r="F25" s="133" t="s">
        <v>3561</v>
      </c>
      <c r="G25" s="133" t="s">
        <v>3561</v>
      </c>
      <c r="H25" s="133" t="s">
        <v>3561</v>
      </c>
      <c r="I25" s="133" t="s">
        <v>3561</v>
      </c>
      <c r="J25" s="133" t="s">
        <v>3561</v>
      </c>
      <c r="K25" s="133" t="s">
        <v>3561</v>
      </c>
    </row>
    <row r="26" spans="1:11">
      <c r="A26" s="100" t="s">
        <v>195</v>
      </c>
      <c r="B26" s="133" t="s">
        <v>3561</v>
      </c>
      <c r="C26" s="133" t="s">
        <v>3561</v>
      </c>
      <c r="D26" s="133" t="s">
        <v>3561</v>
      </c>
      <c r="E26" s="133" t="s">
        <v>3561</v>
      </c>
      <c r="F26" s="133" t="s">
        <v>3561</v>
      </c>
      <c r="G26" s="133" t="s">
        <v>3561</v>
      </c>
      <c r="H26" s="133" t="s">
        <v>3561</v>
      </c>
      <c r="I26" s="133" t="s">
        <v>3561</v>
      </c>
      <c r="J26" s="133" t="s">
        <v>3561</v>
      </c>
      <c r="K26" s="133" t="s">
        <v>3561</v>
      </c>
    </row>
    <row r="27" spans="1:11">
      <c r="A27" s="100" t="s">
        <v>203</v>
      </c>
      <c r="B27" s="133" t="s">
        <v>3561</v>
      </c>
      <c r="C27" s="133" t="s">
        <v>3561</v>
      </c>
      <c r="D27" s="133" t="s">
        <v>3561</v>
      </c>
      <c r="E27" s="133" t="s">
        <v>3561</v>
      </c>
      <c r="F27" s="133" t="s">
        <v>3561</v>
      </c>
      <c r="G27" s="133" t="s">
        <v>3561</v>
      </c>
      <c r="H27" s="133" t="s">
        <v>3561</v>
      </c>
      <c r="I27" s="133" t="s">
        <v>3561</v>
      </c>
      <c r="J27" s="133" t="s">
        <v>3561</v>
      </c>
      <c r="K27" s="133" t="s">
        <v>3561</v>
      </c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1:11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62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147</v>
      </c>
      <c r="B1" s="37" t="s" vm="1">
        <v>220</v>
      </c>
    </row>
    <row r="2" spans="1:12">
      <c r="A2" s="37" t="s">
        <v>146</v>
      </c>
      <c r="B2" s="37" t="s">
        <v>221</v>
      </c>
    </row>
    <row r="3" spans="1:12">
      <c r="A3" s="37" t="s">
        <v>148</v>
      </c>
      <c r="B3" s="37" t="s">
        <v>222</v>
      </c>
    </row>
    <row r="4" spans="1:12">
      <c r="A4" s="37" t="s">
        <v>149</v>
      </c>
      <c r="B4" s="37">
        <v>12145</v>
      </c>
    </row>
    <row r="5" spans="1:12" ht="18.75">
      <c r="A5" s="161" t="s">
        <v>97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  <c r="L5" s="3"/>
    </row>
    <row r="6" spans="1:12" s="3" customFormat="1">
      <c r="A6" s="38" t="s">
        <v>118</v>
      </c>
      <c r="B6" s="39" t="s">
        <v>46</v>
      </c>
      <c r="C6" s="39" t="s">
        <v>121</v>
      </c>
      <c r="D6" s="39" t="s">
        <v>68</v>
      </c>
      <c r="E6" s="39" t="s">
        <v>105</v>
      </c>
      <c r="F6" s="39" t="s">
        <v>197</v>
      </c>
      <c r="G6" s="39" t="s">
        <v>196</v>
      </c>
      <c r="H6" s="39" t="s">
        <v>64</v>
      </c>
      <c r="I6" s="39" t="s">
        <v>61</v>
      </c>
      <c r="J6" s="39" t="s">
        <v>150</v>
      </c>
      <c r="K6" s="41" t="s">
        <v>152</v>
      </c>
    </row>
    <row r="7" spans="1:12" s="3" customFormat="1">
      <c r="A7" s="126" t="s">
        <v>3561</v>
      </c>
      <c r="B7" s="145" t="s">
        <v>3561</v>
      </c>
      <c r="C7" s="145" t="s">
        <v>3561</v>
      </c>
      <c r="D7" s="145" t="s">
        <v>3561</v>
      </c>
      <c r="E7" s="145" t="s">
        <v>3561</v>
      </c>
      <c r="F7" s="12" t="s">
        <v>204</v>
      </c>
      <c r="G7" s="127" t="s">
        <v>3561</v>
      </c>
      <c r="H7" s="12" t="s">
        <v>200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7" t="s">
        <v>52</v>
      </c>
      <c r="B9" s="130" t="s">
        <v>3561</v>
      </c>
      <c r="C9" s="130" t="s">
        <v>3561</v>
      </c>
      <c r="D9" s="130" t="s">
        <v>3561</v>
      </c>
      <c r="E9" s="130" t="s">
        <v>3561</v>
      </c>
      <c r="F9" s="130" t="s">
        <v>3561</v>
      </c>
      <c r="G9" s="130" t="s">
        <v>3561</v>
      </c>
      <c r="H9" s="66">
        <v>1202.3590397410001</v>
      </c>
      <c r="I9" s="130" t="s">
        <v>3561</v>
      </c>
      <c r="J9" s="67">
        <f>IFERROR(H9/$H$9,0)</f>
        <v>1</v>
      </c>
      <c r="K9" s="67">
        <f>H9/'סכום נכסי הקרן'!$C$41</f>
        <v>1.4780970506809727E-4</v>
      </c>
    </row>
    <row r="10" spans="1:12">
      <c r="A10" s="75" t="s">
        <v>189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69">
        <v>615.44453182000007</v>
      </c>
      <c r="I10" s="133" t="s">
        <v>3561</v>
      </c>
      <c r="J10" s="70">
        <f t="shared" ref="J10:J18" si="0">IFERROR(H10/$H$9,0)</f>
        <v>0.51186418655160848</v>
      </c>
      <c r="K10" s="70">
        <f>H10/'סכום נכסי הקרן'!$C$41</f>
        <v>7.5658494449114762E-5</v>
      </c>
    </row>
    <row r="11" spans="1:12">
      <c r="A11" s="76" t="s">
        <v>181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66">
        <v>615.44453182000007</v>
      </c>
      <c r="I11" s="130" t="s">
        <v>3561</v>
      </c>
      <c r="J11" s="67">
        <f t="shared" si="0"/>
        <v>0.51186418655160848</v>
      </c>
      <c r="K11" s="67">
        <f>H11/'סכום נכסי הקרן'!$C$41</f>
        <v>7.5658494449114762E-5</v>
      </c>
    </row>
    <row r="12" spans="1:12">
      <c r="A12" s="62" t="s">
        <v>1781</v>
      </c>
      <c r="B12" s="59" t="s">
        <v>1782</v>
      </c>
      <c r="C12" s="72" t="s">
        <v>122</v>
      </c>
      <c r="D12" s="72" t="s">
        <v>1789</v>
      </c>
      <c r="E12" s="72" t="s">
        <v>134</v>
      </c>
      <c r="F12" s="69">
        <v>22.468038999999997</v>
      </c>
      <c r="G12" s="71">
        <v>2988900</v>
      </c>
      <c r="H12" s="69">
        <v>671.54722589000005</v>
      </c>
      <c r="I12" s="133" t="s">
        <v>3561</v>
      </c>
      <c r="J12" s="70">
        <f t="shared" si="0"/>
        <v>0.55852470326555526</v>
      </c>
      <c r="K12" s="70">
        <f>H12/'סכום נכסי הקרן'!$C$41</f>
        <v>8.2555371662928269E-5</v>
      </c>
    </row>
    <row r="13" spans="1:12">
      <c r="A13" s="62" t="s">
        <v>1783</v>
      </c>
      <c r="B13" s="59" t="s">
        <v>1784</v>
      </c>
      <c r="C13" s="72" t="s">
        <v>122</v>
      </c>
      <c r="D13" s="72" t="s">
        <v>1789</v>
      </c>
      <c r="E13" s="72" t="s">
        <v>134</v>
      </c>
      <c r="F13" s="69">
        <v>-22.468038999999997</v>
      </c>
      <c r="G13" s="71">
        <v>249700</v>
      </c>
      <c r="H13" s="69">
        <v>-56.102694069999998</v>
      </c>
      <c r="I13" s="133" t="s">
        <v>3561</v>
      </c>
      <c r="J13" s="70">
        <f t="shared" si="0"/>
        <v>-4.6660516713946831E-2</v>
      </c>
      <c r="K13" s="70">
        <f>H13/'סכום נכסי הקרן'!$C$41</f>
        <v>-6.8968772138135042E-6</v>
      </c>
    </row>
    <row r="14" spans="1:12">
      <c r="A14" s="132" t="s">
        <v>3561</v>
      </c>
      <c r="B14" s="133" t="s">
        <v>3561</v>
      </c>
      <c r="C14" s="133" t="s">
        <v>3561</v>
      </c>
      <c r="D14" s="133" t="s">
        <v>3561</v>
      </c>
      <c r="E14" s="133" t="s">
        <v>3561</v>
      </c>
      <c r="F14" s="133" t="s">
        <v>3561</v>
      </c>
      <c r="G14" s="133" t="s">
        <v>3561</v>
      </c>
      <c r="H14" s="133" t="s">
        <v>3561</v>
      </c>
      <c r="I14" s="133" t="s">
        <v>3561</v>
      </c>
      <c r="J14" s="133" t="s">
        <v>3561</v>
      </c>
      <c r="K14" s="133" t="s">
        <v>3561</v>
      </c>
    </row>
    <row r="15" spans="1:12">
      <c r="A15" s="75" t="s">
        <v>188</v>
      </c>
      <c r="B15" s="133" t="s">
        <v>3561</v>
      </c>
      <c r="C15" s="133" t="s">
        <v>3561</v>
      </c>
      <c r="D15" s="133" t="s">
        <v>3561</v>
      </c>
      <c r="E15" s="133" t="s">
        <v>3561</v>
      </c>
      <c r="F15" s="133" t="s">
        <v>3561</v>
      </c>
      <c r="G15" s="133" t="s">
        <v>3561</v>
      </c>
      <c r="H15" s="69">
        <v>586.91450792099999</v>
      </c>
      <c r="I15" s="133" t="s">
        <v>3561</v>
      </c>
      <c r="J15" s="70">
        <f t="shared" si="0"/>
        <v>0.48813581344839152</v>
      </c>
      <c r="K15" s="70">
        <f>H15/'סכום נכסי הקרן'!$C$41</f>
        <v>7.2151210618982495E-5</v>
      </c>
    </row>
    <row r="16" spans="1:12">
      <c r="A16" s="76" t="s">
        <v>181</v>
      </c>
      <c r="B16" s="130" t="s">
        <v>3561</v>
      </c>
      <c r="C16" s="130" t="s">
        <v>3561</v>
      </c>
      <c r="D16" s="130" t="s">
        <v>3561</v>
      </c>
      <c r="E16" s="130" t="s">
        <v>3561</v>
      </c>
      <c r="F16" s="130" t="s">
        <v>3561</v>
      </c>
      <c r="G16" s="130" t="s">
        <v>3561</v>
      </c>
      <c r="H16" s="66">
        <v>586.91450792099999</v>
      </c>
      <c r="I16" s="130" t="s">
        <v>3561</v>
      </c>
      <c r="J16" s="67">
        <f t="shared" si="0"/>
        <v>0.48813581344839152</v>
      </c>
      <c r="K16" s="67">
        <f>H16/'סכום נכסי הקרן'!$C$41</f>
        <v>7.2151210618982495E-5</v>
      </c>
    </row>
    <row r="17" spans="1:11">
      <c r="A17" s="62" t="s">
        <v>1785</v>
      </c>
      <c r="B17" s="59" t="s">
        <v>1785</v>
      </c>
      <c r="C17" s="72" t="s">
        <v>1464</v>
      </c>
      <c r="D17" s="72" t="s">
        <v>1789</v>
      </c>
      <c r="E17" s="72" t="s">
        <v>133</v>
      </c>
      <c r="F17" s="69">
        <v>637.73439800000006</v>
      </c>
      <c r="G17" s="71">
        <v>160</v>
      </c>
      <c r="H17" s="69">
        <v>370.09002555699999</v>
      </c>
      <c r="I17" s="133" t="s">
        <v>3561</v>
      </c>
      <c r="J17" s="70">
        <f t="shared" si="0"/>
        <v>0.3078032545392772</v>
      </c>
      <c r="K17" s="70">
        <f>H17/'סכום נכסי הקרן'!$C$41</f>
        <v>4.5496308272451036E-5</v>
      </c>
    </row>
    <row r="18" spans="1:11">
      <c r="A18" s="62" t="s">
        <v>1786</v>
      </c>
      <c r="B18" s="59" t="s">
        <v>1786</v>
      </c>
      <c r="C18" s="72" t="s">
        <v>1464</v>
      </c>
      <c r="D18" s="72" t="s">
        <v>1789</v>
      </c>
      <c r="E18" s="72" t="s">
        <v>133</v>
      </c>
      <c r="F18" s="69">
        <v>427.00477100000006</v>
      </c>
      <c r="G18" s="71">
        <v>140</v>
      </c>
      <c r="H18" s="69">
        <v>216.824482364</v>
      </c>
      <c r="I18" s="133" t="s">
        <v>3561</v>
      </c>
      <c r="J18" s="70">
        <f t="shared" si="0"/>
        <v>0.18033255890911432</v>
      </c>
      <c r="K18" s="70">
        <f>H18/'סכום נכסי הקרן'!$C$41</f>
        <v>2.6654902346531462E-5</v>
      </c>
    </row>
    <row r="19" spans="1:11">
      <c r="A19" s="132" t="s">
        <v>3561</v>
      </c>
      <c r="B19" s="133" t="s">
        <v>3561</v>
      </c>
      <c r="C19" s="133" t="s">
        <v>3561</v>
      </c>
      <c r="D19" s="133" t="s">
        <v>3561</v>
      </c>
      <c r="E19" s="133" t="s">
        <v>3561</v>
      </c>
      <c r="F19" s="133" t="s">
        <v>3561</v>
      </c>
      <c r="G19" s="133" t="s">
        <v>3561</v>
      </c>
      <c r="H19" s="133" t="s">
        <v>3561</v>
      </c>
      <c r="I19" s="133" t="s">
        <v>3561</v>
      </c>
      <c r="J19" s="133" t="s">
        <v>3561</v>
      </c>
      <c r="K19" s="133" t="s">
        <v>3561</v>
      </c>
    </row>
    <row r="20" spans="1:11">
      <c r="A20" s="133" t="s">
        <v>3561</v>
      </c>
      <c r="B20" s="133" t="s">
        <v>3561</v>
      </c>
      <c r="C20" s="133" t="s">
        <v>3561</v>
      </c>
      <c r="D20" s="133" t="s">
        <v>3561</v>
      </c>
      <c r="E20" s="133" t="s">
        <v>3561</v>
      </c>
      <c r="F20" s="133" t="s">
        <v>3561</v>
      </c>
      <c r="G20" s="133" t="s">
        <v>3561</v>
      </c>
      <c r="H20" s="133" t="s">
        <v>3561</v>
      </c>
      <c r="I20" s="133" t="s">
        <v>3561</v>
      </c>
      <c r="J20" s="133" t="s">
        <v>3561</v>
      </c>
      <c r="K20" s="133" t="s">
        <v>3561</v>
      </c>
    </row>
    <row r="21" spans="1:11">
      <c r="A21" s="133" t="s">
        <v>3561</v>
      </c>
      <c r="B21" s="133" t="s">
        <v>3561</v>
      </c>
      <c r="C21" s="133" t="s">
        <v>3561</v>
      </c>
      <c r="D21" s="133" t="s">
        <v>3561</v>
      </c>
      <c r="E21" s="133" t="s">
        <v>3561</v>
      </c>
      <c r="F21" s="133" t="s">
        <v>3561</v>
      </c>
      <c r="G21" s="133" t="s">
        <v>3561</v>
      </c>
      <c r="H21" s="133" t="s">
        <v>3561</v>
      </c>
      <c r="I21" s="133" t="s">
        <v>3561</v>
      </c>
      <c r="J21" s="133" t="s">
        <v>3561</v>
      </c>
      <c r="K21" s="133" t="s">
        <v>3561</v>
      </c>
    </row>
    <row r="22" spans="1:11">
      <c r="A22" s="100" t="s">
        <v>212</v>
      </c>
      <c r="B22" s="133" t="s">
        <v>3561</v>
      </c>
      <c r="C22" s="133" t="s">
        <v>3561</v>
      </c>
      <c r="D22" s="133" t="s">
        <v>3561</v>
      </c>
      <c r="E22" s="133" t="s">
        <v>3561</v>
      </c>
      <c r="F22" s="133" t="s">
        <v>3561</v>
      </c>
      <c r="G22" s="133" t="s">
        <v>3561</v>
      </c>
      <c r="H22" s="133" t="s">
        <v>3561</v>
      </c>
      <c r="I22" s="133" t="s">
        <v>3561</v>
      </c>
      <c r="J22" s="133" t="s">
        <v>3561</v>
      </c>
      <c r="K22" s="133" t="s">
        <v>3561</v>
      </c>
    </row>
    <row r="23" spans="1:11">
      <c r="A23" s="100" t="s">
        <v>114</v>
      </c>
      <c r="B23" s="133" t="s">
        <v>3561</v>
      </c>
      <c r="C23" s="133" t="s">
        <v>3561</v>
      </c>
      <c r="D23" s="133" t="s">
        <v>3561</v>
      </c>
      <c r="E23" s="133" t="s">
        <v>3561</v>
      </c>
      <c r="F23" s="133" t="s">
        <v>3561</v>
      </c>
      <c r="G23" s="133" t="s">
        <v>3561</v>
      </c>
      <c r="H23" s="133" t="s">
        <v>3561</v>
      </c>
      <c r="I23" s="133" t="s">
        <v>3561</v>
      </c>
      <c r="J23" s="133" t="s">
        <v>3561</v>
      </c>
      <c r="K23" s="133" t="s">
        <v>3561</v>
      </c>
    </row>
    <row r="24" spans="1:11">
      <c r="A24" s="100" t="s">
        <v>195</v>
      </c>
      <c r="B24" s="133" t="s">
        <v>3561</v>
      </c>
      <c r="C24" s="133" t="s">
        <v>3561</v>
      </c>
      <c r="D24" s="133" t="s">
        <v>3561</v>
      </c>
      <c r="E24" s="133" t="s">
        <v>3561</v>
      </c>
      <c r="F24" s="133" t="s">
        <v>3561</v>
      </c>
      <c r="G24" s="133" t="s">
        <v>3561</v>
      </c>
      <c r="H24" s="133" t="s">
        <v>3561</v>
      </c>
      <c r="I24" s="133" t="s">
        <v>3561</v>
      </c>
      <c r="J24" s="133" t="s">
        <v>3561</v>
      </c>
      <c r="K24" s="133" t="s">
        <v>3561</v>
      </c>
    </row>
    <row r="25" spans="1:11">
      <c r="A25" s="100" t="s">
        <v>203</v>
      </c>
      <c r="B25" s="133" t="s">
        <v>3561</v>
      </c>
      <c r="C25" s="133" t="s">
        <v>3561</v>
      </c>
      <c r="D25" s="133" t="s">
        <v>3561</v>
      </c>
      <c r="E25" s="133" t="s">
        <v>3561</v>
      </c>
      <c r="F25" s="133" t="s">
        <v>3561</v>
      </c>
      <c r="G25" s="133" t="s">
        <v>3561</v>
      </c>
      <c r="H25" s="133" t="s">
        <v>3561</v>
      </c>
      <c r="I25" s="133" t="s">
        <v>3561</v>
      </c>
      <c r="J25" s="133" t="s">
        <v>3561</v>
      </c>
      <c r="K25" s="133" t="s">
        <v>3561</v>
      </c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62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147</v>
      </c>
      <c r="B1" s="37" t="s" vm="1">
        <v>220</v>
      </c>
    </row>
    <row r="2" spans="1:10">
      <c r="A2" s="37" t="s">
        <v>146</v>
      </c>
      <c r="B2" s="37" t="s">
        <v>221</v>
      </c>
    </row>
    <row r="3" spans="1:10">
      <c r="A3" s="37" t="s">
        <v>148</v>
      </c>
      <c r="B3" s="37" t="s">
        <v>222</v>
      </c>
    </row>
    <row r="4" spans="1:10">
      <c r="A4" s="37" t="s">
        <v>149</v>
      </c>
      <c r="B4" s="37">
        <v>12145</v>
      </c>
    </row>
    <row r="5" spans="1:10" ht="18.75">
      <c r="A5" s="161" t="s">
        <v>98</v>
      </c>
      <c r="B5" s="162"/>
      <c r="C5" s="162"/>
      <c r="D5" s="162"/>
      <c r="E5" s="162"/>
      <c r="F5" s="162"/>
      <c r="G5" s="162"/>
      <c r="H5" s="162"/>
      <c r="I5" s="162"/>
      <c r="J5" s="163"/>
    </row>
    <row r="6" spans="1:10" s="3" customFormat="1">
      <c r="A6" s="38" t="s">
        <v>118</v>
      </c>
      <c r="B6" s="39" t="s">
        <v>46</v>
      </c>
      <c r="C6" s="39" t="s">
        <v>121</v>
      </c>
      <c r="D6" s="39" t="s">
        <v>68</v>
      </c>
      <c r="E6" s="39" t="s">
        <v>105</v>
      </c>
      <c r="F6" s="39" t="s">
        <v>197</v>
      </c>
      <c r="G6" s="39" t="s">
        <v>196</v>
      </c>
      <c r="H6" s="39" t="s">
        <v>64</v>
      </c>
      <c r="I6" s="39" t="s">
        <v>150</v>
      </c>
      <c r="J6" s="41" t="s">
        <v>152</v>
      </c>
    </row>
    <row r="7" spans="1:10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" t="s">
        <v>204</v>
      </c>
      <c r="G7" s="127" t="s">
        <v>3561</v>
      </c>
      <c r="H7" s="12" t="s">
        <v>200</v>
      </c>
      <c r="I7" s="27" t="s">
        <v>19</v>
      </c>
      <c r="J7" s="28" t="s">
        <v>19</v>
      </c>
    </row>
    <row r="8" spans="1:10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9" t="s">
        <v>51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69">
        <v>11057.624045027998</v>
      </c>
      <c r="I9" s="70">
        <f>IFERROR(H9/$H$9,0)</f>
        <v>1</v>
      </c>
      <c r="J9" s="70">
        <f>H9/'סכום נכסי הקרן'!$C$41</f>
        <v>1.3593478277516508E-3</v>
      </c>
    </row>
    <row r="10" spans="1:10">
      <c r="A10" s="75" t="s">
        <v>191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69">
        <v>11057.624045027998</v>
      </c>
      <c r="I10" s="70">
        <f t="shared" ref="I10:I16" si="0">IFERROR(H10/$H$9,0)</f>
        <v>1</v>
      </c>
      <c r="J10" s="70">
        <f>H10/'סכום נכסי הקרן'!$C$41</f>
        <v>1.3593478277516508E-3</v>
      </c>
    </row>
    <row r="11" spans="1:10">
      <c r="A11" s="58" t="s">
        <v>1787</v>
      </c>
      <c r="B11" s="59" t="s">
        <v>1788</v>
      </c>
      <c r="C11" s="72" t="s">
        <v>27</v>
      </c>
      <c r="D11" s="72" t="s">
        <v>1789</v>
      </c>
      <c r="E11" s="72" t="s">
        <v>135</v>
      </c>
      <c r="F11" s="69">
        <v>82.694742000000005</v>
      </c>
      <c r="G11" s="71">
        <v>454300</v>
      </c>
      <c r="H11" s="69">
        <v>230.43215648600003</v>
      </c>
      <c r="I11" s="70">
        <f t="shared" si="0"/>
        <v>2.083921062496356E-2</v>
      </c>
      <c r="J11" s="70">
        <f>H11/'סכום נכסי הקרן'!$C$41</f>
        <v>2.8327735695103337E-5</v>
      </c>
    </row>
    <row r="12" spans="1:10">
      <c r="A12" s="58" t="s">
        <v>1790</v>
      </c>
      <c r="B12" s="59" t="s">
        <v>1791</v>
      </c>
      <c r="C12" s="72" t="s">
        <v>27</v>
      </c>
      <c r="D12" s="72" t="s">
        <v>1789</v>
      </c>
      <c r="E12" s="72" t="s">
        <v>133</v>
      </c>
      <c r="F12" s="69">
        <v>50.453108999999998</v>
      </c>
      <c r="G12" s="71">
        <v>103370</v>
      </c>
      <c r="H12" s="69">
        <v>422.26427356099998</v>
      </c>
      <c r="I12" s="70">
        <f t="shared" si="0"/>
        <v>3.8187613527235882E-2</v>
      </c>
      <c r="J12" s="70">
        <f>H12/'סכום נכסי הקרן'!$C$41</f>
        <v>5.1910249495267649E-5</v>
      </c>
    </row>
    <row r="13" spans="1:10">
      <c r="A13" s="58" t="s">
        <v>1792</v>
      </c>
      <c r="B13" s="59" t="s">
        <v>1793</v>
      </c>
      <c r="C13" s="72" t="s">
        <v>27</v>
      </c>
      <c r="D13" s="72" t="s">
        <v>1789</v>
      </c>
      <c r="E13" s="72" t="s">
        <v>133</v>
      </c>
      <c r="F13" s="69">
        <v>24.755185999999998</v>
      </c>
      <c r="G13" s="71">
        <v>1702350</v>
      </c>
      <c r="H13" s="69">
        <v>1056.742025349</v>
      </c>
      <c r="I13" s="70">
        <f t="shared" si="0"/>
        <v>9.5566825300427746E-2</v>
      </c>
      <c r="J13" s="70">
        <f>H13/'סכום נכסי הקרן'!$C$41</f>
        <v>1.2990855637725796E-4</v>
      </c>
    </row>
    <row r="14" spans="1:10">
      <c r="A14" s="58" t="s">
        <v>1794</v>
      </c>
      <c r="B14" s="59" t="s">
        <v>1795</v>
      </c>
      <c r="C14" s="72" t="s">
        <v>27</v>
      </c>
      <c r="D14" s="72" t="s">
        <v>1789</v>
      </c>
      <c r="E14" s="72" t="s">
        <v>142</v>
      </c>
      <c r="F14" s="69">
        <v>7.3755369999999996</v>
      </c>
      <c r="G14" s="71">
        <v>3345000</v>
      </c>
      <c r="H14" s="69">
        <v>121.25145289699999</v>
      </c>
      <c r="I14" s="70">
        <f t="shared" si="0"/>
        <v>1.0965416476744845E-2</v>
      </c>
      <c r="J14" s="70">
        <f>H14/'סכום נכסי הקרן'!$C$41</f>
        <v>1.4905815068055263E-5</v>
      </c>
    </row>
    <row r="15" spans="1:10">
      <c r="A15" s="58" t="s">
        <v>1796</v>
      </c>
      <c r="B15" s="59" t="s">
        <v>1797</v>
      </c>
      <c r="C15" s="72" t="s">
        <v>27</v>
      </c>
      <c r="D15" s="72" t="s">
        <v>1789</v>
      </c>
      <c r="E15" s="72" t="s">
        <v>133</v>
      </c>
      <c r="F15" s="69">
        <v>246.30966100000001</v>
      </c>
      <c r="G15" s="71">
        <v>482000</v>
      </c>
      <c r="H15" s="69">
        <v>5819.9410978020005</v>
      </c>
      <c r="I15" s="70">
        <f t="shared" si="0"/>
        <v>0.52632835716809401</v>
      </c>
      <c r="J15" s="70">
        <f>H15/'סכום נכסי הקרן'!$C$41</f>
        <v>7.1546330900054353E-4</v>
      </c>
    </row>
    <row r="16" spans="1:10">
      <c r="A16" s="58" t="s">
        <v>1798</v>
      </c>
      <c r="B16" s="59" t="s">
        <v>1799</v>
      </c>
      <c r="C16" s="72" t="s">
        <v>27</v>
      </c>
      <c r="D16" s="72" t="s">
        <v>1789</v>
      </c>
      <c r="E16" s="72" t="s">
        <v>133</v>
      </c>
      <c r="F16" s="69">
        <v>181.64995500000001</v>
      </c>
      <c r="G16" s="71">
        <v>11801.5625</v>
      </c>
      <c r="H16" s="69">
        <v>3406.9930389330002</v>
      </c>
      <c r="I16" s="70">
        <f t="shared" si="0"/>
        <v>0.30811257690253419</v>
      </c>
      <c r="J16" s="70">
        <f>H16/'סכום נכסי הקרן'!$C$41</f>
        <v>4.1883216211542325E-4</v>
      </c>
    </row>
    <row r="17" spans="1:10">
      <c r="A17" s="132" t="s">
        <v>3561</v>
      </c>
      <c r="B17" s="133" t="s">
        <v>3561</v>
      </c>
      <c r="C17" s="133" t="s">
        <v>3561</v>
      </c>
      <c r="D17" s="133" t="s">
        <v>3561</v>
      </c>
      <c r="E17" s="133" t="s">
        <v>3561</v>
      </c>
      <c r="F17" s="133" t="s">
        <v>3561</v>
      </c>
      <c r="G17" s="133" t="s">
        <v>3561</v>
      </c>
      <c r="H17" s="133" t="s">
        <v>3561</v>
      </c>
      <c r="I17" s="133" t="s">
        <v>3561</v>
      </c>
      <c r="J17" s="133" t="s">
        <v>3561</v>
      </c>
    </row>
    <row r="18" spans="1:10">
      <c r="A18" s="146" t="s">
        <v>3561</v>
      </c>
      <c r="B18" s="133" t="s">
        <v>3561</v>
      </c>
      <c r="C18" s="133" t="s">
        <v>3561</v>
      </c>
      <c r="D18" s="133" t="s">
        <v>3561</v>
      </c>
      <c r="E18" s="133" t="s">
        <v>3561</v>
      </c>
      <c r="F18" s="133" t="s">
        <v>3561</v>
      </c>
      <c r="G18" s="133" t="s">
        <v>3561</v>
      </c>
      <c r="H18" s="133" t="s">
        <v>3561</v>
      </c>
      <c r="I18" s="133" t="s">
        <v>3561</v>
      </c>
      <c r="J18" s="133" t="s">
        <v>3561</v>
      </c>
    </row>
    <row r="19" spans="1:10">
      <c r="A19" s="133" t="s">
        <v>3561</v>
      </c>
      <c r="B19" s="133" t="s">
        <v>3561</v>
      </c>
      <c r="C19" s="133" t="s">
        <v>3561</v>
      </c>
      <c r="D19" s="133" t="s">
        <v>3561</v>
      </c>
      <c r="E19" s="133" t="s">
        <v>3561</v>
      </c>
      <c r="F19" s="133" t="s">
        <v>3561</v>
      </c>
      <c r="G19" s="133" t="s">
        <v>3561</v>
      </c>
      <c r="H19" s="133" t="s">
        <v>3561</v>
      </c>
      <c r="I19" s="133" t="s">
        <v>3561</v>
      </c>
      <c r="J19" s="133" t="s">
        <v>3561</v>
      </c>
    </row>
    <row r="20" spans="1:10">
      <c r="A20" s="133" t="s">
        <v>3561</v>
      </c>
      <c r="B20" s="133" t="s">
        <v>3561</v>
      </c>
      <c r="C20" s="133" t="s">
        <v>3561</v>
      </c>
      <c r="D20" s="133" t="s">
        <v>3561</v>
      </c>
      <c r="E20" s="133" t="s">
        <v>3561</v>
      </c>
      <c r="F20" s="133" t="s">
        <v>3561</v>
      </c>
      <c r="G20" s="133" t="s">
        <v>3561</v>
      </c>
      <c r="H20" s="133" t="s">
        <v>3561</v>
      </c>
      <c r="I20" s="133" t="s">
        <v>3561</v>
      </c>
      <c r="J20" s="133" t="s">
        <v>3561</v>
      </c>
    </row>
    <row r="21" spans="1:10">
      <c r="A21" s="100" t="s">
        <v>212</v>
      </c>
      <c r="B21" s="133" t="s">
        <v>3561</v>
      </c>
      <c r="C21" s="133" t="s">
        <v>3561</v>
      </c>
      <c r="D21" s="133" t="s">
        <v>3561</v>
      </c>
      <c r="E21" s="133" t="s">
        <v>3561</v>
      </c>
      <c r="F21" s="133" t="s">
        <v>3561</v>
      </c>
      <c r="G21" s="133" t="s">
        <v>3561</v>
      </c>
      <c r="H21" s="133" t="s">
        <v>3561</v>
      </c>
      <c r="I21" s="133" t="s">
        <v>3561</v>
      </c>
      <c r="J21" s="133" t="s">
        <v>3561</v>
      </c>
    </row>
    <row r="22" spans="1:10">
      <c r="A22" s="100" t="s">
        <v>114</v>
      </c>
      <c r="B22" s="133" t="s">
        <v>3561</v>
      </c>
      <c r="C22" s="133" t="s">
        <v>3561</v>
      </c>
      <c r="D22" s="133" t="s">
        <v>3561</v>
      </c>
      <c r="E22" s="133" t="s">
        <v>3561</v>
      </c>
      <c r="F22" s="133" t="s">
        <v>3561</v>
      </c>
      <c r="G22" s="133" t="s">
        <v>3561</v>
      </c>
      <c r="H22" s="133" t="s">
        <v>3561</v>
      </c>
      <c r="I22" s="133" t="s">
        <v>3561</v>
      </c>
      <c r="J22" s="133" t="s">
        <v>3561</v>
      </c>
    </row>
    <row r="23" spans="1:10">
      <c r="A23" s="100" t="s">
        <v>195</v>
      </c>
      <c r="B23" s="133" t="s">
        <v>3561</v>
      </c>
      <c r="C23" s="133" t="s">
        <v>3561</v>
      </c>
      <c r="D23" s="133" t="s">
        <v>3561</v>
      </c>
      <c r="E23" s="133" t="s">
        <v>3561</v>
      </c>
      <c r="F23" s="133" t="s">
        <v>3561</v>
      </c>
      <c r="G23" s="133" t="s">
        <v>3561</v>
      </c>
      <c r="H23" s="133" t="s">
        <v>3561</v>
      </c>
      <c r="I23" s="133" t="s">
        <v>3561</v>
      </c>
      <c r="J23" s="133" t="s">
        <v>3561</v>
      </c>
    </row>
    <row r="24" spans="1:10">
      <c r="A24" s="100" t="s">
        <v>203</v>
      </c>
      <c r="B24" s="133" t="s">
        <v>3561</v>
      </c>
      <c r="C24" s="133" t="s">
        <v>3561</v>
      </c>
      <c r="D24" s="133" t="s">
        <v>3561</v>
      </c>
      <c r="E24" s="133" t="s">
        <v>3561</v>
      </c>
      <c r="F24" s="133" t="s">
        <v>3561</v>
      </c>
      <c r="G24" s="133" t="s">
        <v>3561</v>
      </c>
      <c r="H24" s="133" t="s">
        <v>3561</v>
      </c>
      <c r="I24" s="133" t="s">
        <v>3561</v>
      </c>
      <c r="J24" s="133" t="s">
        <v>3561</v>
      </c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147</v>
      </c>
      <c r="B1" s="37" t="s" vm="1">
        <v>220</v>
      </c>
    </row>
    <row r="2" spans="1:34">
      <c r="A2" s="37" t="s">
        <v>146</v>
      </c>
      <c r="B2" s="37" t="s">
        <v>221</v>
      </c>
    </row>
    <row r="3" spans="1:34">
      <c r="A3" s="37" t="s">
        <v>148</v>
      </c>
      <c r="B3" s="37" t="s">
        <v>222</v>
      </c>
      <c r="D3" s="2"/>
    </row>
    <row r="4" spans="1:34">
      <c r="A4" s="37" t="s">
        <v>149</v>
      </c>
      <c r="B4" s="37">
        <v>12145</v>
      </c>
    </row>
    <row r="5" spans="1:34" ht="18.75">
      <c r="A5" s="161" t="s">
        <v>99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3"/>
    </row>
    <row r="6" spans="1:34" s="3" customFormat="1">
      <c r="A6" s="38" t="s">
        <v>118</v>
      </c>
      <c r="B6" s="39" t="s">
        <v>46</v>
      </c>
      <c r="C6" s="40" t="s">
        <v>53</v>
      </c>
      <c r="D6" s="39" t="s">
        <v>14</v>
      </c>
      <c r="E6" s="39" t="s">
        <v>69</v>
      </c>
      <c r="F6" s="39" t="s">
        <v>106</v>
      </c>
      <c r="G6" s="39" t="s">
        <v>17</v>
      </c>
      <c r="H6" s="39" t="s">
        <v>105</v>
      </c>
      <c r="I6" s="39" t="s">
        <v>16</v>
      </c>
      <c r="J6" s="39" t="s">
        <v>18</v>
      </c>
      <c r="K6" s="39" t="s">
        <v>197</v>
      </c>
      <c r="L6" s="39" t="s">
        <v>196</v>
      </c>
      <c r="M6" s="39" t="s">
        <v>64</v>
      </c>
      <c r="N6" s="39" t="s">
        <v>61</v>
      </c>
      <c r="O6" s="39" t="s">
        <v>150</v>
      </c>
      <c r="P6" s="41" t="s">
        <v>152</v>
      </c>
    </row>
    <row r="7" spans="1:34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27" t="s">
        <v>21</v>
      </c>
      <c r="G7" s="27" t="s">
        <v>20</v>
      </c>
      <c r="H7" s="127" t="s">
        <v>3561</v>
      </c>
      <c r="I7" s="27" t="s">
        <v>19</v>
      </c>
      <c r="J7" s="27" t="s">
        <v>19</v>
      </c>
      <c r="K7" s="27" t="s">
        <v>204</v>
      </c>
      <c r="L7" s="127" t="s">
        <v>3561</v>
      </c>
      <c r="M7" s="27" t="s">
        <v>200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115</v>
      </c>
    </row>
    <row r="9" spans="1:34" s="4" customFormat="1" ht="20.25">
      <c r="A9" s="101" t="s">
        <v>3310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02">
        <v>0</v>
      </c>
      <c r="N9" s="133" t="s">
        <v>3561</v>
      </c>
      <c r="O9" s="103">
        <v>0</v>
      </c>
      <c r="P9" s="103">
        <v>0</v>
      </c>
      <c r="AH9" s="1"/>
    </row>
    <row r="10" spans="1:34">
      <c r="A10" s="100" t="s">
        <v>212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  <c r="P10" s="133" t="s">
        <v>3561</v>
      </c>
    </row>
    <row r="11" spans="1:34">
      <c r="A11" s="100" t="s">
        <v>114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  <c r="P11" s="133" t="s">
        <v>3561</v>
      </c>
    </row>
    <row r="12" spans="1:34">
      <c r="A12" s="100" t="s">
        <v>195</v>
      </c>
      <c r="B12" s="133" t="s">
        <v>3561</v>
      </c>
      <c r="C12" s="133" t="s">
        <v>3561</v>
      </c>
      <c r="D12" s="133" t="s">
        <v>3561</v>
      </c>
      <c r="E12" s="133" t="s">
        <v>3561</v>
      </c>
      <c r="F12" s="133" t="s">
        <v>3561</v>
      </c>
      <c r="G12" s="133" t="s">
        <v>3561</v>
      </c>
      <c r="H12" s="133" t="s">
        <v>3561</v>
      </c>
      <c r="I12" s="133" t="s">
        <v>3561</v>
      </c>
      <c r="J12" s="133" t="s">
        <v>3561</v>
      </c>
      <c r="K12" s="133" t="s">
        <v>3561</v>
      </c>
      <c r="L12" s="133" t="s">
        <v>3561</v>
      </c>
      <c r="M12" s="133" t="s">
        <v>3561</v>
      </c>
      <c r="N12" s="133" t="s">
        <v>3561</v>
      </c>
      <c r="O12" s="133" t="s">
        <v>3561</v>
      </c>
      <c r="P12" s="133" t="s">
        <v>3561</v>
      </c>
    </row>
    <row r="13" spans="1:34">
      <c r="A13" s="100" t="s">
        <v>203</v>
      </c>
      <c r="B13" s="133" t="s">
        <v>3561</v>
      </c>
      <c r="C13" s="133" t="s">
        <v>3561</v>
      </c>
      <c r="D13" s="133" t="s">
        <v>3561</v>
      </c>
      <c r="E13" s="133" t="s">
        <v>3561</v>
      </c>
      <c r="F13" s="133" t="s">
        <v>3561</v>
      </c>
      <c r="G13" s="133" t="s">
        <v>3561</v>
      </c>
      <c r="H13" s="133" t="s">
        <v>3561</v>
      </c>
      <c r="I13" s="133" t="s">
        <v>3561</v>
      </c>
      <c r="J13" s="133" t="s">
        <v>3561</v>
      </c>
      <c r="K13" s="133" t="s">
        <v>3561</v>
      </c>
      <c r="L13" s="133" t="s">
        <v>3561</v>
      </c>
      <c r="M13" s="133" t="s">
        <v>3561</v>
      </c>
      <c r="N13" s="133" t="s">
        <v>3561</v>
      </c>
      <c r="O13" s="133" t="s">
        <v>3561</v>
      </c>
      <c r="P13" s="133" t="s">
        <v>3561</v>
      </c>
    </row>
    <row r="14" spans="1:3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3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3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39.8554687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5.425781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147</v>
      </c>
      <c r="B1" s="37" t="s" vm="1">
        <v>220</v>
      </c>
    </row>
    <row r="2" spans="1:15">
      <c r="A2" s="37" t="s">
        <v>146</v>
      </c>
      <c r="B2" s="37" t="s">
        <v>221</v>
      </c>
    </row>
    <row r="3" spans="1:15">
      <c r="A3" s="37" t="s">
        <v>148</v>
      </c>
      <c r="B3" s="37" t="s">
        <v>222</v>
      </c>
    </row>
    <row r="4" spans="1:15">
      <c r="A4" s="37" t="s">
        <v>149</v>
      </c>
      <c r="B4" s="37">
        <v>12145</v>
      </c>
    </row>
    <row r="5" spans="1:15" ht="18.75">
      <c r="A5" s="161" t="s">
        <v>91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</row>
    <row r="6" spans="1:15" s="3" customFormat="1">
      <c r="A6" s="38" t="s">
        <v>118</v>
      </c>
      <c r="B6" s="39" t="s">
        <v>46</v>
      </c>
      <c r="C6" s="39" t="s">
        <v>14</v>
      </c>
      <c r="D6" s="39" t="s">
        <v>69</v>
      </c>
      <c r="E6" s="39" t="s">
        <v>106</v>
      </c>
      <c r="F6" s="39" t="s">
        <v>17</v>
      </c>
      <c r="G6" s="39" t="s">
        <v>105</v>
      </c>
      <c r="H6" s="39" t="s">
        <v>16</v>
      </c>
      <c r="I6" s="39" t="s">
        <v>18</v>
      </c>
      <c r="J6" s="39" t="s">
        <v>197</v>
      </c>
      <c r="K6" s="39" t="s">
        <v>196</v>
      </c>
      <c r="L6" s="39" t="s">
        <v>113</v>
      </c>
      <c r="M6" s="39" t="s">
        <v>61</v>
      </c>
      <c r="N6" s="39" t="s">
        <v>150</v>
      </c>
      <c r="O6" s="41" t="s">
        <v>152</v>
      </c>
    </row>
    <row r="7" spans="1:15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27" t="s">
        <v>21</v>
      </c>
      <c r="F7" s="27" t="s">
        <v>20</v>
      </c>
      <c r="G7" s="127" t="s">
        <v>3561</v>
      </c>
      <c r="H7" s="27" t="s">
        <v>19</v>
      </c>
      <c r="I7" s="27" t="s">
        <v>19</v>
      </c>
      <c r="J7" s="27" t="s">
        <v>204</v>
      </c>
      <c r="K7" s="127" t="s">
        <v>3561</v>
      </c>
      <c r="L7" s="27" t="s">
        <v>200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26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68">
        <v>6.0420354300144581</v>
      </c>
      <c r="G9" s="129" t="s">
        <v>3561</v>
      </c>
      <c r="H9" s="129" t="s">
        <v>3561</v>
      </c>
      <c r="I9" s="77">
        <v>4.8786079844163159E-2</v>
      </c>
      <c r="J9" s="129" t="s">
        <v>3561</v>
      </c>
      <c r="K9" s="129" t="s">
        <v>3561</v>
      </c>
      <c r="L9" s="63">
        <v>4822550.8814719347</v>
      </c>
      <c r="M9" s="129" t="s">
        <v>3561</v>
      </c>
      <c r="N9" s="64">
        <f>IFERROR(L9/$L$9,0)</f>
        <v>1</v>
      </c>
      <c r="O9" s="64">
        <f>L9/'סכום נכסי הקרן'!$C$41</f>
        <v>0.59285105355868373</v>
      </c>
    </row>
    <row r="10" spans="1:15">
      <c r="A10" s="5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68">
        <v>6.0420354300144528</v>
      </c>
      <c r="G10" s="130" t="s">
        <v>3561</v>
      </c>
      <c r="H10" s="130" t="s">
        <v>3561</v>
      </c>
      <c r="I10" s="78">
        <v>4.8786079844163173E-2</v>
      </c>
      <c r="J10" s="130" t="s">
        <v>3561</v>
      </c>
      <c r="K10" s="130" t="s">
        <v>3561</v>
      </c>
      <c r="L10" s="66">
        <f>L11+L21</f>
        <v>4822550.8814719338</v>
      </c>
      <c r="M10" s="130" t="s">
        <v>3561</v>
      </c>
      <c r="N10" s="67">
        <f t="shared" ref="N10:N75" si="0">IFERROR(L10/$L$9,0)</f>
        <v>0.99999999999999978</v>
      </c>
      <c r="O10" s="67">
        <f>L10/'סכום נכסי הקרן'!$C$41</f>
        <v>0.59285105355868362</v>
      </c>
    </row>
    <row r="11" spans="1:15">
      <c r="A11" s="87" t="s">
        <v>3318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66">
        <v>4.5142775911523128</v>
      </c>
      <c r="G11" s="130" t="s">
        <v>3561</v>
      </c>
      <c r="H11" s="130" t="s">
        <v>3561</v>
      </c>
      <c r="I11" s="104">
        <v>5.1400000000000071E-2</v>
      </c>
      <c r="J11" s="130" t="s">
        <v>3561</v>
      </c>
      <c r="K11" s="130" t="s">
        <v>3561</v>
      </c>
      <c r="L11" s="66">
        <f>SUM(L12:L19)</f>
        <v>443618.921837406</v>
      </c>
      <c r="M11" s="130" t="s">
        <v>3561</v>
      </c>
      <c r="N11" s="67">
        <f t="shared" ref="N11" si="1">IFERROR(L11/$L$9,0)</f>
        <v>9.1988437808250764E-2</v>
      </c>
      <c r="O11" s="67">
        <f>L11/'סכום נכסי הקרן'!$C$41</f>
        <v>5.4535442269838925E-2</v>
      </c>
    </row>
    <row r="12" spans="1:15">
      <c r="A12" s="62" t="s">
        <v>1800</v>
      </c>
      <c r="B12" s="59">
        <v>9444</v>
      </c>
      <c r="C12" s="59" t="s">
        <v>225</v>
      </c>
      <c r="D12" s="133" t="s">
        <v>3561</v>
      </c>
      <c r="E12" s="79">
        <v>44958</v>
      </c>
      <c r="F12" s="69">
        <v>4.089999999999999</v>
      </c>
      <c r="G12" s="72" t="s">
        <v>134</v>
      </c>
      <c r="H12" s="73">
        <v>5.1500000000000004E-2</v>
      </c>
      <c r="I12" s="73">
        <v>5.1400000000000029E-2</v>
      </c>
      <c r="J12" s="69">
        <v>15689901.62604</v>
      </c>
      <c r="K12" s="71">
        <v>107.90034828122026</v>
      </c>
      <c r="L12" s="69">
        <v>16929.458499478002</v>
      </c>
      <c r="M12" s="133" t="s">
        <v>3561</v>
      </c>
      <c r="N12" s="70">
        <f t="shared" ref="N12:N19" si="2">IFERROR(L12/$L$9,0)</f>
        <v>3.5104779432230289E-3</v>
      </c>
      <c r="O12" s="70">
        <f>L12/'סכום נכסי הקרן'!$C$41</f>
        <v>2.0811905471342937E-3</v>
      </c>
    </row>
    <row r="13" spans="1:15">
      <c r="A13" s="62" t="s">
        <v>1801</v>
      </c>
      <c r="B13" s="59">
        <v>9499</v>
      </c>
      <c r="C13" s="59" t="s">
        <v>225</v>
      </c>
      <c r="D13" s="133" t="s">
        <v>3561</v>
      </c>
      <c r="E13" s="79">
        <v>44986</v>
      </c>
      <c r="F13" s="69">
        <v>4.1700000000006412</v>
      </c>
      <c r="G13" s="72" t="s">
        <v>134</v>
      </c>
      <c r="H13" s="73">
        <v>5.1500000000000004E-2</v>
      </c>
      <c r="I13" s="73">
        <v>5.1400000000005698E-2</v>
      </c>
      <c r="J13" s="69">
        <v>1309666.02456</v>
      </c>
      <c r="K13" s="71">
        <v>107.15028957107302</v>
      </c>
      <c r="L13" s="69">
        <v>1403.3109377300002</v>
      </c>
      <c r="M13" s="133" t="s">
        <v>3561</v>
      </c>
      <c r="N13" s="70">
        <f t="shared" si="2"/>
        <v>2.9098934821433813E-4</v>
      </c>
      <c r="O13" s="70">
        <f>L13/'סכום נכסי הקרן'!$C$41</f>
        <v>1.7251334166322506E-4</v>
      </c>
    </row>
    <row r="14" spans="1:15">
      <c r="A14" s="62" t="s">
        <v>1802</v>
      </c>
      <c r="B14" s="59">
        <v>9528</v>
      </c>
      <c r="C14" s="59" t="s">
        <v>225</v>
      </c>
      <c r="D14" s="133" t="s">
        <v>3561</v>
      </c>
      <c r="E14" s="79">
        <v>45047</v>
      </c>
      <c r="F14" s="69">
        <v>4.3400000000000052</v>
      </c>
      <c r="G14" s="72" t="s">
        <v>134</v>
      </c>
      <c r="H14" s="73">
        <v>5.1500000000000004E-2</v>
      </c>
      <c r="I14" s="73">
        <v>5.1400000000000022E-2</v>
      </c>
      <c r="J14" s="69">
        <v>87640124.387679994</v>
      </c>
      <c r="K14" s="71">
        <v>105.32936263559273</v>
      </c>
      <c r="L14" s="69">
        <v>92310.784430583997</v>
      </c>
      <c r="M14" s="133" t="s">
        <v>3561</v>
      </c>
      <c r="N14" s="70">
        <f t="shared" si="2"/>
        <v>1.9141484807394915E-2</v>
      </c>
      <c r="O14" s="70">
        <f>L14/'סכום נכסי הקרן'!$C$41</f>
        <v>1.1348049434741613E-2</v>
      </c>
    </row>
    <row r="15" spans="1:15">
      <c r="A15" s="62" t="s">
        <v>1803</v>
      </c>
      <c r="B15" s="59">
        <v>9586</v>
      </c>
      <c r="C15" s="59" t="s">
        <v>225</v>
      </c>
      <c r="D15" s="133" t="s">
        <v>3561</v>
      </c>
      <c r="E15" s="79">
        <v>45078</v>
      </c>
      <c r="F15" s="69">
        <v>4.4199999999999733</v>
      </c>
      <c r="G15" s="72" t="s">
        <v>134</v>
      </c>
      <c r="H15" s="73">
        <v>5.1500000000000004E-2</v>
      </c>
      <c r="I15" s="73">
        <v>5.1399999999999772E-2</v>
      </c>
      <c r="J15" s="69">
        <v>49033063.339280002</v>
      </c>
      <c r="K15" s="71">
        <v>104.06179235457338</v>
      </c>
      <c r="L15" s="69">
        <v>51024.684557207998</v>
      </c>
      <c r="M15" s="133" t="s">
        <v>3561</v>
      </c>
      <c r="N15" s="70">
        <f t="shared" si="2"/>
        <v>1.0580434672704643E-2</v>
      </c>
      <c r="O15" s="70">
        <f>L15/'סכום נכסי הקרן'!$C$41</f>
        <v>6.2726218428217741E-3</v>
      </c>
    </row>
    <row r="16" spans="1:15">
      <c r="A16" s="62" t="s">
        <v>1804</v>
      </c>
      <c r="B16" s="59">
        <v>9636</v>
      </c>
      <c r="C16" s="59" t="s">
        <v>225</v>
      </c>
      <c r="D16" s="133" t="s">
        <v>3561</v>
      </c>
      <c r="E16" s="79">
        <v>45108</v>
      </c>
      <c r="F16" s="69">
        <v>4.5000000000000284</v>
      </c>
      <c r="G16" s="72" t="s">
        <v>134</v>
      </c>
      <c r="H16" s="73">
        <v>5.1500000000000004E-2</v>
      </c>
      <c r="I16" s="73">
        <v>5.1400000000000313E-2</v>
      </c>
      <c r="J16" s="69">
        <v>69107290.830493003</v>
      </c>
      <c r="K16" s="71">
        <v>103.42836290584782</v>
      </c>
      <c r="L16" s="69">
        <v>71476.539554561998</v>
      </c>
      <c r="M16" s="133" t="s">
        <v>3561</v>
      </c>
      <c r="N16" s="70">
        <f t="shared" si="2"/>
        <v>1.4821313721991461E-2</v>
      </c>
      <c r="O16" s="70">
        <f>L16/'סכום נכסי הקרן'!$C$41</f>
        <v>8.7868314552064126E-3</v>
      </c>
    </row>
    <row r="17" spans="1:15">
      <c r="A17" s="62" t="s">
        <v>1805</v>
      </c>
      <c r="B17" s="59">
        <v>9689</v>
      </c>
      <c r="C17" s="59" t="s">
        <v>225</v>
      </c>
      <c r="D17" s="133" t="s">
        <v>3561</v>
      </c>
      <c r="E17" s="79">
        <v>45139</v>
      </c>
      <c r="F17" s="69">
        <v>4.5900000000000114</v>
      </c>
      <c r="G17" s="72" t="s">
        <v>134</v>
      </c>
      <c r="H17" s="73">
        <v>5.1500000000000004E-2</v>
      </c>
      <c r="I17" s="73">
        <v>5.140000000000014E-2</v>
      </c>
      <c r="J17" s="69">
        <v>145926535.64684001</v>
      </c>
      <c r="K17" s="71">
        <v>102.99643928213045</v>
      </c>
      <c r="L17" s="69">
        <v>150299.13568401401</v>
      </c>
      <c r="M17" s="133" t="s">
        <v>3561</v>
      </c>
      <c r="N17" s="70">
        <f t="shared" si="2"/>
        <v>3.1165899412582215E-2</v>
      </c>
      <c r="O17" s="70">
        <f>L17/'סכום נכסי הקרן'!$C$41</f>
        <v>1.8476736301853328E-2</v>
      </c>
    </row>
    <row r="18" spans="1:15">
      <c r="A18" s="62" t="s">
        <v>1806</v>
      </c>
      <c r="B18" s="59">
        <v>9731</v>
      </c>
      <c r="C18" s="59" t="s">
        <v>225</v>
      </c>
      <c r="D18" s="133" t="s">
        <v>3561</v>
      </c>
      <c r="E18" s="79">
        <v>45170</v>
      </c>
      <c r="F18" s="69">
        <v>4.6700000000000825</v>
      </c>
      <c r="G18" s="72" t="s">
        <v>134</v>
      </c>
      <c r="H18" s="73">
        <v>5.1500000000000004E-2</v>
      </c>
      <c r="I18" s="73">
        <v>5.1400000000000841E-2</v>
      </c>
      <c r="J18" s="69">
        <v>24291125.400880001</v>
      </c>
      <c r="K18" s="71">
        <v>102.27183929849956</v>
      </c>
      <c r="L18" s="69">
        <v>24842.980733785</v>
      </c>
      <c r="M18" s="133" t="s">
        <v>3561</v>
      </c>
      <c r="N18" s="70">
        <f t="shared" si="2"/>
        <v>5.1514191025398672E-3</v>
      </c>
      <c r="O18" s="70">
        <f>L18/'סכום נכסי הקרן'!$C$41</f>
        <v>3.0540242422630892E-3</v>
      </c>
    </row>
    <row r="19" spans="1:15">
      <c r="A19" s="62" t="s">
        <v>1807</v>
      </c>
      <c r="B19" s="59">
        <v>9787</v>
      </c>
      <c r="C19" s="59" t="s">
        <v>225</v>
      </c>
      <c r="D19" s="133" t="s">
        <v>3561</v>
      </c>
      <c r="E19" s="79">
        <v>45261</v>
      </c>
      <c r="F19" s="69">
        <v>4.9200000000000452</v>
      </c>
      <c r="G19" s="72" t="s">
        <v>134</v>
      </c>
      <c r="H19" s="73">
        <v>5.1500000000000004E-2</v>
      </c>
      <c r="I19" s="73">
        <v>5.1400000000000487E-2</v>
      </c>
      <c r="J19" s="69">
        <v>35184478.576640002</v>
      </c>
      <c r="K19" s="71">
        <v>100.41935782303439</v>
      </c>
      <c r="L19" s="69">
        <v>35332.027440045</v>
      </c>
      <c r="M19" s="133" t="s">
        <v>3561</v>
      </c>
      <c r="N19" s="70">
        <f t="shared" si="2"/>
        <v>7.3264187996003038E-3</v>
      </c>
      <c r="O19" s="70">
        <f>L19/'סכום נכסי הקרן'!$C$41</f>
        <v>4.3434751041551874E-3</v>
      </c>
    </row>
    <row r="20" spans="1:15">
      <c r="A20" s="147" t="s">
        <v>3561</v>
      </c>
      <c r="B20" s="130" t="s">
        <v>3561</v>
      </c>
      <c r="C20" s="130" t="s">
        <v>3561</v>
      </c>
      <c r="D20" s="130" t="s">
        <v>3561</v>
      </c>
      <c r="E20" s="130" t="s">
        <v>3561</v>
      </c>
      <c r="F20" s="130" t="s">
        <v>3561</v>
      </c>
      <c r="G20" s="130" t="s">
        <v>3561</v>
      </c>
      <c r="H20" s="130" t="s">
        <v>3561</v>
      </c>
      <c r="I20" s="130" t="s">
        <v>3561</v>
      </c>
      <c r="J20" s="130" t="s">
        <v>3561</v>
      </c>
      <c r="K20" s="130" t="s">
        <v>3561</v>
      </c>
      <c r="L20" s="130" t="s">
        <v>3561</v>
      </c>
      <c r="M20" s="130" t="s">
        <v>3561</v>
      </c>
      <c r="N20" s="130" t="s">
        <v>3561</v>
      </c>
      <c r="O20" s="130" t="s">
        <v>3561</v>
      </c>
    </row>
    <row r="21" spans="1:15">
      <c r="A21" s="76" t="s">
        <v>70</v>
      </c>
      <c r="B21" s="130" t="s">
        <v>3561</v>
      </c>
      <c r="C21" s="130" t="s">
        <v>3561</v>
      </c>
      <c r="D21" s="130" t="s">
        <v>3561</v>
      </c>
      <c r="E21" s="130" t="s">
        <v>3561</v>
      </c>
      <c r="F21" s="105">
        <v>6.1968088522900659</v>
      </c>
      <c r="G21" s="130" t="s">
        <v>3561</v>
      </c>
      <c r="H21" s="130" t="s">
        <v>3561</v>
      </c>
      <c r="I21" s="93">
        <v>4.8521269965409501E-2</v>
      </c>
      <c r="J21" s="130" t="s">
        <v>3561</v>
      </c>
      <c r="K21" s="130" t="s">
        <v>3561</v>
      </c>
      <c r="L21" s="90">
        <f>SUM(L22:L162)</f>
        <v>4378931.9596345276</v>
      </c>
      <c r="M21" s="130" t="s">
        <v>3561</v>
      </c>
      <c r="N21" s="67">
        <f t="shared" si="0"/>
        <v>0.90801156219174894</v>
      </c>
      <c r="O21" s="67">
        <f>L21/'סכום נכסי הקרן'!$C$41</f>
        <v>0.53831561128884464</v>
      </c>
    </row>
    <row r="22" spans="1:15">
      <c r="A22" s="62" t="s">
        <v>1808</v>
      </c>
      <c r="B22" s="59" t="s">
        <v>1809</v>
      </c>
      <c r="C22" s="59" t="s">
        <v>225</v>
      </c>
      <c r="D22" s="133" t="s">
        <v>3561</v>
      </c>
      <c r="E22" s="79">
        <v>39845</v>
      </c>
      <c r="F22" s="69">
        <v>8.9999999999445163E-2</v>
      </c>
      <c r="G22" s="72" t="s">
        <v>134</v>
      </c>
      <c r="H22" s="73">
        <v>4.8000000000000001E-2</v>
      </c>
      <c r="I22" s="73">
        <v>4.619999999995561E-2</v>
      </c>
      <c r="J22" s="69">
        <v>422725.86139999999</v>
      </c>
      <c r="K22" s="71">
        <v>127.906463</v>
      </c>
      <c r="L22" s="69">
        <v>540.69369637</v>
      </c>
      <c r="M22" s="133" t="s">
        <v>3561</v>
      </c>
      <c r="N22" s="70">
        <f t="shared" si="0"/>
        <v>1.1211777950281987E-4</v>
      </c>
      <c r="O22" s="70">
        <f>L22/'סכום נכסי הקרן'!$C$41</f>
        <v>6.6469143700906958E-5</v>
      </c>
    </row>
    <row r="23" spans="1:15">
      <c r="A23" s="62" t="s">
        <v>1810</v>
      </c>
      <c r="B23" s="59" t="s">
        <v>1811</v>
      </c>
      <c r="C23" s="59" t="s">
        <v>225</v>
      </c>
      <c r="D23" s="133" t="s">
        <v>3561</v>
      </c>
      <c r="E23" s="79">
        <v>39873</v>
      </c>
      <c r="F23" s="69">
        <v>0.16999999999998797</v>
      </c>
      <c r="G23" s="72" t="s">
        <v>134</v>
      </c>
      <c r="H23" s="73">
        <v>4.8000000000000001E-2</v>
      </c>
      <c r="I23" s="73">
        <v>4.8200000000000992E-2</v>
      </c>
      <c r="J23" s="69">
        <v>15538205.0606</v>
      </c>
      <c r="K23" s="71">
        <v>128.081064</v>
      </c>
      <c r="L23" s="69">
        <v>19901.498291071999</v>
      </c>
      <c r="M23" s="133" t="s">
        <v>3561</v>
      </c>
      <c r="N23" s="70">
        <f t="shared" si="0"/>
        <v>4.126757556365622E-3</v>
      </c>
      <c r="O23" s="70">
        <f>L23/'סכום נכסי הקרן'!$C$41</f>
        <v>2.4465525650726183E-3</v>
      </c>
    </row>
    <row r="24" spans="1:15">
      <c r="A24" s="62" t="s">
        <v>1812</v>
      </c>
      <c r="B24" s="59" t="s">
        <v>1813</v>
      </c>
      <c r="C24" s="59" t="s">
        <v>225</v>
      </c>
      <c r="D24" s="133" t="s">
        <v>3561</v>
      </c>
      <c r="E24" s="79">
        <v>39934</v>
      </c>
      <c r="F24" s="69">
        <v>0.32999999999999857</v>
      </c>
      <c r="G24" s="72" t="s">
        <v>134</v>
      </c>
      <c r="H24" s="73">
        <v>4.8000000000000001E-2</v>
      </c>
      <c r="I24" s="73">
        <v>4.8300000000000211E-2</v>
      </c>
      <c r="J24" s="69">
        <v>16956083.202799998</v>
      </c>
      <c r="K24" s="71">
        <v>126.569211</v>
      </c>
      <c r="L24" s="69">
        <v>21461.180738791001</v>
      </c>
      <c r="M24" s="133" t="s">
        <v>3561</v>
      </c>
      <c r="N24" s="70">
        <f t="shared" si="0"/>
        <v>4.4501719663019162E-3</v>
      </c>
      <c r="O24" s="70">
        <f>L24/'סכום נכסי הקרן'!$C$41</f>
        <v>2.6382891387394104E-3</v>
      </c>
    </row>
    <row r="25" spans="1:15">
      <c r="A25" s="62" t="s">
        <v>1814</v>
      </c>
      <c r="B25" s="59" t="s">
        <v>1815</v>
      </c>
      <c r="C25" s="59" t="s">
        <v>225</v>
      </c>
      <c r="D25" s="133" t="s">
        <v>3561</v>
      </c>
      <c r="E25" s="79">
        <v>40148</v>
      </c>
      <c r="F25" s="69">
        <v>0.90999999999997327</v>
      </c>
      <c r="G25" s="72" t="s">
        <v>134</v>
      </c>
      <c r="H25" s="73">
        <v>4.8000000000000001E-2</v>
      </c>
      <c r="I25" s="73">
        <v>4.8299999999999461E-2</v>
      </c>
      <c r="J25" s="69">
        <v>22594376.504919995</v>
      </c>
      <c r="K25" s="71">
        <v>121.502201</v>
      </c>
      <c r="L25" s="69">
        <v>27452.664701703001</v>
      </c>
      <c r="M25" s="133" t="s">
        <v>3561</v>
      </c>
      <c r="N25" s="70">
        <f t="shared" si="0"/>
        <v>5.6925609239656012E-3</v>
      </c>
      <c r="O25" s="70">
        <f>L25/'סכום נכסי הקרן'!$C$41</f>
        <v>3.3748407412200008E-3</v>
      </c>
    </row>
    <row r="26" spans="1:15">
      <c r="A26" s="62" t="s">
        <v>1816</v>
      </c>
      <c r="B26" s="59" t="s">
        <v>1817</v>
      </c>
      <c r="C26" s="59" t="s">
        <v>225</v>
      </c>
      <c r="D26" s="133" t="s">
        <v>3561</v>
      </c>
      <c r="E26" s="79">
        <v>40269</v>
      </c>
      <c r="F26" s="69">
        <v>1.220000000000012</v>
      </c>
      <c r="G26" s="72" t="s">
        <v>134</v>
      </c>
      <c r="H26" s="73">
        <v>4.8000000000000001E-2</v>
      </c>
      <c r="I26" s="73">
        <v>4.849999999999989E-2</v>
      </c>
      <c r="J26" s="69">
        <v>25617614.916719999</v>
      </c>
      <c r="K26" s="71">
        <v>123.288242</v>
      </c>
      <c r="L26" s="69">
        <v>31583.507033171001</v>
      </c>
      <c r="M26" s="133" t="s">
        <v>3561</v>
      </c>
      <c r="N26" s="70">
        <f t="shared" si="0"/>
        <v>6.5491288343921235E-3</v>
      </c>
      <c r="O26" s="70">
        <f>L26/'סכום נכסי הקרן'!$C$41</f>
        <v>3.8826579293609249E-3</v>
      </c>
    </row>
    <row r="27" spans="1:15">
      <c r="A27" s="62" t="s">
        <v>1818</v>
      </c>
      <c r="B27" s="59" t="s">
        <v>1819</v>
      </c>
      <c r="C27" s="59" t="s">
        <v>225</v>
      </c>
      <c r="D27" s="133" t="s">
        <v>3561</v>
      </c>
      <c r="E27" s="79">
        <v>40391</v>
      </c>
      <c r="F27" s="69">
        <v>1.5200000000000078</v>
      </c>
      <c r="G27" s="72" t="s">
        <v>134</v>
      </c>
      <c r="H27" s="73">
        <v>4.8000000000000001E-2</v>
      </c>
      <c r="I27" s="73">
        <v>4.8500000000000022E-2</v>
      </c>
      <c r="J27" s="69">
        <v>17258906.045839999</v>
      </c>
      <c r="K27" s="71">
        <v>122.272352</v>
      </c>
      <c r="L27" s="69">
        <v>21102.870271866999</v>
      </c>
      <c r="M27" s="133" t="s">
        <v>3561</v>
      </c>
      <c r="N27" s="70">
        <f t="shared" si="0"/>
        <v>4.3758730162793014E-3</v>
      </c>
      <c r="O27" s="70">
        <f>L27/'סכום נכסי הקרן'!$C$41</f>
        <v>2.5942409279401989E-3</v>
      </c>
    </row>
    <row r="28" spans="1:15">
      <c r="A28" s="62" t="s">
        <v>1820</v>
      </c>
      <c r="B28" s="59" t="s">
        <v>1821</v>
      </c>
      <c r="C28" s="59" t="s">
        <v>225</v>
      </c>
      <c r="D28" s="133" t="s">
        <v>3561</v>
      </c>
      <c r="E28" s="79">
        <v>40452</v>
      </c>
      <c r="F28" s="69">
        <v>1.6799999999999622</v>
      </c>
      <c r="G28" s="72" t="s">
        <v>134</v>
      </c>
      <c r="H28" s="73">
        <v>4.8000000000000001E-2</v>
      </c>
      <c r="I28" s="73">
        <v>4.8499999999999439E-2</v>
      </c>
      <c r="J28" s="69">
        <v>22877952.133359998</v>
      </c>
      <c r="K28" s="71">
        <v>120.162972</v>
      </c>
      <c r="L28" s="69">
        <v>27490.827219103001</v>
      </c>
      <c r="M28" s="133" t="s">
        <v>3561</v>
      </c>
      <c r="N28" s="70">
        <f t="shared" si="0"/>
        <v>5.700474270727088E-3</v>
      </c>
      <c r="O28" s="70">
        <f>L28/'סכום נכסי הקרן'!$C$41</f>
        <v>3.3795321771847233E-3</v>
      </c>
    </row>
    <row r="29" spans="1:15">
      <c r="A29" s="62" t="s">
        <v>1822</v>
      </c>
      <c r="B29" s="59" t="s">
        <v>1823</v>
      </c>
      <c r="C29" s="59" t="s">
        <v>225</v>
      </c>
      <c r="D29" s="133" t="s">
        <v>3561</v>
      </c>
      <c r="E29" s="79">
        <v>40909</v>
      </c>
      <c r="F29" s="69">
        <v>2.7699999999999396</v>
      </c>
      <c r="G29" s="72" t="s">
        <v>134</v>
      </c>
      <c r="H29" s="73">
        <v>4.8000000000000001E-2</v>
      </c>
      <c r="I29" s="73">
        <v>4.8499999999999079E-2</v>
      </c>
      <c r="J29" s="69">
        <v>16269314.07148</v>
      </c>
      <c r="K29" s="71">
        <v>117.813993</v>
      </c>
      <c r="L29" s="69">
        <v>19167.528483995</v>
      </c>
      <c r="M29" s="133" t="s">
        <v>3561</v>
      </c>
      <c r="N29" s="70">
        <f t="shared" si="0"/>
        <v>3.974562208899848E-3</v>
      </c>
      <c r="O29" s="70">
        <f>L29/'סכום נכסי הקרן'!$C$41</f>
        <v>2.3563233929808037E-3</v>
      </c>
    </row>
    <row r="30" spans="1:15">
      <c r="A30" s="62" t="s">
        <v>1824</v>
      </c>
      <c r="B30" s="59">
        <v>8790</v>
      </c>
      <c r="C30" s="59" t="s">
        <v>225</v>
      </c>
      <c r="D30" s="133" t="s">
        <v>3561</v>
      </c>
      <c r="E30" s="79">
        <v>41030</v>
      </c>
      <c r="F30" s="69">
        <v>3.1000000000000698</v>
      </c>
      <c r="G30" s="72" t="s">
        <v>134</v>
      </c>
      <c r="H30" s="73">
        <v>4.8000000000000001E-2</v>
      </c>
      <c r="I30" s="73">
        <v>4.8600000000000802E-2</v>
      </c>
      <c r="J30" s="69">
        <v>22503273.02248</v>
      </c>
      <c r="K30" s="71">
        <v>115.497479</v>
      </c>
      <c r="L30" s="69">
        <v>25990.712971571997</v>
      </c>
      <c r="M30" s="133" t="s">
        <v>3561</v>
      </c>
      <c r="N30" s="70">
        <f t="shared" si="0"/>
        <v>5.3894118715112722E-3</v>
      </c>
      <c r="O30" s="70">
        <f>L30/'סכום נכסי הקרן'!$C$41</f>
        <v>3.1951185060871351E-3</v>
      </c>
    </row>
    <row r="31" spans="1:15">
      <c r="A31" s="62" t="s">
        <v>1825</v>
      </c>
      <c r="B31" s="59" t="s">
        <v>1826</v>
      </c>
      <c r="C31" s="59" t="s">
        <v>225</v>
      </c>
      <c r="D31" s="133" t="s">
        <v>3561</v>
      </c>
      <c r="E31" s="79">
        <v>41091</v>
      </c>
      <c r="F31" s="69">
        <v>3.1899999999997783</v>
      </c>
      <c r="G31" s="72" t="s">
        <v>134</v>
      </c>
      <c r="H31" s="73">
        <v>4.8000000000000001E-2</v>
      </c>
      <c r="I31" s="73">
        <v>4.8599999999997839E-2</v>
      </c>
      <c r="J31" s="69">
        <v>3343740.1778799999</v>
      </c>
      <c r="K31" s="71">
        <v>116.333029</v>
      </c>
      <c r="L31" s="69">
        <v>3889.8742234939996</v>
      </c>
      <c r="M31" s="133" t="s">
        <v>3561</v>
      </c>
      <c r="N31" s="70">
        <f t="shared" si="0"/>
        <v>8.0660097095890788E-4</v>
      </c>
      <c r="O31" s="70">
        <f>L31/'סכום נכסי הקרן'!$C$41</f>
        <v>4.7819423543444579E-4</v>
      </c>
    </row>
    <row r="32" spans="1:15">
      <c r="A32" s="62" t="s">
        <v>1827</v>
      </c>
      <c r="B32" s="59" t="s">
        <v>1828</v>
      </c>
      <c r="C32" s="59" t="s">
        <v>225</v>
      </c>
      <c r="D32" s="133" t="s">
        <v>3561</v>
      </c>
      <c r="E32" s="79">
        <v>41122</v>
      </c>
      <c r="F32" s="69">
        <v>3.2699999999999005</v>
      </c>
      <c r="G32" s="72" t="s">
        <v>134</v>
      </c>
      <c r="H32" s="73">
        <v>4.8000000000000001E-2</v>
      </c>
      <c r="I32" s="73">
        <v>4.8599999999998936E-2</v>
      </c>
      <c r="J32" s="69">
        <v>10740801.17856</v>
      </c>
      <c r="K32" s="71">
        <v>116.22693099999999</v>
      </c>
      <c r="L32" s="69">
        <v>12483.703619112001</v>
      </c>
      <c r="M32" s="133" t="s">
        <v>3561</v>
      </c>
      <c r="N32" s="70">
        <f t="shared" si="0"/>
        <v>2.5886100377030623E-3</v>
      </c>
      <c r="O32" s="70">
        <f>L32/'סכום נכסי הקרן'!$C$41</f>
        <v>1.5346601881048444E-3</v>
      </c>
    </row>
    <row r="33" spans="1:15">
      <c r="A33" s="62" t="s">
        <v>1829</v>
      </c>
      <c r="B33" s="59" t="s">
        <v>1830</v>
      </c>
      <c r="C33" s="59" t="s">
        <v>225</v>
      </c>
      <c r="D33" s="133" t="s">
        <v>3561</v>
      </c>
      <c r="E33" s="79">
        <v>41154</v>
      </c>
      <c r="F33" s="69">
        <v>3.3599999999999759</v>
      </c>
      <c r="G33" s="72" t="s">
        <v>134</v>
      </c>
      <c r="H33" s="73">
        <v>4.8000000000000001E-2</v>
      </c>
      <c r="I33" s="73">
        <v>4.8599999999999532E-2</v>
      </c>
      <c r="J33" s="69">
        <v>18738802.99064</v>
      </c>
      <c r="K33" s="71">
        <v>115.65342200000001</v>
      </c>
      <c r="L33" s="69">
        <v>21672.066908856999</v>
      </c>
      <c r="M33" s="133" t="s">
        <v>3561</v>
      </c>
      <c r="N33" s="70">
        <f t="shared" si="0"/>
        <v>4.4939011410165298E-3</v>
      </c>
      <c r="O33" s="70">
        <f>L33/'סכום נכסי הקרן'!$C$41</f>
        <v>2.6642140260402206E-3</v>
      </c>
    </row>
    <row r="34" spans="1:15">
      <c r="A34" s="62" t="s">
        <v>1831</v>
      </c>
      <c r="B34" s="59" t="s">
        <v>1832</v>
      </c>
      <c r="C34" s="59" t="s">
        <v>225</v>
      </c>
      <c r="D34" s="133" t="s">
        <v>3561</v>
      </c>
      <c r="E34" s="79">
        <v>41184</v>
      </c>
      <c r="F34" s="69">
        <v>3.4400000000000501</v>
      </c>
      <c r="G34" s="72" t="s">
        <v>134</v>
      </c>
      <c r="H34" s="73">
        <v>4.8000000000000001E-2</v>
      </c>
      <c r="I34" s="73">
        <v>4.8600000000000546E-2</v>
      </c>
      <c r="J34" s="69">
        <v>21036207.554079998</v>
      </c>
      <c r="K34" s="71">
        <v>113.99917600000001</v>
      </c>
      <c r="L34" s="69">
        <v>23981.103338245</v>
      </c>
      <c r="M34" s="133" t="s">
        <v>3561</v>
      </c>
      <c r="N34" s="70">
        <f t="shared" si="0"/>
        <v>4.972700947620797E-3</v>
      </c>
      <c r="O34" s="70">
        <f>L34/'סכום נכסי הקרן'!$C$41</f>
        <v>2.9480709958292542E-3</v>
      </c>
    </row>
    <row r="35" spans="1:15">
      <c r="A35" s="62" t="s">
        <v>1833</v>
      </c>
      <c r="B35" s="59" t="s">
        <v>1834</v>
      </c>
      <c r="C35" s="59" t="s">
        <v>225</v>
      </c>
      <c r="D35" s="133" t="s">
        <v>3561</v>
      </c>
      <c r="E35" s="79">
        <v>41214</v>
      </c>
      <c r="F35" s="69">
        <v>3.5199999999999405</v>
      </c>
      <c r="G35" s="72" t="s">
        <v>134</v>
      </c>
      <c r="H35" s="73">
        <v>4.8000000000000001E-2</v>
      </c>
      <c r="I35" s="73">
        <v>4.8499999999999169E-2</v>
      </c>
      <c r="J35" s="69">
        <v>22141567.959959999</v>
      </c>
      <c r="K35" s="71">
        <v>113.55918699999999</v>
      </c>
      <c r="L35" s="69">
        <v>25143.784616725996</v>
      </c>
      <c r="M35" s="133" t="s">
        <v>3561</v>
      </c>
      <c r="N35" s="70">
        <f t="shared" si="0"/>
        <v>5.2137935368038318E-3</v>
      </c>
      <c r="O35" s="70">
        <f>L35/'סכום נכסי הקרן'!$C$41</f>
        <v>3.0910029913316073E-3</v>
      </c>
    </row>
    <row r="36" spans="1:15">
      <c r="A36" s="62" t="s">
        <v>1835</v>
      </c>
      <c r="B36" s="59" t="s">
        <v>1836</v>
      </c>
      <c r="C36" s="59" t="s">
        <v>225</v>
      </c>
      <c r="D36" s="133" t="s">
        <v>3561</v>
      </c>
      <c r="E36" s="79">
        <v>41245</v>
      </c>
      <c r="F36" s="69">
        <v>3.6100000000000105</v>
      </c>
      <c r="G36" s="72" t="s">
        <v>134</v>
      </c>
      <c r="H36" s="73">
        <v>4.8000000000000001E-2</v>
      </c>
      <c r="I36" s="73">
        <v>4.8600000000000199E-2</v>
      </c>
      <c r="J36" s="69">
        <v>23126027.343759999</v>
      </c>
      <c r="K36" s="71">
        <v>113.309814</v>
      </c>
      <c r="L36" s="69">
        <v>26204.058533611002</v>
      </c>
      <c r="M36" s="133" t="s">
        <v>3561</v>
      </c>
      <c r="N36" s="70">
        <f t="shared" si="0"/>
        <v>5.4336510236286037E-3</v>
      </c>
      <c r="O36" s="70">
        <f>L36/'סכום נכסי הקרן'!$C$41</f>
        <v>3.2213457340284374E-3</v>
      </c>
    </row>
    <row r="37" spans="1:15">
      <c r="A37" s="62" t="s">
        <v>1837</v>
      </c>
      <c r="B37" s="59" t="s">
        <v>1838</v>
      </c>
      <c r="C37" s="59" t="s">
        <v>225</v>
      </c>
      <c r="D37" s="133" t="s">
        <v>3561</v>
      </c>
      <c r="E37" s="79">
        <v>41275</v>
      </c>
      <c r="F37" s="69">
        <v>3.6099999999999586</v>
      </c>
      <c r="G37" s="72" t="s">
        <v>134</v>
      </c>
      <c r="H37" s="73">
        <v>4.8000000000000001E-2</v>
      </c>
      <c r="I37" s="73">
        <v>4.8599999999999498E-2</v>
      </c>
      <c r="J37" s="69">
        <v>22654399.300080005</v>
      </c>
      <c r="K37" s="71">
        <v>116.124005</v>
      </c>
      <c r="L37" s="69">
        <v>26307.195671168996</v>
      </c>
      <c r="M37" s="133" t="s">
        <v>3561</v>
      </c>
      <c r="N37" s="70">
        <f t="shared" si="0"/>
        <v>5.455037451702228E-3</v>
      </c>
      <c r="O37" s="70">
        <f>L37/'סכום נכסי הקרן'!$C$41</f>
        <v>3.2340247004437432E-3</v>
      </c>
    </row>
    <row r="38" spans="1:15">
      <c r="A38" s="62" t="s">
        <v>1839</v>
      </c>
      <c r="B38" s="59" t="s">
        <v>1840</v>
      </c>
      <c r="C38" s="59" t="s">
        <v>225</v>
      </c>
      <c r="D38" s="133" t="s">
        <v>3561</v>
      </c>
      <c r="E38" s="79">
        <v>41306</v>
      </c>
      <c r="F38" s="69">
        <v>3.690000000000055</v>
      </c>
      <c r="G38" s="72" t="s">
        <v>134</v>
      </c>
      <c r="H38" s="73">
        <v>4.8000000000000001E-2</v>
      </c>
      <c r="I38" s="73">
        <v>4.850000000000039E-2</v>
      </c>
      <c r="J38" s="69">
        <v>26586106.241</v>
      </c>
      <c r="K38" s="71">
        <v>115.447581</v>
      </c>
      <c r="L38" s="69">
        <v>30693.016424727997</v>
      </c>
      <c r="M38" s="133" t="s">
        <v>3561</v>
      </c>
      <c r="N38" s="70">
        <f t="shared" si="0"/>
        <v>6.3644774682729529E-3</v>
      </c>
      <c r="O38" s="70">
        <f>L38/'סכום נכסי הקרן'!$C$41</f>
        <v>3.7731871724161242E-3</v>
      </c>
    </row>
    <row r="39" spans="1:15">
      <c r="A39" s="62" t="s">
        <v>1841</v>
      </c>
      <c r="B39" s="59" t="s">
        <v>1842</v>
      </c>
      <c r="C39" s="59" t="s">
        <v>225</v>
      </c>
      <c r="D39" s="133" t="s">
        <v>3561</v>
      </c>
      <c r="E39" s="79">
        <v>41334</v>
      </c>
      <c r="F39" s="69">
        <v>3.7700000000000076</v>
      </c>
      <c r="G39" s="72" t="s">
        <v>134</v>
      </c>
      <c r="H39" s="73">
        <v>4.8000000000000001E-2</v>
      </c>
      <c r="I39" s="73">
        <v>4.8600000000000539E-2</v>
      </c>
      <c r="J39" s="69">
        <v>19975472.17168</v>
      </c>
      <c r="K39" s="71">
        <v>115.193015</v>
      </c>
      <c r="L39" s="69">
        <v>23010.348715466</v>
      </c>
      <c r="M39" s="133" t="s">
        <v>3561</v>
      </c>
      <c r="N39" s="70">
        <f t="shared" si="0"/>
        <v>4.7714061045723592E-3</v>
      </c>
      <c r="O39" s="70">
        <f>L39/'סכום נכסי הקרן'!$C$41</f>
        <v>2.828733136052058E-3</v>
      </c>
    </row>
    <row r="40" spans="1:15">
      <c r="A40" s="62" t="s">
        <v>1843</v>
      </c>
      <c r="B40" s="59" t="s">
        <v>1844</v>
      </c>
      <c r="C40" s="59" t="s">
        <v>225</v>
      </c>
      <c r="D40" s="133" t="s">
        <v>3561</v>
      </c>
      <c r="E40" s="79">
        <v>41366</v>
      </c>
      <c r="F40" s="69">
        <v>3.8499999999999592</v>
      </c>
      <c r="G40" s="72" t="s">
        <v>134</v>
      </c>
      <c r="H40" s="73">
        <v>4.8000000000000001E-2</v>
      </c>
      <c r="I40" s="73">
        <v>4.8599999999999664E-2</v>
      </c>
      <c r="J40" s="69">
        <v>27684195.476919997</v>
      </c>
      <c r="K40" s="71">
        <v>114.73222800000001</v>
      </c>
      <c r="L40" s="69">
        <v>31762.694204177998</v>
      </c>
      <c r="M40" s="133" t="s">
        <v>3561</v>
      </c>
      <c r="N40" s="70">
        <f t="shared" si="0"/>
        <v>6.5862849319452731E-3</v>
      </c>
      <c r="O40" s="70">
        <f>L40/'סכום נכסי הקרן'!$C$41</f>
        <v>3.9046859609414386E-3</v>
      </c>
    </row>
    <row r="41" spans="1:15">
      <c r="A41" s="62" t="s">
        <v>1845</v>
      </c>
      <c r="B41" s="59">
        <v>2704</v>
      </c>
      <c r="C41" s="59" t="s">
        <v>225</v>
      </c>
      <c r="D41" s="133" t="s">
        <v>3561</v>
      </c>
      <c r="E41" s="79">
        <v>41395</v>
      </c>
      <c r="F41" s="69">
        <v>3.939999999999944</v>
      </c>
      <c r="G41" s="72" t="s">
        <v>134</v>
      </c>
      <c r="H41" s="73">
        <v>4.8000000000000001E-2</v>
      </c>
      <c r="I41" s="73">
        <v>4.8599999999998991E-2</v>
      </c>
      <c r="J41" s="69">
        <v>18956938.089439999</v>
      </c>
      <c r="K41" s="71">
        <v>114.058114</v>
      </c>
      <c r="L41" s="69">
        <v>21621.926059963</v>
      </c>
      <c r="M41" s="133" t="s">
        <v>3561</v>
      </c>
      <c r="N41" s="70">
        <f t="shared" si="0"/>
        <v>4.4835039777462284E-3</v>
      </c>
      <c r="O41" s="70">
        <f>L41/'סכום נכסי הקרן'!$C$41</f>
        <v>2.6580500568414009E-3</v>
      </c>
    </row>
    <row r="42" spans="1:15">
      <c r="A42" s="62" t="s">
        <v>1846</v>
      </c>
      <c r="B42" s="59" t="s">
        <v>1847</v>
      </c>
      <c r="C42" s="59" t="s">
        <v>225</v>
      </c>
      <c r="D42" s="133" t="s">
        <v>3561</v>
      </c>
      <c r="E42" s="79">
        <v>41427</v>
      </c>
      <c r="F42" s="69">
        <v>4.0199999999999694</v>
      </c>
      <c r="G42" s="72" t="s">
        <v>134</v>
      </c>
      <c r="H42" s="73">
        <v>4.8000000000000001E-2</v>
      </c>
      <c r="I42" s="73">
        <v>4.8599999999999789E-2</v>
      </c>
      <c r="J42" s="69">
        <v>37476465.405599996</v>
      </c>
      <c r="K42" s="71">
        <v>113.152174</v>
      </c>
      <c r="L42" s="69">
        <v>42405.435359564995</v>
      </c>
      <c r="M42" s="133" t="s">
        <v>3561</v>
      </c>
      <c r="N42" s="70">
        <f t="shared" si="0"/>
        <v>8.7931545776914737E-3</v>
      </c>
      <c r="O42" s="70">
        <f>L42/'סכום נכסי הקרן'!$C$41</f>
        <v>5.2130309554887528E-3</v>
      </c>
    </row>
    <row r="43" spans="1:15">
      <c r="A43" s="62" t="s">
        <v>1848</v>
      </c>
      <c r="B43" s="59">
        <v>8805</v>
      </c>
      <c r="C43" s="59" t="s">
        <v>225</v>
      </c>
      <c r="D43" s="133" t="s">
        <v>3561</v>
      </c>
      <c r="E43" s="79">
        <v>41487</v>
      </c>
      <c r="F43" s="69">
        <v>4.090000000000023</v>
      </c>
      <c r="G43" s="72" t="s">
        <v>134</v>
      </c>
      <c r="H43" s="73">
        <v>4.8000000000000001E-2</v>
      </c>
      <c r="I43" s="73">
        <v>4.8500000000000092E-2</v>
      </c>
      <c r="J43" s="69">
        <v>19753487.629960001</v>
      </c>
      <c r="K43" s="71">
        <v>113.944827</v>
      </c>
      <c r="L43" s="69">
        <v>22508.077392427997</v>
      </c>
      <c r="M43" s="133" t="s">
        <v>3561</v>
      </c>
      <c r="N43" s="70">
        <f t="shared" si="0"/>
        <v>4.6672555553334254E-3</v>
      </c>
      <c r="O43" s="70">
        <f>L43/'סכום נכסי הקרן'!$C$41</f>
        <v>2.7669873732070406E-3</v>
      </c>
    </row>
    <row r="44" spans="1:15">
      <c r="A44" s="62" t="s">
        <v>1849</v>
      </c>
      <c r="B44" s="59" t="s">
        <v>1850</v>
      </c>
      <c r="C44" s="59" t="s">
        <v>225</v>
      </c>
      <c r="D44" s="133" t="s">
        <v>3561</v>
      </c>
      <c r="E44" s="79">
        <v>41518</v>
      </c>
      <c r="F44" s="69">
        <v>4.1799999999996373</v>
      </c>
      <c r="G44" s="72" t="s">
        <v>134</v>
      </c>
      <c r="H44" s="73">
        <v>4.8000000000000001E-2</v>
      </c>
      <c r="I44" s="73">
        <v>4.8499999999993409E-2</v>
      </c>
      <c r="J44" s="69">
        <v>2144424.85036</v>
      </c>
      <c r="K44" s="71">
        <v>113.164751</v>
      </c>
      <c r="L44" s="69">
        <v>2426.7330440159999</v>
      </c>
      <c r="M44" s="133" t="s">
        <v>3561</v>
      </c>
      <c r="N44" s="70">
        <f t="shared" si="0"/>
        <v>5.0320527531174839E-4</v>
      </c>
      <c r="O44" s="70">
        <f>L44/'סכום נכסי הקרן'!$C$41</f>
        <v>2.9832577762485752E-4</v>
      </c>
    </row>
    <row r="45" spans="1:15">
      <c r="A45" s="62" t="s">
        <v>1851</v>
      </c>
      <c r="B45" s="59" t="s">
        <v>1852</v>
      </c>
      <c r="C45" s="59" t="s">
        <v>225</v>
      </c>
      <c r="D45" s="133" t="s">
        <v>3561</v>
      </c>
      <c r="E45" s="79">
        <v>41548</v>
      </c>
      <c r="F45" s="69">
        <v>4.2600000000000033</v>
      </c>
      <c r="G45" s="72" t="s">
        <v>134</v>
      </c>
      <c r="H45" s="73">
        <v>4.8000000000000001E-2</v>
      </c>
      <c r="I45" s="73">
        <v>4.849999999999989E-2</v>
      </c>
      <c r="J45" s="69">
        <v>49318492.403200001</v>
      </c>
      <c r="K45" s="71">
        <v>112.49197700000001</v>
      </c>
      <c r="L45" s="69">
        <v>55479.347221003009</v>
      </c>
      <c r="M45" s="133" t="s">
        <v>3561</v>
      </c>
      <c r="N45" s="70">
        <f t="shared" si="0"/>
        <v>1.1504149688529497E-2</v>
      </c>
      <c r="O45" s="70">
        <f>L45/'סכום נכסי הקרן'!$C$41</f>
        <v>6.8202472631415153E-3</v>
      </c>
    </row>
    <row r="46" spans="1:15">
      <c r="A46" s="62" t="s">
        <v>1853</v>
      </c>
      <c r="B46" s="59" t="s">
        <v>1854</v>
      </c>
      <c r="C46" s="59" t="s">
        <v>225</v>
      </c>
      <c r="D46" s="133" t="s">
        <v>3561</v>
      </c>
      <c r="E46" s="79">
        <v>41579</v>
      </c>
      <c r="F46" s="69">
        <v>4.3400000000000114</v>
      </c>
      <c r="G46" s="72" t="s">
        <v>134</v>
      </c>
      <c r="H46" s="73">
        <v>4.8000000000000001E-2</v>
      </c>
      <c r="I46" s="73">
        <v>4.8500000000000265E-2</v>
      </c>
      <c r="J46" s="69">
        <v>34222117.846639998</v>
      </c>
      <c r="K46" s="71">
        <v>112.048484</v>
      </c>
      <c r="L46" s="69">
        <v>38345.364113739997</v>
      </c>
      <c r="M46" s="133" t="s">
        <v>3561</v>
      </c>
      <c r="N46" s="70">
        <f t="shared" si="0"/>
        <v>7.9512616986710284E-3</v>
      </c>
      <c r="O46" s="70">
        <f>L46/'סכום נכסי הקרן'!$C$41</f>
        <v>4.7139138751779277E-3</v>
      </c>
    </row>
    <row r="47" spans="1:15">
      <c r="A47" s="62" t="s">
        <v>1855</v>
      </c>
      <c r="B47" s="59" t="s">
        <v>1856</v>
      </c>
      <c r="C47" s="59" t="s">
        <v>225</v>
      </c>
      <c r="D47" s="133" t="s">
        <v>3561</v>
      </c>
      <c r="E47" s="79">
        <v>41609</v>
      </c>
      <c r="F47" s="69">
        <v>4.4299999999999784</v>
      </c>
      <c r="G47" s="72" t="s">
        <v>134</v>
      </c>
      <c r="H47" s="73">
        <v>4.8000000000000001E-2</v>
      </c>
      <c r="I47" s="73">
        <v>4.8499999999999731E-2</v>
      </c>
      <c r="J47" s="69">
        <v>33193033.43936</v>
      </c>
      <c r="K47" s="71">
        <v>111.287283</v>
      </c>
      <c r="L47" s="69">
        <v>36939.625182659998</v>
      </c>
      <c r="M47" s="133" t="s">
        <v>3561</v>
      </c>
      <c r="N47" s="70">
        <f t="shared" si="0"/>
        <v>7.6597688838454135E-3</v>
      </c>
      <c r="O47" s="70">
        <f>L47/'סכום נכסי הקרן'!$C$41</f>
        <v>4.5411020528037761E-3</v>
      </c>
    </row>
    <row r="48" spans="1:15">
      <c r="A48" s="62" t="s">
        <v>1857</v>
      </c>
      <c r="B48" s="59" t="s">
        <v>1858</v>
      </c>
      <c r="C48" s="59" t="s">
        <v>225</v>
      </c>
      <c r="D48" s="133" t="s">
        <v>3561</v>
      </c>
      <c r="E48" s="79">
        <v>41672</v>
      </c>
      <c r="F48" s="69">
        <v>4.4899999999998128</v>
      </c>
      <c r="G48" s="72" t="s">
        <v>134</v>
      </c>
      <c r="H48" s="73">
        <v>4.8000000000000001E-2</v>
      </c>
      <c r="I48" s="73">
        <v>4.8499999999998537E-2</v>
      </c>
      <c r="J48" s="69">
        <v>10299113.246479999</v>
      </c>
      <c r="K48" s="71">
        <v>113.389481</v>
      </c>
      <c r="L48" s="69">
        <v>11678.111061382002</v>
      </c>
      <c r="M48" s="133" t="s">
        <v>3561</v>
      </c>
      <c r="N48" s="70">
        <f t="shared" si="0"/>
        <v>2.4215630583077682E-3</v>
      </c>
      <c r="O48" s="70">
        <f>L48/'סכום נכסי הקרן'!$C$41</f>
        <v>1.4356262103765486E-3</v>
      </c>
    </row>
    <row r="49" spans="1:15">
      <c r="A49" s="62" t="s">
        <v>1859</v>
      </c>
      <c r="B49" s="59" t="s">
        <v>1860</v>
      </c>
      <c r="C49" s="59" t="s">
        <v>225</v>
      </c>
      <c r="D49" s="133" t="s">
        <v>3561</v>
      </c>
      <c r="E49" s="79">
        <v>41700</v>
      </c>
      <c r="F49" s="69">
        <v>4.5699999999999621</v>
      </c>
      <c r="G49" s="72" t="s">
        <v>134</v>
      </c>
      <c r="H49" s="73">
        <v>4.8000000000000001E-2</v>
      </c>
      <c r="I49" s="73">
        <v>4.8599999999999574E-2</v>
      </c>
      <c r="J49" s="69">
        <v>44615756.302599996</v>
      </c>
      <c r="K49" s="71">
        <v>113.608948</v>
      </c>
      <c r="L49" s="69">
        <v>50687.491281563001</v>
      </c>
      <c r="M49" s="133" t="s">
        <v>3561</v>
      </c>
      <c r="N49" s="70">
        <f t="shared" si="0"/>
        <v>1.0510514565290022E-2</v>
      </c>
      <c r="O49" s="70">
        <f>L49/'סכום נכסי הקרן'!$C$41</f>
        <v>6.2311696334760797E-3</v>
      </c>
    </row>
    <row r="50" spans="1:15">
      <c r="A50" s="62" t="s">
        <v>1861</v>
      </c>
      <c r="B50" s="59" t="s">
        <v>1862</v>
      </c>
      <c r="C50" s="59" t="s">
        <v>225</v>
      </c>
      <c r="D50" s="133" t="s">
        <v>3561</v>
      </c>
      <c r="E50" s="79">
        <v>41730</v>
      </c>
      <c r="F50" s="69">
        <v>4.6499999999999151</v>
      </c>
      <c r="G50" s="72" t="s">
        <v>134</v>
      </c>
      <c r="H50" s="73">
        <v>4.8000000000000001E-2</v>
      </c>
      <c r="I50" s="73">
        <v>4.8499999999999141E-2</v>
      </c>
      <c r="J50" s="69">
        <v>25833896.58004</v>
      </c>
      <c r="K50" s="71">
        <v>113.389898</v>
      </c>
      <c r="L50" s="69">
        <v>29293.02908461</v>
      </c>
      <c r="M50" s="133" t="s">
        <v>3561</v>
      </c>
      <c r="N50" s="70">
        <f t="shared" si="0"/>
        <v>6.0741772983988109E-3</v>
      </c>
      <c r="O50" s="70">
        <f>L50/'סכום נכסי הקרן'!$C$41</f>
        <v>3.6010824108579742E-3</v>
      </c>
    </row>
    <row r="51" spans="1:15">
      <c r="A51" s="62" t="s">
        <v>1863</v>
      </c>
      <c r="B51" s="59" t="s">
        <v>1864</v>
      </c>
      <c r="C51" s="59" t="s">
        <v>225</v>
      </c>
      <c r="D51" s="133" t="s">
        <v>3561</v>
      </c>
      <c r="E51" s="79">
        <v>41760</v>
      </c>
      <c r="F51" s="69">
        <v>4.7400000000001423</v>
      </c>
      <c r="G51" s="72" t="s">
        <v>134</v>
      </c>
      <c r="H51" s="73">
        <v>4.8000000000000001E-2</v>
      </c>
      <c r="I51" s="73">
        <v>4.8600000000001191E-2</v>
      </c>
      <c r="J51" s="69">
        <v>9493011.3846400008</v>
      </c>
      <c r="K51" s="71">
        <v>112.56057800000001</v>
      </c>
      <c r="L51" s="69">
        <v>10685.388449152</v>
      </c>
      <c r="M51" s="133" t="s">
        <v>3561</v>
      </c>
      <c r="N51" s="70">
        <f t="shared" si="0"/>
        <v>2.2157129518746758E-3</v>
      </c>
      <c r="O51" s="70">
        <f>L51/'סכום נכסי הקרן'!$C$41</f>
        <v>1.3135877579025226E-3</v>
      </c>
    </row>
    <row r="52" spans="1:15">
      <c r="A52" s="62" t="s">
        <v>1865</v>
      </c>
      <c r="B52" s="59" t="s">
        <v>1866</v>
      </c>
      <c r="C52" s="59" t="s">
        <v>225</v>
      </c>
      <c r="D52" s="133" t="s">
        <v>3561</v>
      </c>
      <c r="E52" s="79">
        <v>41791</v>
      </c>
      <c r="F52" s="69">
        <v>4.820000000000058</v>
      </c>
      <c r="G52" s="72" t="s">
        <v>134</v>
      </c>
      <c r="H52" s="73">
        <v>4.8000000000000001E-2</v>
      </c>
      <c r="I52" s="73">
        <v>4.8600000000000587E-2</v>
      </c>
      <c r="J52" s="69">
        <v>38009684.535999998</v>
      </c>
      <c r="K52" s="71">
        <v>112.045067</v>
      </c>
      <c r="L52" s="69">
        <v>42587.976327775003</v>
      </c>
      <c r="M52" s="133" t="s">
        <v>3561</v>
      </c>
      <c r="N52" s="70">
        <f t="shared" si="0"/>
        <v>8.8310061157460176E-3</v>
      </c>
      <c r="O52" s="70">
        <f>L52/'סכום נכסי הקרן'!$C$41</f>
        <v>5.2354712797032053E-3</v>
      </c>
    </row>
    <row r="53" spans="1:15">
      <c r="A53" s="62" t="s">
        <v>1867</v>
      </c>
      <c r="B53" s="59" t="s">
        <v>1868</v>
      </c>
      <c r="C53" s="59" t="s">
        <v>225</v>
      </c>
      <c r="D53" s="133" t="s">
        <v>3561</v>
      </c>
      <c r="E53" s="79">
        <v>41821</v>
      </c>
      <c r="F53" s="69">
        <v>4.7899999999999352</v>
      </c>
      <c r="G53" s="72" t="s">
        <v>134</v>
      </c>
      <c r="H53" s="73">
        <v>4.8000000000000001E-2</v>
      </c>
      <c r="I53" s="73">
        <v>4.8599999999999213E-2</v>
      </c>
      <c r="J53" s="69">
        <v>24739514.21508</v>
      </c>
      <c r="K53" s="71">
        <v>114.165436</v>
      </c>
      <c r="L53" s="69">
        <v>28243.974245076999</v>
      </c>
      <c r="M53" s="133" t="s">
        <v>3561</v>
      </c>
      <c r="N53" s="70">
        <f t="shared" si="0"/>
        <v>5.8566461897974625E-3</v>
      </c>
      <c r="O53" s="70">
        <f>L53/'סכום נכסי הקרן'!$C$41</f>
        <v>3.4721188639418761E-3</v>
      </c>
    </row>
    <row r="54" spans="1:15">
      <c r="A54" s="62" t="s">
        <v>1869</v>
      </c>
      <c r="B54" s="59" t="s">
        <v>1870</v>
      </c>
      <c r="C54" s="59" t="s">
        <v>225</v>
      </c>
      <c r="D54" s="133" t="s">
        <v>3561</v>
      </c>
      <c r="E54" s="79">
        <v>41852</v>
      </c>
      <c r="F54" s="69">
        <v>4.8700000000000063</v>
      </c>
      <c r="G54" s="72" t="s">
        <v>134</v>
      </c>
      <c r="H54" s="73">
        <v>4.8000000000000001E-2</v>
      </c>
      <c r="I54" s="73">
        <v>4.8500000000000078E-2</v>
      </c>
      <c r="J54" s="69">
        <v>18205298.716320001</v>
      </c>
      <c r="K54" s="71">
        <v>113.389836</v>
      </c>
      <c r="L54" s="69">
        <v>20642.958328501001</v>
      </c>
      <c r="M54" s="133" t="s">
        <v>3561</v>
      </c>
      <c r="N54" s="70">
        <f t="shared" si="0"/>
        <v>4.2805060715503281E-3</v>
      </c>
      <c r="O54" s="70">
        <f>L54/'סכום נכסי הקרן'!$C$41</f>
        <v>2.537702534282954E-3</v>
      </c>
    </row>
    <row r="55" spans="1:15">
      <c r="A55" s="62" t="s">
        <v>1871</v>
      </c>
      <c r="B55" s="59" t="s">
        <v>1872</v>
      </c>
      <c r="C55" s="59" t="s">
        <v>225</v>
      </c>
      <c r="D55" s="133" t="s">
        <v>3561</v>
      </c>
      <c r="E55" s="79">
        <v>41883</v>
      </c>
      <c r="F55" s="69">
        <v>4.9599999999999325</v>
      </c>
      <c r="G55" s="72" t="s">
        <v>134</v>
      </c>
      <c r="H55" s="73">
        <v>4.8000000000000001E-2</v>
      </c>
      <c r="I55" s="73">
        <v>4.8499999999999231E-2</v>
      </c>
      <c r="J55" s="69">
        <v>29636290.75324</v>
      </c>
      <c r="K55" s="71">
        <v>112.83300199999999</v>
      </c>
      <c r="L55" s="69">
        <v>33439.516518743003</v>
      </c>
      <c r="M55" s="133" t="s">
        <v>3561</v>
      </c>
      <c r="N55" s="70">
        <f t="shared" si="0"/>
        <v>6.9339893638481684E-3</v>
      </c>
      <c r="O55" s="70">
        <f>L55/'סכום נכסי הקרן'!$C$41</f>
        <v>4.1108228997220938E-3</v>
      </c>
    </row>
    <row r="56" spans="1:15">
      <c r="A56" s="62" t="s">
        <v>1873</v>
      </c>
      <c r="B56" s="59" t="s">
        <v>1874</v>
      </c>
      <c r="C56" s="59" t="s">
        <v>225</v>
      </c>
      <c r="D56" s="133" t="s">
        <v>3561</v>
      </c>
      <c r="E56" s="79">
        <v>41913</v>
      </c>
      <c r="F56" s="69">
        <v>5.0399999999999183</v>
      </c>
      <c r="G56" s="72" t="s">
        <v>134</v>
      </c>
      <c r="H56" s="73">
        <v>4.8000000000000001E-2</v>
      </c>
      <c r="I56" s="73">
        <v>4.8499999999999259E-2</v>
      </c>
      <c r="J56" s="69">
        <v>25774158.928800002</v>
      </c>
      <c r="K56" s="71">
        <v>112.502351</v>
      </c>
      <c r="L56" s="69">
        <v>28996.534732859</v>
      </c>
      <c r="M56" s="133" t="s">
        <v>3561</v>
      </c>
      <c r="N56" s="70">
        <f t="shared" si="0"/>
        <v>6.0126964848131789E-3</v>
      </c>
      <c r="O56" s="70">
        <f>L56/'סכום נכסי הקרן'!$C$41</f>
        <v>3.5646334457500872E-3</v>
      </c>
    </row>
    <row r="57" spans="1:15">
      <c r="A57" s="62" t="s">
        <v>1875</v>
      </c>
      <c r="B57" s="59" t="s">
        <v>1876</v>
      </c>
      <c r="C57" s="59" t="s">
        <v>225</v>
      </c>
      <c r="D57" s="133" t="s">
        <v>3561</v>
      </c>
      <c r="E57" s="79">
        <v>41945</v>
      </c>
      <c r="F57" s="69">
        <v>5.1300000000000994</v>
      </c>
      <c r="G57" s="72" t="s">
        <v>134</v>
      </c>
      <c r="H57" s="73">
        <v>4.8000000000000001E-2</v>
      </c>
      <c r="I57" s="73">
        <v>4.8500000000000758E-2</v>
      </c>
      <c r="J57" s="69">
        <v>13852434.205560001</v>
      </c>
      <c r="K57" s="71">
        <v>112.370261</v>
      </c>
      <c r="L57" s="69">
        <v>15566.016475888002</v>
      </c>
      <c r="M57" s="133" t="s">
        <v>3561</v>
      </c>
      <c r="N57" s="70">
        <f t="shared" si="0"/>
        <v>3.2277557787294834E-3</v>
      </c>
      <c r="O57" s="70">
        <f>L57/'סכום נכסי הקרן'!$C$41</f>
        <v>1.9135784140499039E-3</v>
      </c>
    </row>
    <row r="58" spans="1:15">
      <c r="A58" s="62" t="s">
        <v>1877</v>
      </c>
      <c r="B58" s="59" t="s">
        <v>1878</v>
      </c>
      <c r="C58" s="59" t="s">
        <v>225</v>
      </c>
      <c r="D58" s="133" t="s">
        <v>3561</v>
      </c>
      <c r="E58" s="79">
        <v>41974</v>
      </c>
      <c r="F58" s="69">
        <v>5.2099999999999786</v>
      </c>
      <c r="G58" s="72" t="s">
        <v>134</v>
      </c>
      <c r="H58" s="73">
        <v>4.8000000000000001E-2</v>
      </c>
      <c r="I58" s="73">
        <v>4.8499999999999766E-2</v>
      </c>
      <c r="J58" s="69">
        <v>46921002.32384</v>
      </c>
      <c r="K58" s="71">
        <v>111.614228</v>
      </c>
      <c r="L58" s="69">
        <v>52370.514355771993</v>
      </c>
      <c r="M58" s="133" t="s">
        <v>3561</v>
      </c>
      <c r="N58" s="70">
        <f t="shared" si="0"/>
        <v>1.0859504781375684E-2</v>
      </c>
      <c r="O58" s="70">
        <f>L58/'סכום נכסי הקרן'!$C$41</f>
        <v>6.438068850764137E-3</v>
      </c>
    </row>
    <row r="59" spans="1:15">
      <c r="A59" s="62" t="s">
        <v>1879</v>
      </c>
      <c r="B59" s="59" t="s">
        <v>1880</v>
      </c>
      <c r="C59" s="59" t="s">
        <v>225</v>
      </c>
      <c r="D59" s="133" t="s">
        <v>3561</v>
      </c>
      <c r="E59" s="79">
        <v>42005</v>
      </c>
      <c r="F59" s="69">
        <v>5.170000000000174</v>
      </c>
      <c r="G59" s="72" t="s">
        <v>134</v>
      </c>
      <c r="H59" s="73">
        <v>4.8000000000000001E-2</v>
      </c>
      <c r="I59" s="73">
        <v>4.850000000000218E-2</v>
      </c>
      <c r="J59" s="69">
        <v>4018105.5486800005</v>
      </c>
      <c r="K59" s="71">
        <v>114.063997</v>
      </c>
      <c r="L59" s="69">
        <v>4583.2117918600006</v>
      </c>
      <c r="M59" s="133" t="s">
        <v>3561</v>
      </c>
      <c r="N59" s="70">
        <f t="shared" si="0"/>
        <v>9.5037085237784297E-4</v>
      </c>
      <c r="O59" s="70">
        <f>L59/'סכום נכסי הקרן'!$C$41</f>
        <v>5.6342836110366849E-4</v>
      </c>
    </row>
    <row r="60" spans="1:15">
      <c r="A60" s="62" t="s">
        <v>1881</v>
      </c>
      <c r="B60" s="59" t="s">
        <v>1882</v>
      </c>
      <c r="C60" s="59" t="s">
        <v>225</v>
      </c>
      <c r="D60" s="133" t="s">
        <v>3561</v>
      </c>
      <c r="E60" s="79">
        <v>42036</v>
      </c>
      <c r="F60" s="69">
        <v>5.2500000000000711</v>
      </c>
      <c r="G60" s="72" t="s">
        <v>134</v>
      </c>
      <c r="H60" s="73">
        <v>4.8000000000000001E-2</v>
      </c>
      <c r="I60" s="73">
        <v>4.8600000000000733E-2</v>
      </c>
      <c r="J60" s="69">
        <v>27685621.196520001</v>
      </c>
      <c r="K60" s="71">
        <v>113.556585</v>
      </c>
      <c r="L60" s="69">
        <v>31438.845974795</v>
      </c>
      <c r="M60" s="133" t="s">
        <v>3561</v>
      </c>
      <c r="N60" s="70">
        <f t="shared" si="0"/>
        <v>6.5191320418374237E-3</v>
      </c>
      <c r="O60" s="70">
        <f>L60/'סכום נכסי הקרן'!$C$41</f>
        <v>3.8648742992914895E-3</v>
      </c>
    </row>
    <row r="61" spans="1:15">
      <c r="A61" s="62" t="s">
        <v>1883</v>
      </c>
      <c r="B61" s="59" t="s">
        <v>1884</v>
      </c>
      <c r="C61" s="59" t="s">
        <v>225</v>
      </c>
      <c r="D61" s="133" t="s">
        <v>3561</v>
      </c>
      <c r="E61" s="79">
        <v>42064</v>
      </c>
      <c r="F61" s="69">
        <v>5.3300000000000329</v>
      </c>
      <c r="G61" s="72" t="s">
        <v>134</v>
      </c>
      <c r="H61" s="73">
        <v>4.8000000000000001E-2</v>
      </c>
      <c r="I61" s="73">
        <v>4.8600000000000254E-2</v>
      </c>
      <c r="J61" s="69">
        <v>68638276.130840003</v>
      </c>
      <c r="K61" s="71">
        <v>114.162852</v>
      </c>
      <c r="L61" s="69">
        <v>78359.413850507</v>
      </c>
      <c r="M61" s="133" t="s">
        <v>3561</v>
      </c>
      <c r="N61" s="70">
        <f t="shared" si="0"/>
        <v>1.6248540611890901E-2</v>
      </c>
      <c r="O61" s="70">
        <f>L61/'סכום נכסי הקרן'!$C$41</f>
        <v>9.6329644205505813E-3</v>
      </c>
    </row>
    <row r="62" spans="1:15">
      <c r="A62" s="62" t="s">
        <v>1885</v>
      </c>
      <c r="B62" s="59" t="s">
        <v>1886</v>
      </c>
      <c r="C62" s="59" t="s">
        <v>225</v>
      </c>
      <c r="D62" s="133" t="s">
        <v>3561</v>
      </c>
      <c r="E62" s="79">
        <v>42095</v>
      </c>
      <c r="F62" s="69">
        <v>5.4100000000000126</v>
      </c>
      <c r="G62" s="72" t="s">
        <v>134</v>
      </c>
      <c r="H62" s="73">
        <v>4.8000000000000001E-2</v>
      </c>
      <c r="I62" s="73">
        <v>4.8500000000000182E-2</v>
      </c>
      <c r="J62" s="69">
        <v>41020091.4714</v>
      </c>
      <c r="K62" s="71">
        <v>114.551188</v>
      </c>
      <c r="L62" s="69">
        <v>46989.002004479</v>
      </c>
      <c r="M62" s="133" t="s">
        <v>3561</v>
      </c>
      <c r="N62" s="70">
        <f t="shared" si="0"/>
        <v>9.7435990120931723E-3</v>
      </c>
      <c r="O62" s="70">
        <f>L62/'סכום נכסי הקרן'!$C$41</f>
        <v>5.7765029397727867E-3</v>
      </c>
    </row>
    <row r="63" spans="1:15">
      <c r="A63" s="62" t="s">
        <v>1887</v>
      </c>
      <c r="B63" s="59" t="s">
        <v>1888</v>
      </c>
      <c r="C63" s="59" t="s">
        <v>225</v>
      </c>
      <c r="D63" s="133" t="s">
        <v>3561</v>
      </c>
      <c r="E63" s="79">
        <v>42125</v>
      </c>
      <c r="F63" s="69">
        <v>5.499999999999944</v>
      </c>
      <c r="G63" s="72" t="s">
        <v>134</v>
      </c>
      <c r="H63" s="73">
        <v>4.8000000000000001E-2</v>
      </c>
      <c r="I63" s="73">
        <v>4.8499999999999661E-2</v>
      </c>
      <c r="J63" s="69">
        <v>39001272.517800003</v>
      </c>
      <c r="K63" s="71">
        <v>113.753461</v>
      </c>
      <c r="L63" s="69">
        <v>44365.297167842997</v>
      </c>
      <c r="M63" s="133" t="s">
        <v>3561</v>
      </c>
      <c r="N63" s="70">
        <f t="shared" si="0"/>
        <v>9.199549835397872E-3</v>
      </c>
      <c r="O63" s="70">
        <f>L63/'סכום נכסי הקרן'!$C$41</f>
        <v>5.453962812181243E-3</v>
      </c>
    </row>
    <row r="64" spans="1:15">
      <c r="A64" s="62" t="s">
        <v>1889</v>
      </c>
      <c r="B64" s="59" t="s">
        <v>1890</v>
      </c>
      <c r="C64" s="59" t="s">
        <v>225</v>
      </c>
      <c r="D64" s="133" t="s">
        <v>3561</v>
      </c>
      <c r="E64" s="79">
        <v>42156</v>
      </c>
      <c r="F64" s="69">
        <v>5.5800000000001182</v>
      </c>
      <c r="G64" s="72" t="s">
        <v>134</v>
      </c>
      <c r="H64" s="73">
        <v>4.8000000000000001E-2</v>
      </c>
      <c r="I64" s="73">
        <v>4.8500000000000633E-2</v>
      </c>
      <c r="J64" s="69">
        <v>14674931.842799999</v>
      </c>
      <c r="K64" s="71">
        <v>112.618172</v>
      </c>
      <c r="L64" s="69">
        <v>16526.640019307</v>
      </c>
      <c r="M64" s="133" t="s">
        <v>3561</v>
      </c>
      <c r="N64" s="70">
        <f t="shared" si="0"/>
        <v>3.4269498498816779E-3</v>
      </c>
      <c r="O64" s="70">
        <f>L64/'סכום נכסי הקרן'!$C$41</f>
        <v>2.0316708289951258E-3</v>
      </c>
    </row>
    <row r="65" spans="1:15">
      <c r="A65" s="62" t="s">
        <v>1891</v>
      </c>
      <c r="B65" s="59" t="s">
        <v>1892</v>
      </c>
      <c r="C65" s="59" t="s">
        <v>225</v>
      </c>
      <c r="D65" s="133" t="s">
        <v>3561</v>
      </c>
      <c r="E65" s="79">
        <v>42218</v>
      </c>
      <c r="F65" s="69">
        <v>5.6200000000000294</v>
      </c>
      <c r="G65" s="72" t="s">
        <v>134</v>
      </c>
      <c r="H65" s="73">
        <v>4.8000000000000001E-2</v>
      </c>
      <c r="I65" s="73">
        <v>4.8500000000000154E-2</v>
      </c>
      <c r="J65" s="69">
        <v>16178068.01708</v>
      </c>
      <c r="K65" s="71">
        <v>113.827915</v>
      </c>
      <c r="L65" s="69">
        <v>18415.157552762001</v>
      </c>
      <c r="M65" s="133" t="s">
        <v>3561</v>
      </c>
      <c r="N65" s="70">
        <f t="shared" si="0"/>
        <v>3.81855122016698E-3</v>
      </c>
      <c r="O65" s="70">
        <f>L65/'סכום נכסי הקרן'!$C$41</f>
        <v>2.2638321139437914E-3</v>
      </c>
    </row>
    <row r="66" spans="1:15">
      <c r="A66" s="62" t="s">
        <v>1893</v>
      </c>
      <c r="B66" s="59" t="s">
        <v>1894</v>
      </c>
      <c r="C66" s="59" t="s">
        <v>225</v>
      </c>
      <c r="D66" s="133" t="s">
        <v>3561</v>
      </c>
      <c r="E66" s="79">
        <v>42309</v>
      </c>
      <c r="F66" s="69">
        <v>5.8699999999999513</v>
      </c>
      <c r="G66" s="72" t="s">
        <v>134</v>
      </c>
      <c r="H66" s="73">
        <v>4.8000000000000001E-2</v>
      </c>
      <c r="I66" s="73">
        <v>4.8499999999999453E-2</v>
      </c>
      <c r="J66" s="69">
        <v>34870535.120719999</v>
      </c>
      <c r="K66" s="71">
        <v>112.953007</v>
      </c>
      <c r="L66" s="69">
        <v>39387.317925839001</v>
      </c>
      <c r="M66" s="133" t="s">
        <v>3561</v>
      </c>
      <c r="N66" s="70">
        <f t="shared" si="0"/>
        <v>8.1673203443355345E-3</v>
      </c>
      <c r="O66" s="70">
        <f>L66/'סכום נכסי הקרן'!$C$41</f>
        <v>4.8420044708905935E-3</v>
      </c>
    </row>
    <row r="67" spans="1:15">
      <c r="A67" s="62" t="s">
        <v>1895</v>
      </c>
      <c r="B67" s="59" t="s">
        <v>1896</v>
      </c>
      <c r="C67" s="59" t="s">
        <v>225</v>
      </c>
      <c r="D67" s="133" t="s">
        <v>3561</v>
      </c>
      <c r="E67" s="79">
        <v>42339</v>
      </c>
      <c r="F67" s="69">
        <v>5.9500000000000455</v>
      </c>
      <c r="G67" s="72" t="s">
        <v>134</v>
      </c>
      <c r="H67" s="73">
        <v>4.8000000000000001E-2</v>
      </c>
      <c r="I67" s="73">
        <v>4.8500000000000425E-2</v>
      </c>
      <c r="J67" s="69">
        <v>27846442.367400002</v>
      </c>
      <c r="K67" s="71">
        <v>112.394024</v>
      </c>
      <c r="L67" s="69">
        <v>31297.737188049003</v>
      </c>
      <c r="M67" s="133" t="s">
        <v>3561</v>
      </c>
      <c r="N67" s="70">
        <f t="shared" si="0"/>
        <v>6.4898718452704712E-3</v>
      </c>
      <c r="O67" s="70">
        <f>L67/'סכום נכסי הקרן'!$C$41</f>
        <v>3.8475273609294377E-3</v>
      </c>
    </row>
    <row r="68" spans="1:15">
      <c r="A68" s="62" t="s">
        <v>1897</v>
      </c>
      <c r="B68" s="59" t="s">
        <v>1898</v>
      </c>
      <c r="C68" s="59" t="s">
        <v>225</v>
      </c>
      <c r="D68" s="133" t="s">
        <v>3561</v>
      </c>
      <c r="E68" s="79">
        <v>42370</v>
      </c>
      <c r="F68" s="69">
        <v>5.8900000000000645</v>
      </c>
      <c r="G68" s="72" t="s">
        <v>134</v>
      </c>
      <c r="H68" s="73">
        <v>4.8000000000000001E-2</v>
      </c>
      <c r="I68" s="73">
        <v>4.8500000000000494E-2</v>
      </c>
      <c r="J68" s="69">
        <v>14843594.471480001</v>
      </c>
      <c r="K68" s="71">
        <v>115.09980400000001</v>
      </c>
      <c r="L68" s="69">
        <v>17084.948103519</v>
      </c>
      <c r="M68" s="133" t="s">
        <v>3561</v>
      </c>
      <c r="N68" s="70">
        <f t="shared" si="0"/>
        <v>3.5427201336866655E-3</v>
      </c>
      <c r="O68" s="70">
        <f>L68/'סכום נכסי הקרן'!$C$41</f>
        <v>2.1003053637197004E-3</v>
      </c>
    </row>
    <row r="69" spans="1:15">
      <c r="A69" s="62" t="s">
        <v>1899</v>
      </c>
      <c r="B69" s="59" t="s">
        <v>1900</v>
      </c>
      <c r="C69" s="59" t="s">
        <v>225</v>
      </c>
      <c r="D69" s="133" t="s">
        <v>3561</v>
      </c>
      <c r="E69" s="79">
        <v>42461</v>
      </c>
      <c r="F69" s="69">
        <v>6.1399999999999366</v>
      </c>
      <c r="G69" s="72" t="s">
        <v>134</v>
      </c>
      <c r="H69" s="73">
        <v>4.8000000000000001E-2</v>
      </c>
      <c r="I69" s="73">
        <v>4.8499999999999578E-2</v>
      </c>
      <c r="J69" s="69">
        <v>40438825.59048</v>
      </c>
      <c r="K69" s="71">
        <v>114.780339</v>
      </c>
      <c r="L69" s="69">
        <v>46415.821024407</v>
      </c>
      <c r="M69" s="133" t="s">
        <v>3561</v>
      </c>
      <c r="N69" s="70">
        <f t="shared" si="0"/>
        <v>9.6247446974037955E-3</v>
      </c>
      <c r="O69" s="70">
        <f>L69/'סכום נכסי הקרן'!$C$41</f>
        <v>5.706040034089194E-3</v>
      </c>
    </row>
    <row r="70" spans="1:15">
      <c r="A70" s="62" t="s">
        <v>1901</v>
      </c>
      <c r="B70" s="59" t="s">
        <v>1902</v>
      </c>
      <c r="C70" s="59" t="s">
        <v>225</v>
      </c>
      <c r="D70" s="133" t="s">
        <v>3561</v>
      </c>
      <c r="E70" s="79">
        <v>42491</v>
      </c>
      <c r="F70" s="69">
        <v>6.2199999999999767</v>
      </c>
      <c r="G70" s="72" t="s">
        <v>134</v>
      </c>
      <c r="H70" s="73">
        <v>4.8000000000000001E-2</v>
      </c>
      <c r="I70" s="73">
        <v>4.8599999999999782E-2</v>
      </c>
      <c r="J70" s="69">
        <v>43478744.921599999</v>
      </c>
      <c r="K70" s="71">
        <v>114.564193</v>
      </c>
      <c r="L70" s="69">
        <v>49811.073329678002</v>
      </c>
      <c r="M70" s="133" t="s">
        <v>3561</v>
      </c>
      <c r="N70" s="70">
        <f t="shared" si="0"/>
        <v>1.0328781293122346E-2</v>
      </c>
      <c r="O70" s="70">
        <f>L70/'סכום נכסי הקרן'!$C$41</f>
        <v>6.1234288716048068E-3</v>
      </c>
    </row>
    <row r="71" spans="1:15">
      <c r="A71" s="62" t="s">
        <v>1903</v>
      </c>
      <c r="B71" s="59" t="s">
        <v>1904</v>
      </c>
      <c r="C71" s="59" t="s">
        <v>225</v>
      </c>
      <c r="D71" s="133" t="s">
        <v>3561</v>
      </c>
      <c r="E71" s="79">
        <v>42522</v>
      </c>
      <c r="F71" s="69">
        <v>6.3100000000000307</v>
      </c>
      <c r="G71" s="72" t="s">
        <v>134</v>
      </c>
      <c r="H71" s="73">
        <v>4.8000000000000001E-2</v>
      </c>
      <c r="I71" s="73">
        <v>4.850000000000039E-2</v>
      </c>
      <c r="J71" s="69">
        <v>24759046.573600002</v>
      </c>
      <c r="K71" s="71">
        <v>113.64869400000001</v>
      </c>
      <c r="L71" s="69">
        <v>28138.333133294</v>
      </c>
      <c r="M71" s="133" t="s">
        <v>3561</v>
      </c>
      <c r="N71" s="70">
        <f t="shared" si="0"/>
        <v>5.8347405397837174E-3</v>
      </c>
      <c r="O71" s="70">
        <f>L71/'סכום נכסי הקרן'!$C$41</f>
        <v>3.4591320762523397E-3</v>
      </c>
    </row>
    <row r="72" spans="1:15">
      <c r="A72" s="62" t="s">
        <v>1905</v>
      </c>
      <c r="B72" s="59" t="s">
        <v>1906</v>
      </c>
      <c r="C72" s="59" t="s">
        <v>225</v>
      </c>
      <c r="D72" s="133" t="s">
        <v>3561</v>
      </c>
      <c r="E72" s="79">
        <v>42552</v>
      </c>
      <c r="F72" s="69">
        <v>6.2400000000003004</v>
      </c>
      <c r="G72" s="72" t="s">
        <v>134</v>
      </c>
      <c r="H72" s="73">
        <v>4.8000000000000001E-2</v>
      </c>
      <c r="I72" s="73">
        <v>4.8500000000002673E-2</v>
      </c>
      <c r="J72" s="69">
        <v>7621041.5498400005</v>
      </c>
      <c r="K72" s="71">
        <v>115.56699999999999</v>
      </c>
      <c r="L72" s="69">
        <v>8807.4091092889994</v>
      </c>
      <c r="M72" s="133" t="s">
        <v>3561</v>
      </c>
      <c r="N72" s="70">
        <f t="shared" si="0"/>
        <v>1.8262967723423605E-3</v>
      </c>
      <c r="O72" s="70">
        <f>L72/'סכום נכסי הקרן'!$C$41</f>
        <v>1.0827219655939919E-3</v>
      </c>
    </row>
    <row r="73" spans="1:15">
      <c r="A73" s="62" t="s">
        <v>1907</v>
      </c>
      <c r="B73" s="59" t="s">
        <v>1908</v>
      </c>
      <c r="C73" s="59" t="s">
        <v>225</v>
      </c>
      <c r="D73" s="133" t="s">
        <v>3561</v>
      </c>
      <c r="E73" s="79">
        <v>42583</v>
      </c>
      <c r="F73" s="69">
        <v>6.3300000000000356</v>
      </c>
      <c r="G73" s="72" t="s">
        <v>134</v>
      </c>
      <c r="H73" s="73">
        <v>4.8000000000000001E-2</v>
      </c>
      <c r="I73" s="73">
        <v>4.850000000000021E-2</v>
      </c>
      <c r="J73" s="69">
        <v>65244350.623039998</v>
      </c>
      <c r="K73" s="71">
        <v>114.769786</v>
      </c>
      <c r="L73" s="69">
        <v>74880.801315603996</v>
      </c>
      <c r="M73" s="133" t="s">
        <v>3561</v>
      </c>
      <c r="N73" s="70">
        <f t="shared" si="0"/>
        <v>1.5527218510704224E-2</v>
      </c>
      <c r="O73" s="70">
        <f>L73/'סכום נכסי הקרן'!$C$41</f>
        <v>9.2053278529068954E-3</v>
      </c>
    </row>
    <row r="74" spans="1:15">
      <c r="A74" s="62" t="s">
        <v>1909</v>
      </c>
      <c r="B74" s="59" t="s">
        <v>1910</v>
      </c>
      <c r="C74" s="59" t="s">
        <v>225</v>
      </c>
      <c r="D74" s="133" t="s">
        <v>3561</v>
      </c>
      <c r="E74" s="79">
        <v>42614</v>
      </c>
      <c r="F74" s="69">
        <v>6.4100000000000303</v>
      </c>
      <c r="G74" s="72" t="s">
        <v>134</v>
      </c>
      <c r="H74" s="73">
        <v>4.8000000000000001E-2</v>
      </c>
      <c r="I74" s="73">
        <v>4.8500000000000459E-2</v>
      </c>
      <c r="J74" s="69">
        <v>19986877.928479999</v>
      </c>
      <c r="K74" s="71">
        <v>113.84910000000001</v>
      </c>
      <c r="L74" s="69">
        <v>22754.880716947006</v>
      </c>
      <c r="M74" s="133" t="s">
        <v>3561</v>
      </c>
      <c r="N74" s="70">
        <f t="shared" si="0"/>
        <v>4.7184324802814273E-3</v>
      </c>
      <c r="O74" s="70">
        <f>L74/'סכום נכסי הקרן'!$C$41</f>
        <v>2.7973276670803572E-3</v>
      </c>
    </row>
    <row r="75" spans="1:15">
      <c r="A75" s="62" t="s">
        <v>1911</v>
      </c>
      <c r="B75" s="59" t="s">
        <v>1912</v>
      </c>
      <c r="C75" s="59" t="s">
        <v>225</v>
      </c>
      <c r="D75" s="133" t="s">
        <v>3561</v>
      </c>
      <c r="E75" s="79">
        <v>42644</v>
      </c>
      <c r="F75" s="69">
        <v>6.4900000000001352</v>
      </c>
      <c r="G75" s="72" t="s">
        <v>134</v>
      </c>
      <c r="H75" s="73">
        <v>4.8000000000000001E-2</v>
      </c>
      <c r="I75" s="73">
        <v>4.8600000000001246E-2</v>
      </c>
      <c r="J75" s="69">
        <v>15373677.018759999</v>
      </c>
      <c r="K75" s="71">
        <v>113.741338</v>
      </c>
      <c r="L75" s="69">
        <v>17486.225995287001</v>
      </c>
      <c r="M75" s="133" t="s">
        <v>3561</v>
      </c>
      <c r="N75" s="70">
        <f t="shared" si="0"/>
        <v>3.6259287719427589E-3</v>
      </c>
      <c r="O75" s="70">
        <f>L75/'סכום נכסי הקרן'!$C$41</f>
        <v>2.1496356925750086E-3</v>
      </c>
    </row>
    <row r="76" spans="1:15">
      <c r="A76" s="62" t="s">
        <v>1913</v>
      </c>
      <c r="B76" s="59" t="s">
        <v>1914</v>
      </c>
      <c r="C76" s="59" t="s">
        <v>225</v>
      </c>
      <c r="D76" s="133" t="s">
        <v>3561</v>
      </c>
      <c r="E76" s="79">
        <v>42675</v>
      </c>
      <c r="F76" s="69">
        <v>6.5799999999999796</v>
      </c>
      <c r="G76" s="72" t="s">
        <v>134</v>
      </c>
      <c r="H76" s="73">
        <v>4.8000000000000001E-2</v>
      </c>
      <c r="I76" s="73">
        <v>4.8599999999999796E-2</v>
      </c>
      <c r="J76" s="69">
        <v>22423432.724879999</v>
      </c>
      <c r="K76" s="71">
        <v>113.397054</v>
      </c>
      <c r="L76" s="69">
        <v>25427.512226874998</v>
      </c>
      <c r="M76" s="133" t="s">
        <v>3561</v>
      </c>
      <c r="N76" s="70">
        <f t="shared" ref="N76:N139" si="3">IFERROR(L76/$L$9,0)</f>
        <v>5.2726270498392406E-3</v>
      </c>
      <c r="O76" s="70">
        <f>L76/'סכום נכסי הקרן'!$C$41</f>
        <v>3.1258825015192085E-3</v>
      </c>
    </row>
    <row r="77" spans="1:15">
      <c r="A77" s="62" t="s">
        <v>1915</v>
      </c>
      <c r="B77" s="59" t="s">
        <v>1916</v>
      </c>
      <c r="C77" s="59" t="s">
        <v>225</v>
      </c>
      <c r="D77" s="133" t="s">
        <v>3561</v>
      </c>
      <c r="E77" s="79">
        <v>42705</v>
      </c>
      <c r="F77" s="69">
        <v>6.6599999999999859</v>
      </c>
      <c r="G77" s="72" t="s">
        <v>134</v>
      </c>
      <c r="H77" s="73">
        <v>4.8000000000000001E-2</v>
      </c>
      <c r="I77" s="73">
        <v>4.8599999999999859E-2</v>
      </c>
      <c r="J77" s="69">
        <v>25052602.239239998</v>
      </c>
      <c r="K77" s="71">
        <v>112.70606600000001</v>
      </c>
      <c r="L77" s="69">
        <v>28235.802536439998</v>
      </c>
      <c r="M77" s="133" t="s">
        <v>3561</v>
      </c>
      <c r="N77" s="70">
        <f t="shared" si="3"/>
        <v>5.8549517113279043E-3</v>
      </c>
      <c r="O77" s="70">
        <f>L77/'סכום נכסי הקרן'!$C$41</f>
        <v>3.4711142905959661E-3</v>
      </c>
    </row>
    <row r="78" spans="1:15">
      <c r="A78" s="62" t="s">
        <v>1917</v>
      </c>
      <c r="B78" s="59" t="s">
        <v>1918</v>
      </c>
      <c r="C78" s="59" t="s">
        <v>225</v>
      </c>
      <c r="D78" s="133" t="s">
        <v>3561</v>
      </c>
      <c r="E78" s="79">
        <v>42736</v>
      </c>
      <c r="F78" s="69">
        <v>6.5900000000000292</v>
      </c>
      <c r="G78" s="72" t="s">
        <v>134</v>
      </c>
      <c r="H78" s="73">
        <v>4.8000000000000001E-2</v>
      </c>
      <c r="I78" s="73">
        <v>4.850000000000023E-2</v>
      </c>
      <c r="J78" s="69">
        <v>50744639.719080001</v>
      </c>
      <c r="K78" s="71">
        <v>115.44776</v>
      </c>
      <c r="L78" s="69">
        <v>58583.549816609004</v>
      </c>
      <c r="M78" s="133" t="s">
        <v>3561</v>
      </c>
      <c r="N78" s="70">
        <f t="shared" si="3"/>
        <v>1.2147834466959152E-2</v>
      </c>
      <c r="O78" s="70">
        <f>L78/'סכום נכסי הקרן'!$C$41</f>
        <v>7.2018564621932233E-3</v>
      </c>
    </row>
    <row r="79" spans="1:15">
      <c r="A79" s="62" t="s">
        <v>1919</v>
      </c>
      <c r="B79" s="59" t="s">
        <v>1920</v>
      </c>
      <c r="C79" s="59" t="s">
        <v>225</v>
      </c>
      <c r="D79" s="133" t="s">
        <v>3561</v>
      </c>
      <c r="E79" s="79">
        <v>42767</v>
      </c>
      <c r="F79" s="69">
        <v>6.6699999999999662</v>
      </c>
      <c r="G79" s="72" t="s">
        <v>134</v>
      </c>
      <c r="H79" s="73">
        <v>4.8000000000000001E-2</v>
      </c>
      <c r="I79" s="73">
        <v>4.8499999999999703E-2</v>
      </c>
      <c r="J79" s="69">
        <v>27738657.965640001</v>
      </c>
      <c r="K79" s="71">
        <v>114.983689</v>
      </c>
      <c r="L79" s="69">
        <v>31894.932122226997</v>
      </c>
      <c r="M79" s="133" t="s">
        <v>3561</v>
      </c>
      <c r="N79" s="70">
        <f t="shared" si="3"/>
        <v>6.6137056728143954E-3</v>
      </c>
      <c r="O79" s="70">
        <f>L79/'סכום נכסי הקרן'!$C$41</f>
        <v>3.9209423760550571E-3</v>
      </c>
    </row>
    <row r="80" spans="1:15">
      <c r="A80" s="62" t="s">
        <v>1921</v>
      </c>
      <c r="B80" s="59" t="s">
        <v>1922</v>
      </c>
      <c r="C80" s="59" t="s">
        <v>225</v>
      </c>
      <c r="D80" s="133" t="s">
        <v>3561</v>
      </c>
      <c r="E80" s="79">
        <v>42795</v>
      </c>
      <c r="F80" s="69">
        <v>6.7500000000000764</v>
      </c>
      <c r="G80" s="72" t="s">
        <v>134</v>
      </c>
      <c r="H80" s="73">
        <v>4.8000000000000001E-2</v>
      </c>
      <c r="I80" s="73">
        <v>4.8500000000000612E-2</v>
      </c>
      <c r="J80" s="69">
        <v>34367113.529959999</v>
      </c>
      <c r="K80" s="71">
        <v>114.76819</v>
      </c>
      <c r="L80" s="69">
        <v>39442.514152595999</v>
      </c>
      <c r="M80" s="133" t="s">
        <v>3561</v>
      </c>
      <c r="N80" s="70">
        <f t="shared" si="3"/>
        <v>8.1787657864083319E-3</v>
      </c>
      <c r="O80" s="70">
        <f>L80/'סכום נכסי הקרן'!$C$41</f>
        <v>4.8487899132818955E-3</v>
      </c>
    </row>
    <row r="81" spans="1:15">
      <c r="A81" s="62" t="s">
        <v>1923</v>
      </c>
      <c r="B81" s="59" t="s">
        <v>1924</v>
      </c>
      <c r="C81" s="59" t="s">
        <v>225</v>
      </c>
      <c r="D81" s="133" t="s">
        <v>3561</v>
      </c>
      <c r="E81" s="79">
        <v>42826</v>
      </c>
      <c r="F81" s="69">
        <v>6.8299999999999761</v>
      </c>
      <c r="G81" s="72" t="s">
        <v>134</v>
      </c>
      <c r="H81" s="73">
        <v>4.8000000000000001E-2</v>
      </c>
      <c r="I81" s="73">
        <v>4.8499999999999766E-2</v>
      </c>
      <c r="J81" s="69">
        <v>24253914.119320001</v>
      </c>
      <c r="K81" s="71">
        <v>114.315331</v>
      </c>
      <c r="L81" s="69">
        <v>27725.942311849001</v>
      </c>
      <c r="M81" s="133" t="s">
        <v>3561</v>
      </c>
      <c r="N81" s="70">
        <f t="shared" si="3"/>
        <v>5.7492275339947295E-3</v>
      </c>
      <c r="O81" s="70">
        <f>L81/'סכום נכסי הקרן'!$C$41</f>
        <v>3.4084356006773685E-3</v>
      </c>
    </row>
    <row r="82" spans="1:15">
      <c r="A82" s="62" t="s">
        <v>1925</v>
      </c>
      <c r="B82" s="59" t="s">
        <v>1926</v>
      </c>
      <c r="C82" s="59" t="s">
        <v>225</v>
      </c>
      <c r="D82" s="133" t="s">
        <v>3561</v>
      </c>
      <c r="E82" s="79">
        <v>42856</v>
      </c>
      <c r="F82" s="69">
        <v>6.920000000000071</v>
      </c>
      <c r="G82" s="72" t="s">
        <v>134</v>
      </c>
      <c r="H82" s="73">
        <v>4.8000000000000001E-2</v>
      </c>
      <c r="I82" s="73">
        <v>4.8500000000000466E-2</v>
      </c>
      <c r="J82" s="69">
        <v>43832608.526320003</v>
      </c>
      <c r="K82" s="71">
        <v>113.520008</v>
      </c>
      <c r="L82" s="69">
        <v>49758.780575181998</v>
      </c>
      <c r="M82" s="133" t="s">
        <v>3561</v>
      </c>
      <c r="N82" s="70">
        <f t="shared" si="3"/>
        <v>1.0317937912558564E-2</v>
      </c>
      <c r="O82" s="70">
        <f>L82/'סכום נכסי הקרן'!$C$41</f>
        <v>6.1170003620134306E-3</v>
      </c>
    </row>
    <row r="83" spans="1:15">
      <c r="A83" s="62" t="s">
        <v>1927</v>
      </c>
      <c r="B83" s="59" t="s">
        <v>1928</v>
      </c>
      <c r="C83" s="59" t="s">
        <v>225</v>
      </c>
      <c r="D83" s="133" t="s">
        <v>3561</v>
      </c>
      <c r="E83" s="79">
        <v>42887</v>
      </c>
      <c r="F83" s="69">
        <v>7.0000000000000453</v>
      </c>
      <c r="G83" s="72" t="s">
        <v>134</v>
      </c>
      <c r="H83" s="73">
        <v>4.8000000000000001E-2</v>
      </c>
      <c r="I83" s="73">
        <v>4.8500000000000175E-2</v>
      </c>
      <c r="J83" s="69">
        <v>38492005.476680003</v>
      </c>
      <c r="K83" s="71">
        <v>112.857688</v>
      </c>
      <c r="L83" s="69">
        <v>43441.187398332004</v>
      </c>
      <c r="M83" s="133" t="s">
        <v>3561</v>
      </c>
      <c r="N83" s="70">
        <f t="shared" si="3"/>
        <v>9.0079272289757418E-3</v>
      </c>
      <c r="O83" s="70">
        <f>L83/'סכום נכסי הקרן'!$C$41</f>
        <v>5.3403591480782227E-3</v>
      </c>
    </row>
    <row r="84" spans="1:15">
      <c r="A84" s="62" t="s">
        <v>1929</v>
      </c>
      <c r="B84" s="59" t="s">
        <v>1930</v>
      </c>
      <c r="C84" s="59" t="s">
        <v>225</v>
      </c>
      <c r="D84" s="133" t="s">
        <v>3561</v>
      </c>
      <c r="E84" s="79">
        <v>42918</v>
      </c>
      <c r="F84" s="69">
        <v>6.9199999999999653</v>
      </c>
      <c r="G84" s="72" t="s">
        <v>134</v>
      </c>
      <c r="H84" s="73">
        <v>4.8000000000000001E-2</v>
      </c>
      <c r="I84" s="73">
        <v>4.8599999999999935E-2</v>
      </c>
      <c r="J84" s="69">
        <v>16711144.575520001</v>
      </c>
      <c r="K84" s="71">
        <v>114.614419</v>
      </c>
      <c r="L84" s="69">
        <v>19153.381292242</v>
      </c>
      <c r="M84" s="133" t="s">
        <v>3561</v>
      </c>
      <c r="N84" s="70">
        <f t="shared" si="3"/>
        <v>3.9716286593944701E-3</v>
      </c>
      <c r="O84" s="70">
        <f>L84/'סכום נכסי הקרן'!$C$41</f>
        <v>2.3545842350658742E-3</v>
      </c>
    </row>
    <row r="85" spans="1:15">
      <c r="A85" s="62" t="s">
        <v>1931</v>
      </c>
      <c r="B85" s="59" t="s">
        <v>1932</v>
      </c>
      <c r="C85" s="59" t="s">
        <v>225</v>
      </c>
      <c r="D85" s="133" t="s">
        <v>3561</v>
      </c>
      <c r="E85" s="79">
        <v>42949</v>
      </c>
      <c r="F85" s="69">
        <v>7.0100000000000051</v>
      </c>
      <c r="G85" s="72" t="s">
        <v>134</v>
      </c>
      <c r="H85" s="73">
        <v>4.8000000000000001E-2</v>
      </c>
      <c r="I85" s="73">
        <v>4.8499999999999953E-2</v>
      </c>
      <c r="J85" s="69">
        <v>40920433.671360001</v>
      </c>
      <c r="K85" s="71">
        <v>114.985602</v>
      </c>
      <c r="L85" s="69">
        <v>47052.607143972011</v>
      </c>
      <c r="M85" s="133" t="s">
        <v>3561</v>
      </c>
      <c r="N85" s="70">
        <f t="shared" si="3"/>
        <v>9.7567881190733351E-3</v>
      </c>
      <c r="O85" s="70">
        <f>L85/'סכום נכסי הקרן'!$C$41</f>
        <v>5.7843221157414743E-3</v>
      </c>
    </row>
    <row r="86" spans="1:15">
      <c r="A86" s="62" t="s">
        <v>1933</v>
      </c>
      <c r="B86" s="59" t="s">
        <v>1934</v>
      </c>
      <c r="C86" s="59" t="s">
        <v>225</v>
      </c>
      <c r="D86" s="133" t="s">
        <v>3561</v>
      </c>
      <c r="E86" s="79">
        <v>42979</v>
      </c>
      <c r="F86" s="69">
        <v>7.0899999999999821</v>
      </c>
      <c r="G86" s="72" t="s">
        <v>134</v>
      </c>
      <c r="H86" s="73">
        <v>4.8000000000000001E-2</v>
      </c>
      <c r="I86" s="73">
        <v>4.8499999999999981E-2</v>
      </c>
      <c r="J86" s="69">
        <v>18380947.371040002</v>
      </c>
      <c r="K86" s="71">
        <v>114.662871</v>
      </c>
      <c r="L86" s="69">
        <v>21076.121982893001</v>
      </c>
      <c r="M86" s="133" t="s">
        <v>3561</v>
      </c>
      <c r="N86" s="70">
        <f t="shared" si="3"/>
        <v>4.3703265140999743E-3</v>
      </c>
      <c r="O86" s="70">
        <f>L86/'סכום נכסי הקרן'!$C$41</f>
        <v>2.5909526782796196E-3</v>
      </c>
    </row>
    <row r="87" spans="1:15">
      <c r="A87" s="62" t="s">
        <v>1935</v>
      </c>
      <c r="B87" s="59" t="s">
        <v>1936</v>
      </c>
      <c r="C87" s="59" t="s">
        <v>225</v>
      </c>
      <c r="D87" s="133" t="s">
        <v>3561</v>
      </c>
      <c r="E87" s="79">
        <v>43009</v>
      </c>
      <c r="F87" s="69">
        <v>7.1699999999999653</v>
      </c>
      <c r="G87" s="72" t="s">
        <v>134</v>
      </c>
      <c r="H87" s="73">
        <v>4.8000000000000001E-2</v>
      </c>
      <c r="I87" s="73">
        <v>4.8499999999999786E-2</v>
      </c>
      <c r="J87" s="69">
        <v>35130586.375759996</v>
      </c>
      <c r="K87" s="71">
        <v>113.867862</v>
      </c>
      <c r="L87" s="69">
        <v>40002.447524361</v>
      </c>
      <c r="M87" s="133" t="s">
        <v>3561</v>
      </c>
      <c r="N87" s="70">
        <f t="shared" si="3"/>
        <v>8.2948730884414203E-3</v>
      </c>
      <c r="O87" s="70">
        <f>L87/'סכום נכסי הקרן'!$C$41</f>
        <v>4.9176242496180682E-3</v>
      </c>
    </row>
    <row r="88" spans="1:15">
      <c r="A88" s="62" t="s">
        <v>1937</v>
      </c>
      <c r="B88" s="59" t="s">
        <v>1938</v>
      </c>
      <c r="C88" s="59" t="s">
        <v>225</v>
      </c>
      <c r="D88" s="133" t="s">
        <v>3561</v>
      </c>
      <c r="E88" s="79">
        <v>43040</v>
      </c>
      <c r="F88" s="69">
        <v>7.2500000000000409</v>
      </c>
      <c r="G88" s="72" t="s">
        <v>134</v>
      </c>
      <c r="H88" s="73">
        <v>4.8000000000000001E-2</v>
      </c>
      <c r="I88" s="73">
        <v>4.8500000000000182E-2</v>
      </c>
      <c r="J88" s="69">
        <v>37689610.485799998</v>
      </c>
      <c r="K88" s="71">
        <v>113.291509</v>
      </c>
      <c r="L88" s="69">
        <v>42699.128357645001</v>
      </c>
      <c r="M88" s="133" t="s">
        <v>3561</v>
      </c>
      <c r="N88" s="70">
        <f t="shared" si="3"/>
        <v>8.8540545049910213E-3</v>
      </c>
      <c r="O88" s="70">
        <f>L88/'סכום נכסי הקרן'!$C$41</f>
        <v>5.2491355415499362E-3</v>
      </c>
    </row>
    <row r="89" spans="1:15">
      <c r="A89" s="62" t="s">
        <v>1939</v>
      </c>
      <c r="B89" s="59" t="s">
        <v>1940</v>
      </c>
      <c r="C89" s="59" t="s">
        <v>225</v>
      </c>
      <c r="D89" s="133" t="s">
        <v>3561</v>
      </c>
      <c r="E89" s="79">
        <v>43070</v>
      </c>
      <c r="F89" s="69">
        <v>7.3400000000000771</v>
      </c>
      <c r="G89" s="72" t="s">
        <v>134</v>
      </c>
      <c r="H89" s="73">
        <v>4.8000000000000001E-2</v>
      </c>
      <c r="I89" s="73">
        <v>4.850000000000055E-2</v>
      </c>
      <c r="J89" s="69">
        <v>38596795.867279999</v>
      </c>
      <c r="K89" s="71">
        <v>112.520844</v>
      </c>
      <c r="L89" s="69">
        <v>43429.440550949002</v>
      </c>
      <c r="M89" s="133" t="s">
        <v>3561</v>
      </c>
      <c r="N89" s="70">
        <f t="shared" si="3"/>
        <v>9.0054914128129444E-3</v>
      </c>
      <c r="O89" s="70">
        <f>L89/'סכום נכסי הקרן'!$C$41</f>
        <v>5.3389150718998329E-3</v>
      </c>
    </row>
    <row r="90" spans="1:15">
      <c r="A90" s="62" t="s">
        <v>1941</v>
      </c>
      <c r="B90" s="59" t="s">
        <v>1942</v>
      </c>
      <c r="C90" s="59" t="s">
        <v>225</v>
      </c>
      <c r="D90" s="133" t="s">
        <v>3561</v>
      </c>
      <c r="E90" s="79">
        <v>43101</v>
      </c>
      <c r="F90" s="69">
        <v>7.2499999999999671</v>
      </c>
      <c r="G90" s="72" t="s">
        <v>134</v>
      </c>
      <c r="H90" s="73">
        <v>4.8000000000000001E-2</v>
      </c>
      <c r="I90" s="73">
        <v>4.8499999999999731E-2</v>
      </c>
      <c r="J90" s="69">
        <v>52694168.700120002</v>
      </c>
      <c r="K90" s="71">
        <v>115.099919</v>
      </c>
      <c r="L90" s="69">
        <v>60650.945363756</v>
      </c>
      <c r="M90" s="133" t="s">
        <v>3561</v>
      </c>
      <c r="N90" s="70">
        <f t="shared" si="3"/>
        <v>1.2576527828202856E-2</v>
      </c>
      <c r="O90" s="70">
        <f>L90/'סכום נכסי הקרן'!$C$41</f>
        <v>7.4560077730601677E-3</v>
      </c>
    </row>
    <row r="91" spans="1:15">
      <c r="A91" s="62" t="s">
        <v>1943</v>
      </c>
      <c r="B91" s="59" t="s">
        <v>1944</v>
      </c>
      <c r="C91" s="59" t="s">
        <v>225</v>
      </c>
      <c r="D91" s="133" t="s">
        <v>3561</v>
      </c>
      <c r="E91" s="79">
        <v>43132</v>
      </c>
      <c r="F91" s="69">
        <v>7.3300000000000383</v>
      </c>
      <c r="G91" s="72" t="s">
        <v>134</v>
      </c>
      <c r="H91" s="73">
        <v>4.8000000000000001E-2</v>
      </c>
      <c r="I91" s="73">
        <v>4.8500000000000237E-2</v>
      </c>
      <c r="J91" s="69">
        <v>50587953.13504</v>
      </c>
      <c r="K91" s="71">
        <v>114.5279</v>
      </c>
      <c r="L91" s="69">
        <v>57937.320188069003</v>
      </c>
      <c r="M91" s="133" t="s">
        <v>3561</v>
      </c>
      <c r="N91" s="70">
        <f t="shared" si="3"/>
        <v>1.201383284739661E-2</v>
      </c>
      <c r="O91" s="70">
        <f>L91/'סכום נכסי הקרן'!$C$41</f>
        <v>7.1224134608570012E-3</v>
      </c>
    </row>
    <row r="92" spans="1:15">
      <c r="A92" s="62" t="s">
        <v>1945</v>
      </c>
      <c r="B92" s="59" t="s">
        <v>1946</v>
      </c>
      <c r="C92" s="59" t="s">
        <v>225</v>
      </c>
      <c r="D92" s="133" t="s">
        <v>3561</v>
      </c>
      <c r="E92" s="79">
        <v>43161</v>
      </c>
      <c r="F92" s="69">
        <v>7.4099999999998847</v>
      </c>
      <c r="G92" s="72" t="s">
        <v>134</v>
      </c>
      <c r="H92" s="73">
        <v>4.8000000000000001E-2</v>
      </c>
      <c r="I92" s="73">
        <v>4.8499999999999446E-2</v>
      </c>
      <c r="J92" s="69">
        <v>11899768.641400002</v>
      </c>
      <c r="K92" s="71">
        <v>114.646511</v>
      </c>
      <c r="L92" s="69">
        <v>13642.669602055003</v>
      </c>
      <c r="M92" s="133" t="s">
        <v>3561</v>
      </c>
      <c r="N92" s="70">
        <f t="shared" si="3"/>
        <v>2.8289322264011033E-3</v>
      </c>
      <c r="O92" s="70">
        <f>L92/'סכום נכסי הקרן'!$C$41</f>
        <v>1.6771354508680067E-3</v>
      </c>
    </row>
    <row r="93" spans="1:15">
      <c r="A93" s="62" t="s">
        <v>1947</v>
      </c>
      <c r="B93" s="59" t="s">
        <v>1948</v>
      </c>
      <c r="C93" s="59" t="s">
        <v>225</v>
      </c>
      <c r="D93" s="133" t="s">
        <v>3561</v>
      </c>
      <c r="E93" s="79">
        <v>43221</v>
      </c>
      <c r="F93" s="69">
        <v>7.5800000000000214</v>
      </c>
      <c r="G93" s="72" t="s">
        <v>134</v>
      </c>
      <c r="H93" s="73">
        <v>4.8000000000000001E-2</v>
      </c>
      <c r="I93" s="73">
        <v>4.8600000000000074E-2</v>
      </c>
      <c r="J93" s="69">
        <v>48163944.671120003</v>
      </c>
      <c r="K93" s="71">
        <v>113.29356199999999</v>
      </c>
      <c r="L93" s="69">
        <v>54566.648655966994</v>
      </c>
      <c r="M93" s="133" t="s">
        <v>3561</v>
      </c>
      <c r="N93" s="70">
        <f t="shared" si="3"/>
        <v>1.1314893299645645E-2</v>
      </c>
      <c r="O93" s="70">
        <f>L93/'סכום נכסי הקרן'!$C$41</f>
        <v>6.7080464135990114E-3</v>
      </c>
    </row>
    <row r="94" spans="1:15">
      <c r="A94" s="62" t="s">
        <v>1949</v>
      </c>
      <c r="B94" s="59" t="s">
        <v>1950</v>
      </c>
      <c r="C94" s="59" t="s">
        <v>225</v>
      </c>
      <c r="D94" s="133" t="s">
        <v>3561</v>
      </c>
      <c r="E94" s="79">
        <v>43252</v>
      </c>
      <c r="F94" s="69">
        <v>7.6599999999999469</v>
      </c>
      <c r="G94" s="72" t="s">
        <v>134</v>
      </c>
      <c r="H94" s="73">
        <v>4.8000000000000001E-2</v>
      </c>
      <c r="I94" s="73">
        <v>4.8499999999999648E-2</v>
      </c>
      <c r="J94" s="69">
        <v>26840169.473719999</v>
      </c>
      <c r="K94" s="71">
        <v>112.400429</v>
      </c>
      <c r="L94" s="69">
        <v>30168.465504113003</v>
      </c>
      <c r="M94" s="133" t="s">
        <v>3561</v>
      </c>
      <c r="N94" s="70">
        <f t="shared" si="3"/>
        <v>6.2557070408565622E-3</v>
      </c>
      <c r="O94" s="70">
        <f>L94/'סכום נכסי הקרן'!$C$41</f>
        <v>3.7087025099262886E-3</v>
      </c>
    </row>
    <row r="95" spans="1:15">
      <c r="A95" s="62" t="s">
        <v>1951</v>
      </c>
      <c r="B95" s="59" t="s">
        <v>1952</v>
      </c>
      <c r="C95" s="59" t="s">
        <v>225</v>
      </c>
      <c r="D95" s="133" t="s">
        <v>3561</v>
      </c>
      <c r="E95" s="79">
        <v>43282</v>
      </c>
      <c r="F95" s="69">
        <v>7.5600000000001506</v>
      </c>
      <c r="G95" s="72" t="s">
        <v>134</v>
      </c>
      <c r="H95" s="73">
        <v>4.8000000000000001E-2</v>
      </c>
      <c r="I95" s="73">
        <v>4.8500000000001056E-2</v>
      </c>
      <c r="J95" s="69">
        <v>20585109.872639999</v>
      </c>
      <c r="K95" s="71">
        <v>114.084023</v>
      </c>
      <c r="L95" s="69">
        <v>23484.321563182999</v>
      </c>
      <c r="M95" s="133" t="s">
        <v>3561</v>
      </c>
      <c r="N95" s="70">
        <f t="shared" si="3"/>
        <v>4.8696887063253E-3</v>
      </c>
      <c r="O95" s="70">
        <f>L95/'סכום נכסי הקרן'!$C$41</f>
        <v>2.8870000800477772E-3</v>
      </c>
    </row>
    <row r="96" spans="1:15">
      <c r="A96" s="62" t="s">
        <v>1953</v>
      </c>
      <c r="B96" s="59" t="s">
        <v>1954</v>
      </c>
      <c r="C96" s="59" t="s">
        <v>225</v>
      </c>
      <c r="D96" s="133" t="s">
        <v>3561</v>
      </c>
      <c r="E96" s="79">
        <v>43313</v>
      </c>
      <c r="F96" s="69">
        <v>7.6499999999999968</v>
      </c>
      <c r="G96" s="72" t="s">
        <v>134</v>
      </c>
      <c r="H96" s="73">
        <v>4.8000000000000001E-2</v>
      </c>
      <c r="I96" s="73">
        <v>4.860000000000006E-2</v>
      </c>
      <c r="J96" s="69">
        <v>58156955.919479996</v>
      </c>
      <c r="K96" s="71">
        <v>113.488804</v>
      </c>
      <c r="L96" s="69">
        <v>66001.633690087998</v>
      </c>
      <c r="M96" s="133" t="s">
        <v>3561</v>
      </c>
      <c r="N96" s="70">
        <f t="shared" si="3"/>
        <v>1.3686041954199774E-2</v>
      </c>
      <c r="O96" s="70">
        <f>L96/'סכום נכסי הקרן'!$C$41</f>
        <v>8.1137843915956818E-3</v>
      </c>
    </row>
    <row r="97" spans="1:15">
      <c r="A97" s="62" t="s">
        <v>1955</v>
      </c>
      <c r="B97" s="59" t="s">
        <v>1956</v>
      </c>
      <c r="C97" s="59" t="s">
        <v>225</v>
      </c>
      <c r="D97" s="133" t="s">
        <v>3561</v>
      </c>
      <c r="E97" s="79">
        <v>43345</v>
      </c>
      <c r="F97" s="69">
        <v>7.7399999999999682</v>
      </c>
      <c r="G97" s="72" t="s">
        <v>134</v>
      </c>
      <c r="H97" s="73">
        <v>4.8000000000000001E-2</v>
      </c>
      <c r="I97" s="73">
        <v>4.8599999999999727E-2</v>
      </c>
      <c r="J97" s="69">
        <v>53978456.915799998</v>
      </c>
      <c r="K97" s="71">
        <v>113.037572</v>
      </c>
      <c r="L97" s="69">
        <v>61015.937060680997</v>
      </c>
      <c r="M97" s="133" t="s">
        <v>3561</v>
      </c>
      <c r="N97" s="70">
        <f t="shared" si="3"/>
        <v>1.2652212192327926E-2</v>
      </c>
      <c r="O97" s="70">
        <f>L97/'סכום נכסי הקרן'!$C$41</f>
        <v>7.5008773280696335E-3</v>
      </c>
    </row>
    <row r="98" spans="1:15">
      <c r="A98" s="62" t="s">
        <v>1957</v>
      </c>
      <c r="B98" s="59" t="s">
        <v>1958</v>
      </c>
      <c r="C98" s="59" t="s">
        <v>225</v>
      </c>
      <c r="D98" s="133" t="s">
        <v>3561</v>
      </c>
      <c r="E98" s="79">
        <v>43375</v>
      </c>
      <c r="F98" s="69">
        <v>7.8200000000001459</v>
      </c>
      <c r="G98" s="72" t="s">
        <v>134</v>
      </c>
      <c r="H98" s="73">
        <v>4.8000000000000001E-2</v>
      </c>
      <c r="I98" s="73">
        <v>4.8600000000000934E-2</v>
      </c>
      <c r="J98" s="69">
        <v>19383798.53768</v>
      </c>
      <c r="K98" s="71">
        <v>112.484824</v>
      </c>
      <c r="L98" s="69">
        <v>21803.831697579004</v>
      </c>
      <c r="M98" s="133" t="s">
        <v>3561</v>
      </c>
      <c r="N98" s="70">
        <f t="shared" si="3"/>
        <v>4.5212237741956299E-3</v>
      </c>
      <c r="O98" s="70">
        <f>L98/'סכום נכסי הקרן'!$C$41</f>
        <v>2.6804122779064475E-3</v>
      </c>
    </row>
    <row r="99" spans="1:15">
      <c r="A99" s="62" t="s">
        <v>1959</v>
      </c>
      <c r="B99" s="59" t="s">
        <v>1960</v>
      </c>
      <c r="C99" s="59" t="s">
        <v>225</v>
      </c>
      <c r="D99" s="133" t="s">
        <v>3561</v>
      </c>
      <c r="E99" s="79">
        <v>43405</v>
      </c>
      <c r="F99" s="69">
        <v>7.9000000001089452</v>
      </c>
      <c r="G99" s="72" t="s">
        <v>134</v>
      </c>
      <c r="H99" s="73">
        <v>4.8000000000000001E-2</v>
      </c>
      <c r="I99" s="73">
        <v>4.8500000000953281E-2</v>
      </c>
      <c r="J99" s="69">
        <v>13116.620319999998</v>
      </c>
      <c r="K99" s="71">
        <v>111.966283</v>
      </c>
      <c r="L99" s="69">
        <v>14.686192176</v>
      </c>
      <c r="M99" s="133" t="s">
        <v>3561</v>
      </c>
      <c r="N99" s="70">
        <f t="shared" si="3"/>
        <v>3.0453161691717588E-6</v>
      </c>
      <c r="O99" s="70">
        <f>L99/'סכום נכסי הקרן'!$C$41</f>
        <v>1.8054188993127717E-6</v>
      </c>
    </row>
    <row r="100" spans="1:15">
      <c r="A100" s="62" t="s">
        <v>1961</v>
      </c>
      <c r="B100" s="59" t="s">
        <v>1962</v>
      </c>
      <c r="C100" s="59" t="s">
        <v>225</v>
      </c>
      <c r="D100" s="133" t="s">
        <v>3561</v>
      </c>
      <c r="E100" s="79">
        <v>43435</v>
      </c>
      <c r="F100" s="69">
        <v>7.9799999999999116</v>
      </c>
      <c r="G100" s="72" t="s">
        <v>134</v>
      </c>
      <c r="H100" s="73">
        <v>4.8000000000000001E-2</v>
      </c>
      <c r="I100" s="73">
        <v>4.8599999999999491E-2</v>
      </c>
      <c r="J100" s="69">
        <v>22426284.164080001</v>
      </c>
      <c r="K100" s="71">
        <v>111.13375000000001</v>
      </c>
      <c r="L100" s="69">
        <v>24923.170488091004</v>
      </c>
      <c r="M100" s="133" t="s">
        <v>3561</v>
      </c>
      <c r="N100" s="70">
        <f t="shared" si="3"/>
        <v>5.1680471809732315E-3</v>
      </c>
      <c r="O100" s="70">
        <f>L100/'סכום נכסי הקרן'!$C$41</f>
        <v>3.0638822160809656E-3</v>
      </c>
    </row>
    <row r="101" spans="1:15">
      <c r="A101" s="62" t="s">
        <v>1963</v>
      </c>
      <c r="B101" s="59" t="s">
        <v>1964</v>
      </c>
      <c r="C101" s="59" t="s">
        <v>225</v>
      </c>
      <c r="D101" s="133" t="s">
        <v>3561</v>
      </c>
      <c r="E101" s="79">
        <v>43497</v>
      </c>
      <c r="F101" s="69">
        <v>7.9600000000000311</v>
      </c>
      <c r="G101" s="72" t="s">
        <v>134</v>
      </c>
      <c r="H101" s="73">
        <v>4.8000000000000001E-2</v>
      </c>
      <c r="I101" s="73">
        <v>4.8600000000000192E-2</v>
      </c>
      <c r="J101" s="69">
        <v>33847581.307719998</v>
      </c>
      <c r="K101" s="71">
        <v>113.591307</v>
      </c>
      <c r="L101" s="69">
        <v>38447.909956905001</v>
      </c>
      <c r="M101" s="133" t="s">
        <v>3561</v>
      </c>
      <c r="N101" s="70">
        <f t="shared" si="3"/>
        <v>7.9725255164482499E-3</v>
      </c>
      <c r="O101" s="70">
        <f>L101/'סכום נכסי הקרן'!$C$41</f>
        <v>4.7265201519498343E-3</v>
      </c>
    </row>
    <row r="102" spans="1:15">
      <c r="A102" s="62" t="s">
        <v>1965</v>
      </c>
      <c r="B102" s="59" t="s">
        <v>1966</v>
      </c>
      <c r="C102" s="59" t="s">
        <v>225</v>
      </c>
      <c r="D102" s="133" t="s">
        <v>3561</v>
      </c>
      <c r="E102" s="79">
        <v>43525</v>
      </c>
      <c r="F102" s="69">
        <v>8.0399999999999761</v>
      </c>
      <c r="G102" s="72" t="s">
        <v>134</v>
      </c>
      <c r="H102" s="73">
        <v>4.8000000000000001E-2</v>
      </c>
      <c r="I102" s="73">
        <v>4.8699999999999903E-2</v>
      </c>
      <c r="J102" s="69">
        <v>53113330.26252</v>
      </c>
      <c r="K102" s="71">
        <v>113.188796</v>
      </c>
      <c r="L102" s="69">
        <v>60118.338900711002</v>
      </c>
      <c r="M102" s="133" t="s">
        <v>3561</v>
      </c>
      <c r="N102" s="70">
        <f t="shared" si="3"/>
        <v>1.2466087010441607E-2</v>
      </c>
      <c r="O102" s="70">
        <f>L102/'סכום נכסי הקרן'!$C$41</f>
        <v>7.3905328178945273E-3</v>
      </c>
    </row>
    <row r="103" spans="1:15">
      <c r="A103" s="62" t="s">
        <v>1967</v>
      </c>
      <c r="B103" s="59" t="s">
        <v>1968</v>
      </c>
      <c r="C103" s="59" t="s">
        <v>225</v>
      </c>
      <c r="D103" s="133" t="s">
        <v>3561</v>
      </c>
      <c r="E103" s="79">
        <v>43556</v>
      </c>
      <c r="F103" s="69">
        <v>8.119999999999882</v>
      </c>
      <c r="G103" s="72" t="s">
        <v>134</v>
      </c>
      <c r="H103" s="73">
        <v>4.8000000000000001E-2</v>
      </c>
      <c r="I103" s="73">
        <v>4.869999999999939E-2</v>
      </c>
      <c r="J103" s="69">
        <v>23518813.093559999</v>
      </c>
      <c r="K103" s="71">
        <v>112.60576500000001</v>
      </c>
      <c r="L103" s="69">
        <v>26483.539476826001</v>
      </c>
      <c r="M103" s="133" t="s">
        <v>3561</v>
      </c>
      <c r="N103" s="70">
        <f t="shared" si="3"/>
        <v>5.4916039514636946E-3</v>
      </c>
      <c r="O103" s="70">
        <f>L103/'סכום נכסי הקרן'!$C$41</f>
        <v>3.2557031883522821E-3</v>
      </c>
    </row>
    <row r="104" spans="1:15">
      <c r="A104" s="62" t="s">
        <v>1969</v>
      </c>
      <c r="B104" s="59" t="s">
        <v>1970</v>
      </c>
      <c r="C104" s="59" t="s">
        <v>225</v>
      </c>
      <c r="D104" s="133" t="s">
        <v>3561</v>
      </c>
      <c r="E104" s="79">
        <v>43586</v>
      </c>
      <c r="F104" s="69">
        <v>8.2099999999999529</v>
      </c>
      <c r="G104" s="72" t="s">
        <v>134</v>
      </c>
      <c r="H104" s="73">
        <v>4.8000000000000001E-2</v>
      </c>
      <c r="I104" s="73">
        <v>4.8499999999999766E-2</v>
      </c>
      <c r="J104" s="69">
        <v>57297959.860480003</v>
      </c>
      <c r="K104" s="71">
        <v>111.74923800000001</v>
      </c>
      <c r="L104" s="69">
        <v>64030.033320710005</v>
      </c>
      <c r="M104" s="133" t="s">
        <v>3561</v>
      </c>
      <c r="N104" s="70">
        <f t="shared" si="3"/>
        <v>1.3277212598567092E-2</v>
      </c>
      <c r="O104" s="70">
        <f>L104/'סכום נכסי הקרן'!$C$41</f>
        <v>7.8714094773831289E-3</v>
      </c>
    </row>
    <row r="105" spans="1:15">
      <c r="A105" s="62" t="s">
        <v>1971</v>
      </c>
      <c r="B105" s="59" t="s">
        <v>1972</v>
      </c>
      <c r="C105" s="59" t="s">
        <v>225</v>
      </c>
      <c r="D105" s="133" t="s">
        <v>3561</v>
      </c>
      <c r="E105" s="79">
        <v>43617</v>
      </c>
      <c r="F105" s="69">
        <v>8.2899999999436762</v>
      </c>
      <c r="G105" s="72" t="s">
        <v>134</v>
      </c>
      <c r="H105" s="73">
        <v>4.8000000000000001E-2</v>
      </c>
      <c r="I105" s="73">
        <v>4.8499999999687099E-2</v>
      </c>
      <c r="J105" s="69">
        <v>14399.767959999999</v>
      </c>
      <c r="K105" s="71">
        <v>110.968</v>
      </c>
      <c r="L105" s="69">
        <v>15.979134509999998</v>
      </c>
      <c r="M105" s="133" t="s">
        <v>3561</v>
      </c>
      <c r="N105" s="70">
        <f t="shared" si="3"/>
        <v>3.3134195787111862E-6</v>
      </c>
      <c r="O105" s="70">
        <f>L105/'סכום נכסי הקרן'!$C$41</f>
        <v>1.9643642881208968E-6</v>
      </c>
    </row>
    <row r="106" spans="1:15">
      <c r="A106" s="62" t="s">
        <v>1973</v>
      </c>
      <c r="B106" s="59" t="s">
        <v>1974</v>
      </c>
      <c r="C106" s="59" t="s">
        <v>225</v>
      </c>
      <c r="D106" s="133" t="s">
        <v>3561</v>
      </c>
      <c r="E106" s="79">
        <v>43647</v>
      </c>
      <c r="F106" s="69">
        <v>8.1800000000001294</v>
      </c>
      <c r="G106" s="72" t="s">
        <v>134</v>
      </c>
      <c r="H106" s="73">
        <v>4.8000000000000001E-2</v>
      </c>
      <c r="I106" s="73">
        <v>4.8500000000000681E-2</v>
      </c>
      <c r="J106" s="69">
        <v>17784711.434319999</v>
      </c>
      <c r="K106" s="71">
        <v>112.402232</v>
      </c>
      <c r="L106" s="69">
        <v>19990.412536869</v>
      </c>
      <c r="M106" s="133" t="s">
        <v>3561</v>
      </c>
      <c r="N106" s="70">
        <f t="shared" si="3"/>
        <v>4.1451947378453669E-3</v>
      </c>
      <c r="O106" s="70">
        <f>L106/'סכום נכסי הקרן'!$C$41</f>
        <v>2.4574830675375375E-3</v>
      </c>
    </row>
    <row r="107" spans="1:15">
      <c r="A107" s="62" t="s">
        <v>1975</v>
      </c>
      <c r="B107" s="59" t="s">
        <v>1976</v>
      </c>
      <c r="C107" s="59" t="s">
        <v>225</v>
      </c>
      <c r="D107" s="133" t="s">
        <v>3561</v>
      </c>
      <c r="E107" s="79">
        <v>43678</v>
      </c>
      <c r="F107" s="69">
        <v>8.2600000000000371</v>
      </c>
      <c r="G107" s="72" t="s">
        <v>134</v>
      </c>
      <c r="H107" s="73">
        <v>4.8000000000000001E-2</v>
      </c>
      <c r="I107" s="73">
        <v>4.8500000000000189E-2</v>
      </c>
      <c r="J107" s="69">
        <v>39946239.468680002</v>
      </c>
      <c r="K107" s="71">
        <v>112.623751</v>
      </c>
      <c r="L107" s="69">
        <v>44988.953182632002</v>
      </c>
      <c r="M107" s="133" t="s">
        <v>3561</v>
      </c>
      <c r="N107" s="70">
        <f t="shared" si="3"/>
        <v>9.3288706098421745E-3</v>
      </c>
      <c r="O107" s="70">
        <f>L107/'סכום נכסי הקרן'!$C$41</f>
        <v>5.530630769557573E-3</v>
      </c>
    </row>
    <row r="108" spans="1:15">
      <c r="A108" s="62" t="s">
        <v>1977</v>
      </c>
      <c r="B108" s="59" t="s">
        <v>1978</v>
      </c>
      <c r="C108" s="59" t="s">
        <v>225</v>
      </c>
      <c r="D108" s="133" t="s">
        <v>3561</v>
      </c>
      <c r="E108" s="79">
        <v>43709</v>
      </c>
      <c r="F108" s="69">
        <v>8.3499999999304499</v>
      </c>
      <c r="G108" s="72" t="s">
        <v>134</v>
      </c>
      <c r="H108" s="73">
        <v>4.8000000000000001E-2</v>
      </c>
      <c r="I108" s="73">
        <v>4.8499999999562088E-2</v>
      </c>
      <c r="J108" s="69">
        <v>17251.207160000002</v>
      </c>
      <c r="K108" s="71">
        <v>112.51356199999999</v>
      </c>
      <c r="L108" s="69">
        <v>19.409947660999997</v>
      </c>
      <c r="M108" s="133" t="s">
        <v>3561</v>
      </c>
      <c r="N108" s="70">
        <f t="shared" si="3"/>
        <v>4.0248300407927912E-6</v>
      </c>
      <c r="O108" s="70">
        <f>L108/'סכום נכסי הקרן'!$C$41</f>
        <v>2.3861247300786462E-6</v>
      </c>
    </row>
    <row r="109" spans="1:15">
      <c r="A109" s="62" t="s">
        <v>1979</v>
      </c>
      <c r="B109" s="59" t="s">
        <v>1980</v>
      </c>
      <c r="C109" s="59" t="s">
        <v>225</v>
      </c>
      <c r="D109" s="133" t="s">
        <v>3561</v>
      </c>
      <c r="E109" s="79">
        <v>43740</v>
      </c>
      <c r="F109" s="69">
        <v>8.4300000000000672</v>
      </c>
      <c r="G109" s="72" t="s">
        <v>134</v>
      </c>
      <c r="H109" s="73">
        <v>4.8000000000000001E-2</v>
      </c>
      <c r="I109" s="73">
        <v>4.8500000000000404E-2</v>
      </c>
      <c r="J109" s="69">
        <v>45577974.460639998</v>
      </c>
      <c r="K109" s="71">
        <v>111.81374700000001</v>
      </c>
      <c r="L109" s="69">
        <v>50962.441068326996</v>
      </c>
      <c r="M109" s="133" t="s">
        <v>3561</v>
      </c>
      <c r="N109" s="70">
        <f t="shared" si="3"/>
        <v>1.0567527916423411E-2</v>
      </c>
      <c r="O109" s="70">
        <f>L109/'סכום נכסי הקרן'!$C$41</f>
        <v>6.2649700587624202E-3</v>
      </c>
    </row>
    <row r="110" spans="1:15">
      <c r="A110" s="62" t="s">
        <v>1981</v>
      </c>
      <c r="B110" s="59" t="s">
        <v>1982</v>
      </c>
      <c r="C110" s="59" t="s">
        <v>225</v>
      </c>
      <c r="D110" s="133" t="s">
        <v>3561</v>
      </c>
      <c r="E110" s="79">
        <v>43770</v>
      </c>
      <c r="F110" s="69">
        <v>8.5099999999999678</v>
      </c>
      <c r="G110" s="72" t="s">
        <v>134</v>
      </c>
      <c r="H110" s="73">
        <v>4.8000000000000001E-2</v>
      </c>
      <c r="I110" s="73">
        <v>4.8499999999999759E-2</v>
      </c>
      <c r="J110" s="69">
        <v>66148541.993359998</v>
      </c>
      <c r="K110" s="71">
        <v>111.608464</v>
      </c>
      <c r="L110" s="69">
        <v>73827.37135180099</v>
      </c>
      <c r="M110" s="133" t="s">
        <v>3561</v>
      </c>
      <c r="N110" s="70">
        <f t="shared" si="3"/>
        <v>1.5308780180099927E-2</v>
      </c>
      <c r="O110" s="70">
        <f>L110/'סכום נכסי הקרן'!$C$41</f>
        <v>9.075826458470538E-3</v>
      </c>
    </row>
    <row r="111" spans="1:15">
      <c r="A111" s="62" t="s">
        <v>1983</v>
      </c>
      <c r="B111" s="59" t="s">
        <v>1984</v>
      </c>
      <c r="C111" s="59" t="s">
        <v>225</v>
      </c>
      <c r="D111" s="133" t="s">
        <v>3561</v>
      </c>
      <c r="E111" s="79">
        <v>43800</v>
      </c>
      <c r="F111" s="69">
        <v>8.5999999999999446</v>
      </c>
      <c r="G111" s="72" t="s">
        <v>134</v>
      </c>
      <c r="H111" s="73">
        <v>4.8000000000000001E-2</v>
      </c>
      <c r="I111" s="73">
        <v>4.8499999999999599E-2</v>
      </c>
      <c r="J111" s="69">
        <v>29649692.517480001</v>
      </c>
      <c r="K111" s="71">
        <v>110.743578</v>
      </c>
      <c r="L111" s="69">
        <v>32835.130473038</v>
      </c>
      <c r="M111" s="133" t="s">
        <v>3561</v>
      </c>
      <c r="N111" s="70">
        <f t="shared" si="3"/>
        <v>6.8086643936074122E-3</v>
      </c>
      <c r="O111" s="70">
        <f>L111/'סכום נכסי הקרן'!$C$41</f>
        <v>4.0365238590776504E-3</v>
      </c>
    </row>
    <row r="112" spans="1:15">
      <c r="A112" s="62" t="s">
        <v>1985</v>
      </c>
      <c r="B112" s="59" t="s">
        <v>1986</v>
      </c>
      <c r="C112" s="59" t="s">
        <v>225</v>
      </c>
      <c r="D112" s="133" t="s">
        <v>3561</v>
      </c>
      <c r="E112" s="79">
        <v>43831</v>
      </c>
      <c r="F112" s="69">
        <v>8.4800000000000075</v>
      </c>
      <c r="G112" s="72" t="s">
        <v>134</v>
      </c>
      <c r="H112" s="73">
        <v>4.8000000000000001E-2</v>
      </c>
      <c r="I112" s="73">
        <v>4.860000000000006E-2</v>
      </c>
      <c r="J112" s="69">
        <v>39976892.440080002</v>
      </c>
      <c r="K112" s="71">
        <v>113.373231</v>
      </c>
      <c r="L112" s="69">
        <v>45323.094591415997</v>
      </c>
      <c r="M112" s="133" t="s">
        <v>3561</v>
      </c>
      <c r="N112" s="70">
        <f t="shared" si="3"/>
        <v>9.3981578847712483E-3</v>
      </c>
      <c r="O112" s="70">
        <f>L112/'סכום נכסי הקרן'!$C$41</f>
        <v>5.5717078034974851E-3</v>
      </c>
    </row>
    <row r="113" spans="1:15">
      <c r="A113" s="62" t="s">
        <v>1987</v>
      </c>
      <c r="B113" s="59" t="s">
        <v>1988</v>
      </c>
      <c r="C113" s="59" t="s">
        <v>225</v>
      </c>
      <c r="D113" s="133" t="s">
        <v>3561</v>
      </c>
      <c r="E113" s="79">
        <v>43863</v>
      </c>
      <c r="F113" s="69">
        <v>8.5599999999999721</v>
      </c>
      <c r="G113" s="72" t="s">
        <v>134</v>
      </c>
      <c r="H113" s="73">
        <v>4.8000000000000001E-2</v>
      </c>
      <c r="I113" s="73">
        <v>4.8799999999999927E-2</v>
      </c>
      <c r="J113" s="69">
        <v>42789979.782839999</v>
      </c>
      <c r="K113" s="71">
        <v>112.718281</v>
      </c>
      <c r="L113" s="69">
        <v>48232.129625447</v>
      </c>
      <c r="M113" s="133" t="s">
        <v>3561</v>
      </c>
      <c r="N113" s="70">
        <f t="shared" si="3"/>
        <v>1.0001372885613938E-2</v>
      </c>
      <c r="O113" s="70">
        <f>L113/'סכום נכסי הקרן'!$C$41</f>
        <v>5.929324452269475E-3</v>
      </c>
    </row>
    <row r="114" spans="1:15">
      <c r="A114" s="62" t="s">
        <v>1989</v>
      </c>
      <c r="B114" s="59" t="s">
        <v>1990</v>
      </c>
      <c r="C114" s="59" t="s">
        <v>225</v>
      </c>
      <c r="D114" s="133" t="s">
        <v>3561</v>
      </c>
      <c r="E114" s="79">
        <v>43891</v>
      </c>
      <c r="F114" s="69">
        <v>8.6400000000947763</v>
      </c>
      <c r="G114" s="72" t="s">
        <v>134</v>
      </c>
      <c r="H114" s="73">
        <v>4.8000000000000001E-2</v>
      </c>
      <c r="I114" s="73">
        <v>4.8500000000633203E-2</v>
      </c>
      <c r="J114" s="69">
        <v>21670.93792</v>
      </c>
      <c r="K114" s="71">
        <v>112.956461</v>
      </c>
      <c r="L114" s="69">
        <v>24.478724437</v>
      </c>
      <c r="M114" s="133" t="s">
        <v>3561</v>
      </c>
      <c r="N114" s="70">
        <f t="shared" si="3"/>
        <v>5.0758872303548666E-6</v>
      </c>
      <c r="O114" s="70">
        <f>L114/'סכום נכסי הקרן'!$C$41</f>
        <v>3.0092450922609518E-6</v>
      </c>
    </row>
    <row r="115" spans="1:15">
      <c r="A115" s="62" t="s">
        <v>1991</v>
      </c>
      <c r="B115" s="59" t="s">
        <v>1992</v>
      </c>
      <c r="C115" s="59" t="s">
        <v>225</v>
      </c>
      <c r="D115" s="133" t="s">
        <v>3561</v>
      </c>
      <c r="E115" s="79">
        <v>44045</v>
      </c>
      <c r="F115" s="69">
        <v>8.8500000000004153</v>
      </c>
      <c r="G115" s="72" t="s">
        <v>134</v>
      </c>
      <c r="H115" s="73">
        <v>4.8000000000000001E-2</v>
      </c>
      <c r="I115" s="73">
        <v>4.8500000000002673E-2</v>
      </c>
      <c r="J115" s="69">
        <v>5923152.0782000003</v>
      </c>
      <c r="K115" s="71">
        <v>113.84748399999999</v>
      </c>
      <c r="L115" s="69">
        <v>6743.3596134119998</v>
      </c>
      <c r="M115" s="133" t="s">
        <v>3561</v>
      </c>
      <c r="N115" s="70">
        <f t="shared" si="3"/>
        <v>1.3982972454100468E-3</v>
      </c>
      <c r="O115" s="70">
        <f>L115/'סכום נכסי הקרן'!$C$41</f>
        <v>8.2898199512955158E-4</v>
      </c>
    </row>
    <row r="116" spans="1:15">
      <c r="A116" s="62" t="s">
        <v>1993</v>
      </c>
      <c r="B116" s="59" t="s">
        <v>1994</v>
      </c>
      <c r="C116" s="59" t="s">
        <v>225</v>
      </c>
      <c r="D116" s="133" t="s">
        <v>3561</v>
      </c>
      <c r="E116" s="79">
        <v>44075</v>
      </c>
      <c r="F116" s="69">
        <v>8.9299999999999553</v>
      </c>
      <c r="G116" s="72" t="s">
        <v>134</v>
      </c>
      <c r="H116" s="73">
        <v>4.8000000000000001E-2</v>
      </c>
      <c r="I116" s="73">
        <v>4.8599999999999748E-2</v>
      </c>
      <c r="J116" s="69">
        <v>78253756.829119995</v>
      </c>
      <c r="K116" s="71">
        <v>113.150803</v>
      </c>
      <c r="L116" s="69">
        <v>88544.754270854988</v>
      </c>
      <c r="M116" s="133" t="s">
        <v>3561</v>
      </c>
      <c r="N116" s="70">
        <f t="shared" si="3"/>
        <v>1.8360564034905411E-2</v>
      </c>
      <c r="O116" s="70">
        <f>L116/'סכום נכסי הקרן'!$C$41</f>
        <v>1.0885079732025349E-2</v>
      </c>
    </row>
    <row r="117" spans="1:15">
      <c r="A117" s="62" t="s">
        <v>1995</v>
      </c>
      <c r="B117" s="59" t="s">
        <v>1996</v>
      </c>
      <c r="C117" s="59" t="s">
        <v>225</v>
      </c>
      <c r="D117" s="133" t="s">
        <v>3561</v>
      </c>
      <c r="E117" s="79">
        <v>44166</v>
      </c>
      <c r="F117" s="69">
        <v>9.1899999999999853</v>
      </c>
      <c r="G117" s="72" t="s">
        <v>134</v>
      </c>
      <c r="H117" s="73">
        <v>4.8000000000000001E-2</v>
      </c>
      <c r="I117" s="73">
        <v>4.8599999999999907E-2</v>
      </c>
      <c r="J117" s="69">
        <v>142853254.47707999</v>
      </c>
      <c r="K117" s="71">
        <v>111.61021</v>
      </c>
      <c r="L117" s="69">
        <v>159438.81755275402</v>
      </c>
      <c r="M117" s="133" t="s">
        <v>3561</v>
      </c>
      <c r="N117" s="70">
        <f t="shared" si="3"/>
        <v>3.3061095978336313E-2</v>
      </c>
      <c r="O117" s="70">
        <f>L117/'סכום נכסי הקרן'!$C$41</f>
        <v>1.9600305582561442E-2</v>
      </c>
    </row>
    <row r="118" spans="1:15">
      <c r="A118" s="62" t="s">
        <v>1997</v>
      </c>
      <c r="B118" s="59" t="s">
        <v>1998</v>
      </c>
      <c r="C118" s="59" t="s">
        <v>225</v>
      </c>
      <c r="D118" s="133" t="s">
        <v>3561</v>
      </c>
      <c r="E118" s="79">
        <v>44197</v>
      </c>
      <c r="F118" s="69">
        <v>9.0499999999999279</v>
      </c>
      <c r="G118" s="72" t="s">
        <v>134</v>
      </c>
      <c r="H118" s="73">
        <v>4.8000000000000001E-2</v>
      </c>
      <c r="I118" s="73">
        <v>4.8499999999999585E-2</v>
      </c>
      <c r="J118" s="69">
        <v>43083963.164360002</v>
      </c>
      <c r="K118" s="71">
        <v>114.065203</v>
      </c>
      <c r="L118" s="69">
        <v>49143.809868832999</v>
      </c>
      <c r="M118" s="133" t="s">
        <v>3561</v>
      </c>
      <c r="N118" s="70">
        <f t="shared" si="3"/>
        <v>1.0190418116196915E-2</v>
      </c>
      <c r="O118" s="70">
        <f>L118/'סכום נכסי הקרן'!$C$41</f>
        <v>6.0414001163908368E-3</v>
      </c>
    </row>
    <row r="119" spans="1:15">
      <c r="A119" s="62" t="s">
        <v>1999</v>
      </c>
      <c r="B119" s="59" t="s">
        <v>2000</v>
      </c>
      <c r="C119" s="59" t="s">
        <v>225</v>
      </c>
      <c r="D119" s="133" t="s">
        <v>3561</v>
      </c>
      <c r="E119" s="79">
        <v>44228</v>
      </c>
      <c r="F119" s="69">
        <v>9.1299999999999937</v>
      </c>
      <c r="G119" s="72" t="s">
        <v>134</v>
      </c>
      <c r="H119" s="73">
        <v>4.8000000000000001E-2</v>
      </c>
      <c r="I119" s="73">
        <v>4.8499999999999981E-2</v>
      </c>
      <c r="J119" s="69">
        <v>78755324.984400004</v>
      </c>
      <c r="K119" s="71">
        <v>113.748986</v>
      </c>
      <c r="L119" s="69">
        <v>89583.383838064998</v>
      </c>
      <c r="M119" s="133" t="s">
        <v>3561</v>
      </c>
      <c r="N119" s="70">
        <f t="shared" si="3"/>
        <v>1.8575933368010923E-2</v>
      </c>
      <c r="O119" s="70">
        <f>L119/'סכום נכסי הקרן'!$C$41</f>
        <v>1.1012761668061182E-2</v>
      </c>
    </row>
    <row r="120" spans="1:15">
      <c r="A120" s="62" t="s">
        <v>2001</v>
      </c>
      <c r="B120" s="59" t="s">
        <v>2002</v>
      </c>
      <c r="C120" s="59" t="s">
        <v>225</v>
      </c>
      <c r="D120" s="133" t="s">
        <v>3561</v>
      </c>
      <c r="E120" s="79">
        <v>44256</v>
      </c>
      <c r="F120" s="69">
        <v>9.2199999999999545</v>
      </c>
      <c r="G120" s="72" t="s">
        <v>134</v>
      </c>
      <c r="H120" s="73">
        <v>4.8000000000000001E-2</v>
      </c>
      <c r="I120" s="73">
        <v>4.8499999999999668E-2</v>
      </c>
      <c r="J120" s="69">
        <v>29876381.933880001</v>
      </c>
      <c r="K120" s="71">
        <v>113.414186</v>
      </c>
      <c r="L120" s="69">
        <v>33884.055232766004</v>
      </c>
      <c r="M120" s="133" t="s">
        <v>3561</v>
      </c>
      <c r="N120" s="70">
        <f t="shared" si="3"/>
        <v>7.0261685289723565E-3</v>
      </c>
      <c r="O120" s="70">
        <f>L120/'סכום נכסי הקרן'!$C$41</f>
        <v>4.1654714148821282E-3</v>
      </c>
    </row>
    <row r="121" spans="1:15">
      <c r="A121" s="62" t="s">
        <v>2003</v>
      </c>
      <c r="B121" s="59" t="s">
        <v>2004</v>
      </c>
      <c r="C121" s="59" t="s">
        <v>225</v>
      </c>
      <c r="D121" s="133" t="s">
        <v>3561</v>
      </c>
      <c r="E121" s="79">
        <v>44287</v>
      </c>
      <c r="F121" s="69">
        <v>9.2999999999999527</v>
      </c>
      <c r="G121" s="72" t="s">
        <v>134</v>
      </c>
      <c r="H121" s="73">
        <v>4.8000000000000001E-2</v>
      </c>
      <c r="I121" s="73">
        <v>4.8499999999999703E-2</v>
      </c>
      <c r="J121" s="69">
        <v>41804094.679439999</v>
      </c>
      <c r="K121" s="71">
        <v>112.628811</v>
      </c>
      <c r="L121" s="69">
        <v>47083.454877224001</v>
      </c>
      <c r="M121" s="133" t="s">
        <v>3561</v>
      </c>
      <c r="N121" s="70">
        <f t="shared" si="3"/>
        <v>9.763184678489743E-3</v>
      </c>
      <c r="O121" s="70">
        <f>L121/'סכום נכסי הקרן'!$C$41</f>
        <v>5.788114322730643E-3</v>
      </c>
    </row>
    <row r="122" spans="1:15">
      <c r="A122" s="62" t="s">
        <v>2005</v>
      </c>
      <c r="B122" s="59" t="s">
        <v>2006</v>
      </c>
      <c r="C122" s="59" t="s">
        <v>225</v>
      </c>
      <c r="D122" s="133" t="s">
        <v>3561</v>
      </c>
      <c r="E122" s="79">
        <v>44318</v>
      </c>
      <c r="F122" s="69">
        <v>9.3899999999999899</v>
      </c>
      <c r="G122" s="72" t="s">
        <v>134</v>
      </c>
      <c r="H122" s="73">
        <v>4.8000000000000001E-2</v>
      </c>
      <c r="I122" s="73">
        <v>4.849999999999989E-2</v>
      </c>
      <c r="J122" s="69">
        <v>65896617.340039998</v>
      </c>
      <c r="K122" s="71">
        <v>111.500624</v>
      </c>
      <c r="L122" s="69">
        <v>73475.139304947996</v>
      </c>
      <c r="M122" s="133" t="s">
        <v>3561</v>
      </c>
      <c r="N122" s="70">
        <f t="shared" si="3"/>
        <v>1.5235741646031524E-2</v>
      </c>
      <c r="O122" s="70">
        <f>L122/'סכום נכסי הקרן'!$C$41</f>
        <v>9.0325254865977027E-3</v>
      </c>
    </row>
    <row r="123" spans="1:15">
      <c r="A123" s="62" t="s">
        <v>2007</v>
      </c>
      <c r="B123" s="59" t="s">
        <v>2008</v>
      </c>
      <c r="C123" s="59" t="s">
        <v>225</v>
      </c>
      <c r="D123" s="133" t="s">
        <v>3561</v>
      </c>
      <c r="E123" s="79">
        <v>44348</v>
      </c>
      <c r="F123" s="69">
        <v>9.4700000000000486</v>
      </c>
      <c r="G123" s="72" t="s">
        <v>134</v>
      </c>
      <c r="H123" s="73">
        <v>4.8000000000000001E-2</v>
      </c>
      <c r="I123" s="73">
        <v>4.8500000000000244E-2</v>
      </c>
      <c r="J123" s="69">
        <v>53086526.73404</v>
      </c>
      <c r="K123" s="71">
        <v>110.744517</v>
      </c>
      <c r="L123" s="69">
        <v>58790.417474795999</v>
      </c>
      <c r="M123" s="133" t="s">
        <v>3561</v>
      </c>
      <c r="N123" s="70">
        <f t="shared" si="3"/>
        <v>1.2190730366509278E-2</v>
      </c>
      <c r="O123" s="70">
        <f>L123/'סכום נכסי הקרן'!$C$41</f>
        <v>7.2272873414348637E-3</v>
      </c>
    </row>
    <row r="124" spans="1:15">
      <c r="A124" s="62" t="s">
        <v>2009</v>
      </c>
      <c r="B124" s="59" t="s">
        <v>2010</v>
      </c>
      <c r="C124" s="59" t="s">
        <v>225</v>
      </c>
      <c r="D124" s="133" t="s">
        <v>3561</v>
      </c>
      <c r="E124" s="79">
        <v>44378</v>
      </c>
      <c r="F124" s="69">
        <v>9.3199999999997747</v>
      </c>
      <c r="G124" s="72" t="s">
        <v>134</v>
      </c>
      <c r="H124" s="73">
        <v>4.8000000000000001E-2</v>
      </c>
      <c r="I124" s="73">
        <v>4.8499999999998676E-2</v>
      </c>
      <c r="J124" s="69">
        <v>16099083.151240001</v>
      </c>
      <c r="K124" s="71">
        <v>112.50970100000001</v>
      </c>
      <c r="L124" s="69">
        <v>18113.030325444</v>
      </c>
      <c r="M124" s="133" t="s">
        <v>3561</v>
      </c>
      <c r="N124" s="70">
        <f t="shared" si="3"/>
        <v>3.7559023783520057E-3</v>
      </c>
      <c r="O124" s="70">
        <f>L124/'סכום נכסי הקרן'!$C$41</f>
        <v>2.2266906820695522E-3</v>
      </c>
    </row>
    <row r="125" spans="1:15">
      <c r="A125" s="62" t="s">
        <v>2011</v>
      </c>
      <c r="B125" s="59" t="s">
        <v>2012</v>
      </c>
      <c r="C125" s="59" t="s">
        <v>225</v>
      </c>
      <c r="D125" s="133" t="s">
        <v>3561</v>
      </c>
      <c r="E125" s="79">
        <v>44409</v>
      </c>
      <c r="F125" s="69">
        <v>9.4099999999998918</v>
      </c>
      <c r="G125" s="72" t="s">
        <v>134</v>
      </c>
      <c r="H125" s="73">
        <v>4.8000000000000001E-2</v>
      </c>
      <c r="I125" s="73">
        <v>4.8599999999999727E-2</v>
      </c>
      <c r="J125" s="69">
        <v>20379948.8222</v>
      </c>
      <c r="K125" s="71">
        <v>111.838185</v>
      </c>
      <c r="L125" s="69">
        <v>22792.564846967001</v>
      </c>
      <c r="M125" s="133" t="s">
        <v>3561</v>
      </c>
      <c r="N125" s="70">
        <f t="shared" si="3"/>
        <v>4.7262466290475457E-3</v>
      </c>
      <c r="O125" s="70">
        <f>L125/'סכום נכסי הקרן'!$C$41</f>
        <v>2.8019602934090146E-3</v>
      </c>
    </row>
    <row r="126" spans="1:15">
      <c r="A126" s="62" t="s">
        <v>2013</v>
      </c>
      <c r="B126" s="59" t="s">
        <v>2014</v>
      </c>
      <c r="C126" s="59" t="s">
        <v>225</v>
      </c>
      <c r="D126" s="133" t="s">
        <v>3561</v>
      </c>
      <c r="E126" s="79">
        <v>44440</v>
      </c>
      <c r="F126" s="69">
        <v>9.4899999999999824</v>
      </c>
      <c r="G126" s="72" t="s">
        <v>134</v>
      </c>
      <c r="H126" s="73">
        <v>4.8000000000000001E-2</v>
      </c>
      <c r="I126" s="73">
        <v>4.849999999999989E-2</v>
      </c>
      <c r="J126" s="69">
        <v>59708423.988199994</v>
      </c>
      <c r="K126" s="71">
        <v>111.07546600000001</v>
      </c>
      <c r="L126" s="69">
        <v>66321.410241081991</v>
      </c>
      <c r="M126" s="133" t="s">
        <v>3561</v>
      </c>
      <c r="N126" s="70">
        <f t="shared" si="3"/>
        <v>1.3752350544581383E-2</v>
      </c>
      <c r="O126" s="70">
        <f>L126/'סכום נכסי הקרן'!$C$41</f>
        <v>8.15309550926341E-3</v>
      </c>
    </row>
    <row r="127" spans="1:15">
      <c r="A127" s="62" t="s">
        <v>2015</v>
      </c>
      <c r="B127" s="59" t="s">
        <v>2016</v>
      </c>
      <c r="C127" s="59" t="s">
        <v>225</v>
      </c>
      <c r="D127" s="133" t="s">
        <v>3561</v>
      </c>
      <c r="E127" s="79">
        <v>44501</v>
      </c>
      <c r="F127" s="69">
        <v>9.6599999999999699</v>
      </c>
      <c r="G127" s="72" t="s">
        <v>134</v>
      </c>
      <c r="H127" s="73">
        <v>4.8000000000000001E-2</v>
      </c>
      <c r="I127" s="73">
        <v>4.8499999999999821E-2</v>
      </c>
      <c r="J127" s="69">
        <v>75284553.190160006</v>
      </c>
      <c r="K127" s="71">
        <v>109.6622</v>
      </c>
      <c r="L127" s="69">
        <v>82558.697474984001</v>
      </c>
      <c r="M127" s="133" t="s">
        <v>3561</v>
      </c>
      <c r="N127" s="70">
        <f t="shared" si="3"/>
        <v>1.7119300449928172E-2</v>
      </c>
      <c r="O127" s="70">
        <f>L127/'סכום נכסי הקרן'!$C$41</f>
        <v>1.0149195307927565E-2</v>
      </c>
    </row>
    <row r="128" spans="1:15">
      <c r="A128" s="62" t="s">
        <v>2017</v>
      </c>
      <c r="B128" s="59" t="s">
        <v>2018</v>
      </c>
      <c r="C128" s="59" t="s">
        <v>225</v>
      </c>
      <c r="D128" s="133" t="s">
        <v>3561</v>
      </c>
      <c r="E128" s="79">
        <v>44531</v>
      </c>
      <c r="F128" s="69">
        <v>9.7500000000001492</v>
      </c>
      <c r="G128" s="72" t="s">
        <v>134</v>
      </c>
      <c r="H128" s="73">
        <v>4.8000000000000001E-2</v>
      </c>
      <c r="I128" s="73">
        <v>4.8500000000000647E-2</v>
      </c>
      <c r="J128" s="69">
        <v>21576982.998360001</v>
      </c>
      <c r="K128" s="71">
        <v>109.122838</v>
      </c>
      <c r="L128" s="69">
        <v>23545.416287049997</v>
      </c>
      <c r="M128" s="133" t="s">
        <v>3561</v>
      </c>
      <c r="N128" s="70">
        <f t="shared" si="3"/>
        <v>4.8823572556819734E-3</v>
      </c>
      <c r="O128" s="70">
        <f>L128/'סכום נכסי הקרן'!$C$41</f>
        <v>2.8945106428809415E-3</v>
      </c>
    </row>
    <row r="129" spans="1:15">
      <c r="A129" s="62" t="s">
        <v>2019</v>
      </c>
      <c r="B129" s="59" t="s">
        <v>2020</v>
      </c>
      <c r="C129" s="59" t="s">
        <v>225</v>
      </c>
      <c r="D129" s="133" t="s">
        <v>3561</v>
      </c>
      <c r="E129" s="79">
        <v>44563</v>
      </c>
      <c r="F129" s="69">
        <v>9.599999999999989</v>
      </c>
      <c r="G129" s="72" t="s">
        <v>134</v>
      </c>
      <c r="H129" s="73">
        <v>4.8000000000000001E-2</v>
      </c>
      <c r="I129" s="73">
        <v>4.8499999999999925E-2</v>
      </c>
      <c r="J129" s="69">
        <v>61984870.473520003</v>
      </c>
      <c r="K129" s="71">
        <v>111.391143</v>
      </c>
      <c r="L129" s="69">
        <v>69045.655580683</v>
      </c>
      <c r="M129" s="133" t="s">
        <v>3561</v>
      </c>
      <c r="N129" s="70">
        <f t="shared" si="3"/>
        <v>1.4317247713436036E-2</v>
      </c>
      <c r="O129" s="70">
        <f>L129/'סכום נכסי הקרן'!$C$41</f>
        <v>8.4879953909712102E-3</v>
      </c>
    </row>
    <row r="130" spans="1:15">
      <c r="A130" s="62" t="s">
        <v>2021</v>
      </c>
      <c r="B130" s="59" t="s">
        <v>2022</v>
      </c>
      <c r="C130" s="59" t="s">
        <v>225</v>
      </c>
      <c r="D130" s="133" t="s">
        <v>3561</v>
      </c>
      <c r="E130" s="79">
        <v>44652</v>
      </c>
      <c r="F130" s="69">
        <v>9.8499999999990884</v>
      </c>
      <c r="G130" s="72" t="s">
        <v>134</v>
      </c>
      <c r="H130" s="73">
        <v>4.8000000000000001E-2</v>
      </c>
      <c r="I130" s="73">
        <v>4.8499999999995096E-2</v>
      </c>
      <c r="J130" s="69">
        <v>4393212.3754399996</v>
      </c>
      <c r="K130" s="71">
        <v>108.81998</v>
      </c>
      <c r="L130" s="69">
        <v>4780.6928486710003</v>
      </c>
      <c r="M130" s="133" t="s">
        <v>3561</v>
      </c>
      <c r="N130" s="70">
        <f t="shared" si="3"/>
        <v>9.9132035434571527E-4</v>
      </c>
      <c r="O130" s="70">
        <f>L130/'סכום נכסי הקרן'!$C$41</f>
        <v>5.8770531648802502E-4</v>
      </c>
    </row>
    <row r="131" spans="1:15">
      <c r="A131" s="62" t="s">
        <v>2023</v>
      </c>
      <c r="B131" s="59" t="s">
        <v>2024</v>
      </c>
      <c r="C131" s="59" t="s">
        <v>225</v>
      </c>
      <c r="D131" s="133" t="s">
        <v>3561</v>
      </c>
      <c r="E131" s="79">
        <v>40057</v>
      </c>
      <c r="F131" s="69">
        <v>0.65999999999997272</v>
      </c>
      <c r="G131" s="72" t="s">
        <v>134</v>
      </c>
      <c r="H131" s="73">
        <v>4.8000000000000001E-2</v>
      </c>
      <c r="I131" s="73">
        <v>4.8199999999999445E-2</v>
      </c>
      <c r="J131" s="69">
        <v>15421723.76928</v>
      </c>
      <c r="K131" s="71">
        <v>123.422899</v>
      </c>
      <c r="L131" s="69">
        <v>19033.938551772</v>
      </c>
      <c r="M131" s="133" t="s">
        <v>3561</v>
      </c>
      <c r="N131" s="70">
        <f t="shared" si="3"/>
        <v>3.9468611155352865E-3</v>
      </c>
      <c r="O131" s="70">
        <f>L131/'סכום נכסי הקרן'!$C$41</f>
        <v>2.3399007705948963E-3</v>
      </c>
    </row>
    <row r="132" spans="1:15">
      <c r="A132" s="62" t="s">
        <v>2025</v>
      </c>
      <c r="B132" s="59" t="s">
        <v>2026</v>
      </c>
      <c r="C132" s="59" t="s">
        <v>225</v>
      </c>
      <c r="D132" s="133" t="s">
        <v>3561</v>
      </c>
      <c r="E132" s="79">
        <v>40087</v>
      </c>
      <c r="F132" s="69">
        <v>0.74000000000001132</v>
      </c>
      <c r="G132" s="72" t="s">
        <v>134</v>
      </c>
      <c r="H132" s="73">
        <v>4.8000000000000001E-2</v>
      </c>
      <c r="I132" s="73">
        <v>4.8299999999999087E-2</v>
      </c>
      <c r="J132" s="69">
        <v>14304529.89072</v>
      </c>
      <c r="K132" s="71">
        <v>122.350264</v>
      </c>
      <c r="L132" s="69">
        <v>17501.630111420003</v>
      </c>
      <c r="M132" s="133" t="s">
        <v>3561</v>
      </c>
      <c r="N132" s="70">
        <f t="shared" si="3"/>
        <v>3.6291229562057355E-3</v>
      </c>
      <c r="O132" s="70">
        <f>L132/'סכום נכסי הקרן'!$C$41</f>
        <v>2.1515293680805748E-3</v>
      </c>
    </row>
    <row r="133" spans="1:15">
      <c r="A133" s="62" t="s">
        <v>2027</v>
      </c>
      <c r="B133" s="59" t="s">
        <v>2028</v>
      </c>
      <c r="C133" s="59" t="s">
        <v>225</v>
      </c>
      <c r="D133" s="133" t="s">
        <v>3561</v>
      </c>
      <c r="E133" s="79">
        <v>40118</v>
      </c>
      <c r="F133" s="69">
        <v>0.82999999999999297</v>
      </c>
      <c r="G133" s="72" t="s">
        <v>134</v>
      </c>
      <c r="H133" s="73">
        <v>4.8000000000000001E-2</v>
      </c>
      <c r="I133" s="73">
        <v>4.8300000000000398E-2</v>
      </c>
      <c r="J133" s="69">
        <v>17511686.13092</v>
      </c>
      <c r="K133" s="71">
        <v>122.216328</v>
      </c>
      <c r="L133" s="69">
        <v>21402.139808205</v>
      </c>
      <c r="M133" s="133" t="s">
        <v>3561</v>
      </c>
      <c r="N133" s="70">
        <f t="shared" si="3"/>
        <v>4.4379292897522848E-3</v>
      </c>
      <c r="O133" s="70">
        <f>L133/'סכום נכסי הקרן'!$C$41</f>
        <v>2.6310310550485831E-3</v>
      </c>
    </row>
    <row r="134" spans="1:15">
      <c r="A134" s="62" t="s">
        <v>2029</v>
      </c>
      <c r="B134" s="59" t="s">
        <v>2030</v>
      </c>
      <c r="C134" s="59" t="s">
        <v>225</v>
      </c>
      <c r="D134" s="133" t="s">
        <v>3561</v>
      </c>
      <c r="E134" s="79">
        <v>39904</v>
      </c>
      <c r="F134" s="69">
        <v>0.2500000000000176</v>
      </c>
      <c r="G134" s="72" t="s">
        <v>134</v>
      </c>
      <c r="H134" s="73">
        <v>4.8000000000000001E-2</v>
      </c>
      <c r="I134" s="73">
        <v>4.8000000000000209E-2</v>
      </c>
      <c r="J134" s="69">
        <v>22282571.628400002</v>
      </c>
      <c r="K134" s="71">
        <v>127.702336</v>
      </c>
      <c r="L134" s="69">
        <v>28455.364411298</v>
      </c>
      <c r="M134" s="133" t="s">
        <v>3561</v>
      </c>
      <c r="N134" s="70">
        <f t="shared" si="3"/>
        <v>5.9004798727209859E-3</v>
      </c>
      <c r="O134" s="70">
        <f>L134/'סכום נכסי הקרן'!$C$41</f>
        <v>3.4981057090444443E-3</v>
      </c>
    </row>
    <row r="135" spans="1:15">
      <c r="A135" s="62" t="s">
        <v>2031</v>
      </c>
      <c r="B135" s="59" t="s">
        <v>2032</v>
      </c>
      <c r="C135" s="59" t="s">
        <v>225</v>
      </c>
      <c r="D135" s="133" t="s">
        <v>3561</v>
      </c>
      <c r="E135" s="79">
        <v>39965</v>
      </c>
      <c r="F135" s="69">
        <v>0.42000000000003057</v>
      </c>
      <c r="G135" s="72" t="s">
        <v>134</v>
      </c>
      <c r="H135" s="73">
        <v>4.8000000000000001E-2</v>
      </c>
      <c r="I135" s="73">
        <v>4.8200000000000305E-2</v>
      </c>
      <c r="J135" s="69">
        <v>10498713.99048</v>
      </c>
      <c r="K135" s="71">
        <v>124.83431400000001</v>
      </c>
      <c r="L135" s="69">
        <v>13105.99756983</v>
      </c>
      <c r="M135" s="133" t="s">
        <v>3561</v>
      </c>
      <c r="N135" s="70">
        <f t="shared" si="3"/>
        <v>2.7176483757139331E-3</v>
      </c>
      <c r="O135" s="70">
        <f>L135/'סכום נכסי הקרן'!$C$41</f>
        <v>1.6111607027440508E-3</v>
      </c>
    </row>
    <row r="136" spans="1:15">
      <c r="A136" s="62" t="s">
        <v>2033</v>
      </c>
      <c r="B136" s="59" t="s">
        <v>2034</v>
      </c>
      <c r="C136" s="59" t="s">
        <v>225</v>
      </c>
      <c r="D136" s="133" t="s">
        <v>3561</v>
      </c>
      <c r="E136" s="79">
        <v>39995</v>
      </c>
      <c r="F136" s="69">
        <v>0.49000000000000732</v>
      </c>
      <c r="G136" s="72" t="s">
        <v>134</v>
      </c>
      <c r="H136" s="73">
        <v>4.8000000000000001E-2</v>
      </c>
      <c r="I136" s="73">
        <v>4.8599999999999061E-2</v>
      </c>
      <c r="J136" s="69">
        <v>16038775.212160001</v>
      </c>
      <c r="K136" s="71">
        <v>126.81438</v>
      </c>
      <c r="L136" s="69">
        <v>20339.473402665</v>
      </c>
      <c r="M136" s="133" t="s">
        <v>3561</v>
      </c>
      <c r="N136" s="70">
        <f t="shared" si="3"/>
        <v>4.2175756985392355E-3</v>
      </c>
      <c r="O136" s="70">
        <f>L136/'סכום נכסי הקרן'!$C$41</f>
        <v>2.5003941963424869E-3</v>
      </c>
    </row>
    <row r="137" spans="1:15">
      <c r="A137" s="62" t="s">
        <v>2035</v>
      </c>
      <c r="B137" s="59" t="s">
        <v>2036</v>
      </c>
      <c r="C137" s="59" t="s">
        <v>225</v>
      </c>
      <c r="D137" s="133" t="s">
        <v>3561</v>
      </c>
      <c r="E137" s="79">
        <v>40027</v>
      </c>
      <c r="F137" s="69">
        <v>0.58000000000000795</v>
      </c>
      <c r="G137" s="72" t="s">
        <v>134</v>
      </c>
      <c r="H137" s="73">
        <v>4.8000000000000001E-2</v>
      </c>
      <c r="I137" s="73">
        <v>4.8300000000000669E-2</v>
      </c>
      <c r="J137" s="69">
        <v>20195318.134</v>
      </c>
      <c r="K137" s="71">
        <v>125.213633</v>
      </c>
      <c r="L137" s="69">
        <v>25287.291506609999</v>
      </c>
      <c r="M137" s="133" t="s">
        <v>3561</v>
      </c>
      <c r="N137" s="70">
        <f t="shared" si="3"/>
        <v>5.2435510019734274E-3</v>
      </c>
      <c r="O137" s="70">
        <f>L137/'סכום נכסי הקרן'!$C$41</f>
        <v>3.1086447359086381E-3</v>
      </c>
    </row>
    <row r="138" spans="1:15">
      <c r="A138" s="62" t="s">
        <v>2037</v>
      </c>
      <c r="B138" s="59" t="s">
        <v>2038</v>
      </c>
      <c r="C138" s="59" t="s">
        <v>225</v>
      </c>
      <c r="D138" s="133" t="s">
        <v>3561</v>
      </c>
      <c r="E138" s="79">
        <v>40179</v>
      </c>
      <c r="F138" s="69">
        <v>0.96999999999995457</v>
      </c>
      <c r="G138" s="72" t="s">
        <v>134</v>
      </c>
      <c r="H138" s="73">
        <v>4.8000000000000001E-2</v>
      </c>
      <c r="I138" s="73">
        <v>4.8299999999999829E-2</v>
      </c>
      <c r="J138" s="69">
        <v>7857425.8595200004</v>
      </c>
      <c r="K138" s="71">
        <v>123.574303</v>
      </c>
      <c r="L138" s="69">
        <v>9709.7592240520007</v>
      </c>
      <c r="M138" s="133" t="s">
        <v>3561</v>
      </c>
      <c r="N138" s="70">
        <f t="shared" si="3"/>
        <v>2.0134073154845378E-3</v>
      </c>
      <c r="O138" s="70">
        <f>L138/'סכום נכסי הקרן'!$C$41</f>
        <v>1.1936506482277695E-3</v>
      </c>
    </row>
    <row r="139" spans="1:15">
      <c r="A139" s="62" t="s">
        <v>2039</v>
      </c>
      <c r="B139" s="59" t="s">
        <v>2040</v>
      </c>
      <c r="C139" s="59" t="s">
        <v>225</v>
      </c>
      <c r="D139" s="133" t="s">
        <v>3561</v>
      </c>
      <c r="E139" s="79">
        <v>40210</v>
      </c>
      <c r="F139" s="69">
        <v>1.0499999999999825</v>
      </c>
      <c r="G139" s="72" t="s">
        <v>134</v>
      </c>
      <c r="H139" s="73">
        <v>4.8000000000000001E-2</v>
      </c>
      <c r="I139" s="73">
        <v>4.8199999999999223E-2</v>
      </c>
      <c r="J139" s="69">
        <v>11511260.0504</v>
      </c>
      <c r="K139" s="71">
        <v>123.086761</v>
      </c>
      <c r="L139" s="69">
        <v>14168.837156105001</v>
      </c>
      <c r="M139" s="133" t="s">
        <v>3561</v>
      </c>
      <c r="N139" s="70">
        <f t="shared" si="3"/>
        <v>2.9380378775351358E-3</v>
      </c>
      <c r="O139" s="70">
        <f>L139/'סכום נכסי הקרן'!$C$41</f>
        <v>1.7418188510920241E-3</v>
      </c>
    </row>
    <row r="140" spans="1:15">
      <c r="A140" s="62" t="s">
        <v>2041</v>
      </c>
      <c r="B140" s="59" t="s">
        <v>2042</v>
      </c>
      <c r="C140" s="59" t="s">
        <v>225</v>
      </c>
      <c r="D140" s="133" t="s">
        <v>3561</v>
      </c>
      <c r="E140" s="79">
        <v>40238</v>
      </c>
      <c r="F140" s="69">
        <v>1.1300000000000148</v>
      </c>
      <c r="G140" s="72" t="s">
        <v>134</v>
      </c>
      <c r="H140" s="73">
        <v>4.8000000000000001E-2</v>
      </c>
      <c r="I140" s="73">
        <v>4.8500000000000744E-2</v>
      </c>
      <c r="J140" s="69">
        <v>16421438.3528</v>
      </c>
      <c r="K140" s="71">
        <v>123.422369</v>
      </c>
      <c r="L140" s="69">
        <v>20267.728315290002</v>
      </c>
      <c r="M140" s="133" t="s">
        <v>3561</v>
      </c>
      <c r="N140" s="70">
        <f t="shared" ref="N140:N157" si="4">IFERROR(L140/$L$9,0)</f>
        <v>4.2026986989723378E-3</v>
      </c>
      <c r="O140" s="70">
        <f>L140/'סכום נכסי הקרן'!$C$41</f>
        <v>2.4915743514754597E-3</v>
      </c>
    </row>
    <row r="141" spans="1:15">
      <c r="A141" s="62" t="s">
        <v>2043</v>
      </c>
      <c r="B141" s="59" t="s">
        <v>2044</v>
      </c>
      <c r="C141" s="59" t="s">
        <v>225</v>
      </c>
      <c r="D141" s="133" t="s">
        <v>3561</v>
      </c>
      <c r="E141" s="79">
        <v>40300</v>
      </c>
      <c r="F141" s="69">
        <v>1.2999999999999998</v>
      </c>
      <c r="G141" s="72" t="s">
        <v>134</v>
      </c>
      <c r="H141" s="73">
        <v>4.8000000000000001E-2</v>
      </c>
      <c r="I141" s="73">
        <v>4.8500000000000008E-2</v>
      </c>
      <c r="J141" s="69">
        <v>2566437.8519600001</v>
      </c>
      <c r="K141" s="71">
        <v>122.670784</v>
      </c>
      <c r="L141" s="69">
        <v>3148.2694241999998</v>
      </c>
      <c r="M141" s="133" t="s">
        <v>3561</v>
      </c>
      <c r="N141" s="70">
        <f t="shared" si="4"/>
        <v>6.5282243807847351E-4</v>
      </c>
      <c r="O141" s="70">
        <f>L141/'סכום נכסי הקרן'!$C$41</f>
        <v>3.8702647020157153E-4</v>
      </c>
    </row>
    <row r="142" spans="1:15">
      <c r="A142" s="62" t="s">
        <v>2045</v>
      </c>
      <c r="B142" s="59" t="s">
        <v>2046</v>
      </c>
      <c r="C142" s="59" t="s">
        <v>225</v>
      </c>
      <c r="D142" s="133" t="s">
        <v>3561</v>
      </c>
      <c r="E142" s="79">
        <v>40360</v>
      </c>
      <c r="F142" s="69">
        <v>1.4299999999999786</v>
      </c>
      <c r="G142" s="72" t="s">
        <v>134</v>
      </c>
      <c r="H142" s="73">
        <v>4.8000000000000001E-2</v>
      </c>
      <c r="I142" s="73">
        <v>4.850000000000107E-2</v>
      </c>
      <c r="J142" s="69">
        <v>7207582.8658400001</v>
      </c>
      <c r="K142" s="71">
        <v>123.10536500000001</v>
      </c>
      <c r="L142" s="69">
        <v>8872.9211701330005</v>
      </c>
      <c r="M142" s="133" t="s">
        <v>3561</v>
      </c>
      <c r="N142" s="70">
        <f t="shared" si="4"/>
        <v>1.8398812968925722E-3</v>
      </c>
      <c r="O142" s="70">
        <f>L142/'סכום נכסי הקרן'!$C$41</f>
        <v>1.0907755652856787E-3</v>
      </c>
    </row>
    <row r="143" spans="1:15">
      <c r="A143" s="62" t="s">
        <v>2047</v>
      </c>
      <c r="B143" s="59" t="s">
        <v>2048</v>
      </c>
      <c r="C143" s="59" t="s">
        <v>225</v>
      </c>
      <c r="D143" s="133" t="s">
        <v>3561</v>
      </c>
      <c r="E143" s="79">
        <v>40422</v>
      </c>
      <c r="F143" s="69">
        <v>1.5999999999999657</v>
      </c>
      <c r="G143" s="72" t="s">
        <v>134</v>
      </c>
      <c r="H143" s="73">
        <v>4.8000000000000001E-2</v>
      </c>
      <c r="I143" s="73">
        <v>4.8399999999999055E-2</v>
      </c>
      <c r="J143" s="69">
        <v>14317076.223200001</v>
      </c>
      <c r="K143" s="71">
        <v>121.21619699999999</v>
      </c>
      <c r="L143" s="69">
        <v>17354.615311170997</v>
      </c>
      <c r="M143" s="133" t="s">
        <v>3561</v>
      </c>
      <c r="N143" s="70">
        <f t="shared" si="4"/>
        <v>3.5986380937621204E-3</v>
      </c>
      <c r="O143" s="70">
        <f>L143/'סכום נכסי הקרן'!$C$41</f>
        <v>2.1334563852632863E-3</v>
      </c>
    </row>
    <row r="144" spans="1:15">
      <c r="A144" s="62" t="s">
        <v>2049</v>
      </c>
      <c r="B144" s="59" t="s">
        <v>2050</v>
      </c>
      <c r="C144" s="59" t="s">
        <v>225</v>
      </c>
      <c r="D144" s="133" t="s">
        <v>3561</v>
      </c>
      <c r="E144" s="79">
        <v>40483</v>
      </c>
      <c r="F144" s="69">
        <v>1.7700000000000184</v>
      </c>
      <c r="G144" s="72" t="s">
        <v>134</v>
      </c>
      <c r="H144" s="73">
        <v>4.8000000000000001E-2</v>
      </c>
      <c r="I144" s="73">
        <v>4.8400000000000644E-2</v>
      </c>
      <c r="J144" s="69">
        <v>27826767.436919998</v>
      </c>
      <c r="K144" s="71">
        <v>119.364071</v>
      </c>
      <c r="L144" s="69">
        <v>33215.162451006996</v>
      </c>
      <c r="M144" s="133" t="s">
        <v>3561</v>
      </c>
      <c r="N144" s="70">
        <f t="shared" si="4"/>
        <v>6.8874674974645561E-3</v>
      </c>
      <c r="O144" s="70">
        <f>L144/'סכום נכסי הקרן'!$C$41</f>
        <v>4.0832423622230527E-3</v>
      </c>
    </row>
    <row r="145" spans="1:15">
      <c r="A145" s="62" t="s">
        <v>2051</v>
      </c>
      <c r="B145" s="59" t="s">
        <v>2052</v>
      </c>
      <c r="C145" s="59" t="s">
        <v>225</v>
      </c>
      <c r="D145" s="133" t="s">
        <v>3561</v>
      </c>
      <c r="E145" s="79">
        <v>40513</v>
      </c>
      <c r="F145" s="69">
        <v>1.8500000000000674</v>
      </c>
      <c r="G145" s="72" t="s">
        <v>134</v>
      </c>
      <c r="H145" s="73">
        <v>4.8000000000000001E-2</v>
      </c>
      <c r="I145" s="73">
        <v>4.8500000000002458E-2</v>
      </c>
      <c r="J145" s="69">
        <v>9458508.9703199994</v>
      </c>
      <c r="K145" s="71">
        <v>118.562107</v>
      </c>
      <c r="L145" s="69">
        <v>11214.207479524997</v>
      </c>
      <c r="M145" s="133" t="s">
        <v>3561</v>
      </c>
      <c r="N145" s="70">
        <f t="shared" si="4"/>
        <v>2.3253684108569127E-3</v>
      </c>
      <c r="O145" s="70">
        <f>L145/'סכום נכסי הקרן'!$C$41</f>
        <v>1.378597112288603E-3</v>
      </c>
    </row>
    <row r="146" spans="1:15">
      <c r="A146" s="62" t="s">
        <v>2053</v>
      </c>
      <c r="B146" s="59" t="s">
        <v>2054</v>
      </c>
      <c r="C146" s="59" t="s">
        <v>225</v>
      </c>
      <c r="D146" s="133" t="s">
        <v>3561</v>
      </c>
      <c r="E146" s="79">
        <v>40544</v>
      </c>
      <c r="F146" s="69">
        <v>1.8899999999999937</v>
      </c>
      <c r="G146" s="72" t="s">
        <v>134</v>
      </c>
      <c r="H146" s="73">
        <v>4.8000000000000001E-2</v>
      </c>
      <c r="I146" s="73">
        <v>4.8399999999999783E-2</v>
      </c>
      <c r="J146" s="69">
        <v>23771735.750599999</v>
      </c>
      <c r="K146" s="71">
        <v>120.81662900000001</v>
      </c>
      <c r="L146" s="69">
        <v>28720.209802470996</v>
      </c>
      <c r="M146" s="133" t="s">
        <v>3561</v>
      </c>
      <c r="N146" s="70">
        <f t="shared" si="4"/>
        <v>5.9553979850815054E-3</v>
      </c>
      <c r="O146" s="70">
        <f>L146/'סכום נכסי הקרן'!$C$41</f>
        <v>3.5306639698168322E-3</v>
      </c>
    </row>
    <row r="147" spans="1:15">
      <c r="A147" s="62" t="s">
        <v>2055</v>
      </c>
      <c r="B147" s="59" t="s">
        <v>2056</v>
      </c>
      <c r="C147" s="59" t="s">
        <v>225</v>
      </c>
      <c r="D147" s="133" t="s">
        <v>3561</v>
      </c>
      <c r="E147" s="79">
        <v>40575</v>
      </c>
      <c r="F147" s="69">
        <v>1.9800000000000373</v>
      </c>
      <c r="G147" s="72" t="s">
        <v>134</v>
      </c>
      <c r="H147" s="73">
        <v>4.8000000000000001E-2</v>
      </c>
      <c r="I147" s="73">
        <v>4.8400000000001206E-2</v>
      </c>
      <c r="J147" s="69">
        <v>9369544.0672800001</v>
      </c>
      <c r="K147" s="71">
        <v>119.89484899999999</v>
      </c>
      <c r="L147" s="69">
        <v>11233.600754821</v>
      </c>
      <c r="M147" s="133" t="s">
        <v>3561</v>
      </c>
      <c r="N147" s="70">
        <f t="shared" si="4"/>
        <v>2.3293897837304497E-3</v>
      </c>
      <c r="O147" s="70">
        <f>L147/'סכום נכסי הקרן'!$C$41</f>
        <v>1.3809811874334315E-3</v>
      </c>
    </row>
    <row r="148" spans="1:15">
      <c r="A148" s="62" t="s">
        <v>2057</v>
      </c>
      <c r="B148" s="59" t="s">
        <v>2058</v>
      </c>
      <c r="C148" s="59" t="s">
        <v>225</v>
      </c>
      <c r="D148" s="133" t="s">
        <v>3561</v>
      </c>
      <c r="E148" s="79">
        <v>40603</v>
      </c>
      <c r="F148" s="69">
        <v>2.0500000000000025</v>
      </c>
      <c r="G148" s="72" t="s">
        <v>134</v>
      </c>
      <c r="H148" s="73">
        <v>4.8000000000000001E-2</v>
      </c>
      <c r="I148" s="73">
        <v>4.8600000000000032E-2</v>
      </c>
      <c r="J148" s="69">
        <v>14527369.864200002</v>
      </c>
      <c r="K148" s="71">
        <v>119.176222</v>
      </c>
      <c r="L148" s="69">
        <v>17313.170494979</v>
      </c>
      <c r="M148" s="133" t="s">
        <v>3561</v>
      </c>
      <c r="N148" s="70">
        <f t="shared" si="4"/>
        <v>3.5900441323482085E-3</v>
      </c>
      <c r="O148" s="70">
        <f>L148/'סכום נכסי הקרן'!$C$41</f>
        <v>2.1283614461848057E-3</v>
      </c>
    </row>
    <row r="149" spans="1:15">
      <c r="A149" s="62" t="s">
        <v>2059</v>
      </c>
      <c r="B149" s="59" t="s">
        <v>2060</v>
      </c>
      <c r="C149" s="59" t="s">
        <v>225</v>
      </c>
      <c r="D149" s="133" t="s">
        <v>3561</v>
      </c>
      <c r="E149" s="79">
        <v>40634</v>
      </c>
      <c r="F149" s="69">
        <v>2.1400000000000916</v>
      </c>
      <c r="G149" s="72" t="s">
        <v>134</v>
      </c>
      <c r="H149" s="73">
        <v>4.8000000000000001E-2</v>
      </c>
      <c r="I149" s="73">
        <v>4.8500000000001472E-2</v>
      </c>
      <c r="J149" s="69">
        <v>5152265.4904800002</v>
      </c>
      <c r="K149" s="71">
        <v>118.357618</v>
      </c>
      <c r="L149" s="69">
        <v>6098.0987228460008</v>
      </c>
      <c r="M149" s="133" t="s">
        <v>3561</v>
      </c>
      <c r="N149" s="70">
        <f t="shared" si="4"/>
        <v>1.2644965025199993E-3</v>
      </c>
      <c r="O149" s="70">
        <f>L149/'סכום נכסי הקרן'!$C$41</f>
        <v>7.4965808374025231E-4</v>
      </c>
    </row>
    <row r="150" spans="1:15">
      <c r="A150" s="62" t="s">
        <v>2061</v>
      </c>
      <c r="B150" s="59" t="s">
        <v>2062</v>
      </c>
      <c r="C150" s="59" t="s">
        <v>225</v>
      </c>
      <c r="D150" s="133" t="s">
        <v>3561</v>
      </c>
      <c r="E150" s="79">
        <v>40664</v>
      </c>
      <c r="F150" s="69">
        <v>2.2199999999999478</v>
      </c>
      <c r="G150" s="72" t="s">
        <v>134</v>
      </c>
      <c r="H150" s="73">
        <v>4.8000000000000001E-2</v>
      </c>
      <c r="I150" s="73">
        <v>4.8499999999999488E-2</v>
      </c>
      <c r="J150" s="69">
        <v>19120753.271480002</v>
      </c>
      <c r="K150" s="71">
        <v>117.66278</v>
      </c>
      <c r="L150" s="69">
        <v>22498.009764718998</v>
      </c>
      <c r="M150" s="133" t="s">
        <v>3561</v>
      </c>
      <c r="N150" s="70">
        <f t="shared" si="4"/>
        <v>4.6651679407169206E-3</v>
      </c>
      <c r="O150" s="70">
        <f>L150/'סכום נכסי הקרן'!$C$41</f>
        <v>2.7657497286822214E-3</v>
      </c>
    </row>
    <row r="151" spans="1:15">
      <c r="A151" s="62" t="s">
        <v>2063</v>
      </c>
      <c r="B151" s="59" t="s">
        <v>2064</v>
      </c>
      <c r="C151" s="59" t="s">
        <v>225</v>
      </c>
      <c r="D151" s="133" t="s">
        <v>3561</v>
      </c>
      <c r="E151" s="79">
        <v>40756</v>
      </c>
      <c r="F151" s="69">
        <v>2.4200000000000181</v>
      </c>
      <c r="G151" s="72" t="s">
        <v>134</v>
      </c>
      <c r="H151" s="73">
        <v>4.8000000000000001E-2</v>
      </c>
      <c r="I151" s="73">
        <v>4.8500000000000293E-2</v>
      </c>
      <c r="J151" s="69">
        <v>10521382.932119999</v>
      </c>
      <c r="K151" s="71">
        <v>117.346446</v>
      </c>
      <c r="L151" s="69">
        <v>12346.468938808999</v>
      </c>
      <c r="M151" s="133" t="s">
        <v>3561</v>
      </c>
      <c r="N151" s="70">
        <f t="shared" si="4"/>
        <v>2.560153172513676E-3</v>
      </c>
      <c r="O151" s="70">
        <f>L151/'סכום נכסי הקרן'!$C$41</f>
        <v>1.5177895055963394E-3</v>
      </c>
    </row>
    <row r="152" spans="1:15">
      <c r="A152" s="62" t="s">
        <v>2065</v>
      </c>
      <c r="B152" s="59" t="s">
        <v>2066</v>
      </c>
      <c r="C152" s="59" t="s">
        <v>225</v>
      </c>
      <c r="D152" s="133" t="s">
        <v>3561</v>
      </c>
      <c r="E152" s="79">
        <v>40848</v>
      </c>
      <c r="F152" s="69">
        <v>2.6699999999999777</v>
      </c>
      <c r="G152" s="72" t="s">
        <v>134</v>
      </c>
      <c r="H152" s="73">
        <v>4.8000000000000001E-2</v>
      </c>
      <c r="I152" s="73">
        <v>4.8499999999999474E-2</v>
      </c>
      <c r="J152" s="69">
        <v>29670222.879719995</v>
      </c>
      <c r="K152" s="71">
        <v>115.963753</v>
      </c>
      <c r="L152" s="69">
        <v>34406.703832828003</v>
      </c>
      <c r="M152" s="133" t="s">
        <v>3561</v>
      </c>
      <c r="N152" s="70">
        <f t="shared" si="4"/>
        <v>7.1345444928362098E-3</v>
      </c>
      <c r="O152" s="70">
        <f>L152/'סכום נכסי הקרן'!$C$41</f>
        <v>4.2297222192392517E-3</v>
      </c>
    </row>
    <row r="153" spans="1:15">
      <c r="A153" s="62" t="s">
        <v>2067</v>
      </c>
      <c r="B153" s="59" t="s">
        <v>2068</v>
      </c>
      <c r="C153" s="59" t="s">
        <v>225</v>
      </c>
      <c r="D153" s="133" t="s">
        <v>3561</v>
      </c>
      <c r="E153" s="79">
        <v>40940</v>
      </c>
      <c r="F153" s="69">
        <v>2.8500000000000214</v>
      </c>
      <c r="G153" s="72" t="s">
        <v>134</v>
      </c>
      <c r="H153" s="73">
        <v>4.8000000000000001E-2</v>
      </c>
      <c r="I153" s="73">
        <v>4.8500000000000452E-2</v>
      </c>
      <c r="J153" s="69">
        <v>37316357.094520003</v>
      </c>
      <c r="K153" s="71">
        <v>117.351624</v>
      </c>
      <c r="L153" s="69">
        <v>43791.351005485987</v>
      </c>
      <c r="M153" s="133" t="s">
        <v>3561</v>
      </c>
      <c r="N153" s="70">
        <f t="shared" si="4"/>
        <v>9.0805368531684683E-3</v>
      </c>
      <c r="O153" s="70">
        <f>L153/'סכום נכסי הקרן'!$C$41</f>
        <v>5.3834058402793808E-3</v>
      </c>
    </row>
    <row r="154" spans="1:15">
      <c r="A154" s="62" t="s">
        <v>2069</v>
      </c>
      <c r="B154" s="59" t="s">
        <v>2070</v>
      </c>
      <c r="C154" s="59" t="s">
        <v>225</v>
      </c>
      <c r="D154" s="133" t="s">
        <v>3561</v>
      </c>
      <c r="E154" s="79">
        <v>40969</v>
      </c>
      <c r="F154" s="69">
        <v>2.9299999999999717</v>
      </c>
      <c r="G154" s="72" t="s">
        <v>134</v>
      </c>
      <c r="H154" s="73">
        <v>4.8000000000000001E-2</v>
      </c>
      <c r="I154" s="73">
        <v>4.8599999999999435E-2</v>
      </c>
      <c r="J154" s="69">
        <v>22736378.177080002</v>
      </c>
      <c r="K154" s="71">
        <v>116.878197</v>
      </c>
      <c r="L154" s="69">
        <v>26573.868946074999</v>
      </c>
      <c r="M154" s="133" t="s">
        <v>3561</v>
      </c>
      <c r="N154" s="70">
        <f t="shared" si="4"/>
        <v>5.510334592460359E-3</v>
      </c>
      <c r="O154" s="70">
        <f>L154/'סכום נכסי הקרן'!$C$41</f>
        <v>3.2668076686009841E-3</v>
      </c>
    </row>
    <row r="155" spans="1:15">
      <c r="A155" s="62" t="s">
        <v>2071</v>
      </c>
      <c r="B155" s="59" t="s">
        <v>2072</v>
      </c>
      <c r="C155" s="59" t="s">
        <v>225</v>
      </c>
      <c r="D155" s="133" t="s">
        <v>3561</v>
      </c>
      <c r="E155" s="79">
        <v>41000</v>
      </c>
      <c r="F155" s="69">
        <v>3.0199999999999871</v>
      </c>
      <c r="G155" s="72" t="s">
        <v>134</v>
      </c>
      <c r="H155" s="73">
        <v>4.8000000000000001E-2</v>
      </c>
      <c r="I155" s="73">
        <v>4.8600000000000178E-2</v>
      </c>
      <c r="J155" s="69">
        <v>12422437.446760001</v>
      </c>
      <c r="K155" s="71">
        <v>116.423198</v>
      </c>
      <c r="L155" s="69">
        <v>14462.599000759001</v>
      </c>
      <c r="M155" s="133" t="s">
        <v>3561</v>
      </c>
      <c r="N155" s="70">
        <f t="shared" si="4"/>
        <v>2.9989520808010096E-3</v>
      </c>
      <c r="O155" s="70">
        <f>L155/'סכום נכסי הקרן'!$C$41</f>
        <v>1.7779319006748851E-3</v>
      </c>
    </row>
    <row r="156" spans="1:15">
      <c r="A156" s="62" t="s">
        <v>2073</v>
      </c>
      <c r="B156" s="59" t="s">
        <v>2074</v>
      </c>
      <c r="C156" s="59" t="s">
        <v>225</v>
      </c>
      <c r="D156" s="133" t="s">
        <v>3561</v>
      </c>
      <c r="E156" s="79">
        <v>41640</v>
      </c>
      <c r="F156" s="69">
        <v>4.4099999999999389</v>
      </c>
      <c r="G156" s="72" t="s">
        <v>134</v>
      </c>
      <c r="H156" s="73">
        <v>4.8000000000000001E-2</v>
      </c>
      <c r="I156" s="73">
        <v>4.8499999999999099E-2</v>
      </c>
      <c r="J156" s="69">
        <v>23317073.770160004</v>
      </c>
      <c r="K156" s="71">
        <v>113.952916</v>
      </c>
      <c r="L156" s="69">
        <v>26570.485593704001</v>
      </c>
      <c r="M156" s="133" t="s">
        <v>3561</v>
      </c>
      <c r="N156" s="70">
        <f t="shared" si="4"/>
        <v>5.509633023424769E-3</v>
      </c>
      <c r="O156" s="70">
        <f>L156/'סכום נכסי הקרן'!$C$41</f>
        <v>3.26639174265909E-3</v>
      </c>
    </row>
    <row r="157" spans="1:15">
      <c r="A157" s="62" t="s">
        <v>2075</v>
      </c>
      <c r="B157" s="59" t="s">
        <v>2076</v>
      </c>
      <c r="C157" s="59" t="s">
        <v>225</v>
      </c>
      <c r="D157" s="133" t="s">
        <v>3561</v>
      </c>
      <c r="E157" s="79">
        <v>44774</v>
      </c>
      <c r="F157" s="69">
        <v>9.9399999999372373</v>
      </c>
      <c r="G157" s="72" t="s">
        <v>134</v>
      </c>
      <c r="H157" s="73">
        <v>4.8000000000000001E-2</v>
      </c>
      <c r="I157" s="73">
        <v>4.8499999999686183E-2</v>
      </c>
      <c r="J157" s="69">
        <v>59452.507319999997</v>
      </c>
      <c r="K157" s="71">
        <v>107.197926</v>
      </c>
      <c r="L157" s="69">
        <v>63.731854599999998</v>
      </c>
      <c r="M157" s="133" t="s">
        <v>3561</v>
      </c>
      <c r="N157" s="70">
        <f t="shared" si="4"/>
        <v>1.3215382515683861E-5</v>
      </c>
      <c r="O157" s="70">
        <f>L157/'סכום נכסי הקרן'!$C$41</f>
        <v>7.8347534476041845E-6</v>
      </c>
    </row>
    <row r="158" spans="1:15">
      <c r="A158" s="134" t="s">
        <v>3561</v>
      </c>
      <c r="B158" s="134" t="s">
        <v>3561</v>
      </c>
      <c r="C158" s="135" t="s">
        <v>3561</v>
      </c>
      <c r="D158" s="135" t="s">
        <v>3561</v>
      </c>
      <c r="E158" s="135" t="s">
        <v>3561</v>
      </c>
      <c r="F158" s="135" t="s">
        <v>3561</v>
      </c>
      <c r="G158" s="135" t="s">
        <v>3561</v>
      </c>
      <c r="H158" s="135" t="s">
        <v>3561</v>
      </c>
      <c r="I158" s="135" t="s">
        <v>3561</v>
      </c>
      <c r="J158" s="135" t="s">
        <v>3561</v>
      </c>
      <c r="K158" s="135" t="s">
        <v>3561</v>
      </c>
      <c r="L158" s="135" t="s">
        <v>3561</v>
      </c>
      <c r="M158" s="135" t="s">
        <v>3561</v>
      </c>
      <c r="N158" s="135" t="s">
        <v>3561</v>
      </c>
      <c r="O158" s="135" t="s">
        <v>3561</v>
      </c>
    </row>
    <row r="159" spans="1:15">
      <c r="A159" s="134" t="s">
        <v>3561</v>
      </c>
      <c r="B159" s="134" t="s">
        <v>3561</v>
      </c>
      <c r="C159" s="135" t="s">
        <v>3561</v>
      </c>
      <c r="D159" s="135" t="s">
        <v>3561</v>
      </c>
      <c r="E159" s="135" t="s">
        <v>3561</v>
      </c>
      <c r="F159" s="135" t="s">
        <v>3561</v>
      </c>
      <c r="G159" s="135" t="s">
        <v>3561</v>
      </c>
      <c r="H159" s="135" t="s">
        <v>3561</v>
      </c>
      <c r="I159" s="135" t="s">
        <v>3561</v>
      </c>
      <c r="J159" s="135" t="s">
        <v>3561</v>
      </c>
      <c r="K159" s="135" t="s">
        <v>3561</v>
      </c>
      <c r="L159" s="135" t="s">
        <v>3561</v>
      </c>
      <c r="M159" s="135" t="s">
        <v>3561</v>
      </c>
      <c r="N159" s="135" t="s">
        <v>3561</v>
      </c>
      <c r="O159" s="135" t="s">
        <v>3561</v>
      </c>
    </row>
    <row r="160" spans="1:15">
      <c r="A160" s="134" t="s">
        <v>3561</v>
      </c>
      <c r="B160" s="134" t="s">
        <v>3561</v>
      </c>
      <c r="C160" s="135" t="s">
        <v>3561</v>
      </c>
      <c r="D160" s="135" t="s">
        <v>3561</v>
      </c>
      <c r="E160" s="135" t="s">
        <v>3561</v>
      </c>
      <c r="F160" s="135" t="s">
        <v>3561</v>
      </c>
      <c r="G160" s="135" t="s">
        <v>3561</v>
      </c>
      <c r="H160" s="135" t="s">
        <v>3561</v>
      </c>
      <c r="I160" s="135" t="s">
        <v>3561</v>
      </c>
      <c r="J160" s="135" t="s">
        <v>3561</v>
      </c>
      <c r="K160" s="135" t="s">
        <v>3561</v>
      </c>
      <c r="L160" s="135" t="s">
        <v>3561</v>
      </c>
      <c r="M160" s="135" t="s">
        <v>3561</v>
      </c>
      <c r="N160" s="135" t="s">
        <v>3561</v>
      </c>
      <c r="O160" s="135" t="s">
        <v>3561</v>
      </c>
    </row>
    <row r="161" spans="1:15">
      <c r="A161" s="100" t="s">
        <v>114</v>
      </c>
      <c r="B161" s="134" t="s">
        <v>3561</v>
      </c>
      <c r="C161" s="135" t="s">
        <v>3561</v>
      </c>
      <c r="D161" s="135" t="s">
        <v>3561</v>
      </c>
      <c r="E161" s="135" t="s">
        <v>3561</v>
      </c>
      <c r="F161" s="135" t="s">
        <v>3561</v>
      </c>
      <c r="G161" s="135" t="s">
        <v>3561</v>
      </c>
      <c r="H161" s="135" t="s">
        <v>3561</v>
      </c>
      <c r="I161" s="135" t="s">
        <v>3561</v>
      </c>
      <c r="J161" s="135" t="s">
        <v>3561</v>
      </c>
      <c r="K161" s="135" t="s">
        <v>3561</v>
      </c>
      <c r="L161" s="135" t="s">
        <v>3561</v>
      </c>
      <c r="M161" s="135" t="s">
        <v>3561</v>
      </c>
      <c r="N161" s="135" t="s">
        <v>3561</v>
      </c>
      <c r="O161" s="135" t="s">
        <v>3561</v>
      </c>
    </row>
    <row r="162" spans="1:15">
      <c r="A162" s="100" t="s">
        <v>195</v>
      </c>
      <c r="B162" s="134" t="s">
        <v>3561</v>
      </c>
      <c r="C162" s="135" t="s">
        <v>3561</v>
      </c>
      <c r="D162" s="135" t="s">
        <v>3561</v>
      </c>
      <c r="E162" s="135" t="s">
        <v>3561</v>
      </c>
      <c r="F162" s="135" t="s">
        <v>3561</v>
      </c>
      <c r="G162" s="135" t="s">
        <v>3561</v>
      </c>
      <c r="H162" s="135" t="s">
        <v>3561</v>
      </c>
      <c r="I162" s="135" t="s">
        <v>3561</v>
      </c>
      <c r="J162" s="135" t="s">
        <v>3561</v>
      </c>
      <c r="K162" s="135" t="s">
        <v>3561</v>
      </c>
      <c r="L162" s="135" t="s">
        <v>3561</v>
      </c>
      <c r="M162" s="135" t="s">
        <v>3561</v>
      </c>
      <c r="N162" s="135" t="s">
        <v>3561</v>
      </c>
      <c r="O162" s="135" t="s">
        <v>3561</v>
      </c>
    </row>
    <row r="163" spans="1:15">
      <c r="A163" s="100" t="s">
        <v>203</v>
      </c>
      <c r="B163" s="134" t="s">
        <v>3561</v>
      </c>
      <c r="C163" s="135" t="s">
        <v>3561</v>
      </c>
      <c r="D163" s="135" t="s">
        <v>3561</v>
      </c>
      <c r="E163" s="135" t="s">
        <v>3561</v>
      </c>
      <c r="F163" s="135" t="s">
        <v>3561</v>
      </c>
      <c r="G163" s="135" t="s">
        <v>3561</v>
      </c>
      <c r="H163" s="135" t="s">
        <v>3561</v>
      </c>
      <c r="I163" s="135" t="s">
        <v>3561</v>
      </c>
      <c r="J163" s="135" t="s">
        <v>3561</v>
      </c>
      <c r="K163" s="135" t="s">
        <v>3561</v>
      </c>
      <c r="L163" s="135" t="s">
        <v>3561</v>
      </c>
      <c r="M163" s="135" t="s">
        <v>3561</v>
      </c>
      <c r="N163" s="135" t="s">
        <v>3561</v>
      </c>
      <c r="O163" s="135" t="s">
        <v>3561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57031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147</v>
      </c>
      <c r="B1" s="37" t="s" vm="1">
        <v>220</v>
      </c>
    </row>
    <row r="2" spans="1:18">
      <c r="A2" s="37" t="s">
        <v>146</v>
      </c>
      <c r="B2" s="37" t="s">
        <v>221</v>
      </c>
    </row>
    <row r="3" spans="1:18">
      <c r="A3" s="37" t="s">
        <v>148</v>
      </c>
      <c r="B3" s="37" t="s">
        <v>222</v>
      </c>
    </row>
    <row r="4" spans="1:18">
      <c r="A4" s="37" t="s">
        <v>149</v>
      </c>
      <c r="B4" s="37">
        <v>12145</v>
      </c>
    </row>
    <row r="5" spans="1:18" ht="18.75">
      <c r="A5" s="161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</row>
    <row r="6" spans="1:18" s="3" customFormat="1">
      <c r="A6" s="38" t="s">
        <v>118</v>
      </c>
      <c r="B6" s="39" t="s">
        <v>46</v>
      </c>
      <c r="C6" s="39" t="s">
        <v>120</v>
      </c>
      <c r="D6" s="39" t="s">
        <v>119</v>
      </c>
      <c r="E6" s="39" t="s">
        <v>68</v>
      </c>
      <c r="F6" s="39" t="s">
        <v>14</v>
      </c>
      <c r="G6" s="39" t="s">
        <v>69</v>
      </c>
      <c r="H6" s="39" t="s">
        <v>106</v>
      </c>
      <c r="I6" s="39" t="s">
        <v>17</v>
      </c>
      <c r="J6" s="39" t="s">
        <v>105</v>
      </c>
      <c r="K6" s="39" t="s">
        <v>16</v>
      </c>
      <c r="L6" s="148" t="s">
        <v>18</v>
      </c>
      <c r="M6" s="39" t="s">
        <v>197</v>
      </c>
      <c r="N6" s="39" t="s">
        <v>196</v>
      </c>
      <c r="O6" s="39" t="s">
        <v>113</v>
      </c>
      <c r="P6" s="39" t="s">
        <v>61</v>
      </c>
      <c r="Q6" s="39" t="s">
        <v>150</v>
      </c>
      <c r="R6" s="41" t="s">
        <v>152</v>
      </c>
    </row>
    <row r="7" spans="1:18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27" t="s">
        <v>21</v>
      </c>
      <c r="I7" s="27" t="s">
        <v>20</v>
      </c>
      <c r="J7" s="127" t="s">
        <v>3561</v>
      </c>
      <c r="K7" s="27" t="s">
        <v>19</v>
      </c>
      <c r="L7" s="27" t="s">
        <v>19</v>
      </c>
      <c r="M7" s="27" t="s">
        <v>204</v>
      </c>
      <c r="N7" s="127" t="s">
        <v>3561</v>
      </c>
      <c r="O7" s="27" t="s">
        <v>200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115</v>
      </c>
      <c r="Q8" s="14" t="s">
        <v>116</v>
      </c>
      <c r="R8" s="15" t="s">
        <v>153</v>
      </c>
    </row>
    <row r="9" spans="1:18" s="4" customFormat="1" ht="20.25">
      <c r="A9" s="101" t="s">
        <v>47</v>
      </c>
      <c r="B9" s="130" t="s">
        <v>3561</v>
      </c>
      <c r="C9" s="130" t="s">
        <v>3561</v>
      </c>
      <c r="D9" s="130" t="s">
        <v>3561</v>
      </c>
      <c r="E9" s="130" t="s">
        <v>3561</v>
      </c>
      <c r="F9" s="130" t="s">
        <v>3561</v>
      </c>
      <c r="G9" s="130" t="s">
        <v>3561</v>
      </c>
      <c r="H9" s="130" t="s">
        <v>3561</v>
      </c>
      <c r="I9" s="130" t="s">
        <v>3561</v>
      </c>
      <c r="J9" s="130" t="s">
        <v>3561</v>
      </c>
      <c r="K9" s="130" t="s">
        <v>3561</v>
      </c>
      <c r="L9" s="78">
        <v>6.3556000000000001E-2</v>
      </c>
      <c r="M9" s="130" t="s">
        <v>3561</v>
      </c>
      <c r="N9" s="130" t="s">
        <v>3561</v>
      </c>
      <c r="O9" s="66">
        <v>4142.0956573969997</v>
      </c>
      <c r="P9" s="130" t="s">
        <v>3561</v>
      </c>
      <c r="Q9" s="67">
        <v>1</v>
      </c>
      <c r="R9" s="67">
        <v>5.0923741914648255E-4</v>
      </c>
    </row>
    <row r="10" spans="1:18" s="74" customFormat="1">
      <c r="A10" s="7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130" t="s">
        <v>3561</v>
      </c>
      <c r="J10" s="130" t="s">
        <v>3561</v>
      </c>
      <c r="K10" s="130" t="s">
        <v>3561</v>
      </c>
      <c r="L10" s="78">
        <v>6.3556000000000001E-2</v>
      </c>
      <c r="M10" s="130" t="s">
        <v>3561</v>
      </c>
      <c r="N10" s="130" t="s">
        <v>3561</v>
      </c>
      <c r="O10" s="66">
        <v>4142.0956573969997</v>
      </c>
      <c r="P10" s="130" t="s">
        <v>3561</v>
      </c>
      <c r="Q10" s="67">
        <v>1</v>
      </c>
      <c r="R10" s="67">
        <v>5.0923741914648255E-4</v>
      </c>
    </row>
    <row r="11" spans="1:18" s="74" customFormat="1">
      <c r="A11" s="88" t="s">
        <v>63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130" t="s">
        <v>3561</v>
      </c>
      <c r="J11" s="130" t="s">
        <v>3561</v>
      </c>
      <c r="K11" s="130" t="s">
        <v>3561</v>
      </c>
      <c r="L11" s="78">
        <v>6.3556000000000001E-2</v>
      </c>
      <c r="M11" s="130" t="s">
        <v>3561</v>
      </c>
      <c r="N11" s="130" t="s">
        <v>3561</v>
      </c>
      <c r="O11" s="66">
        <v>4142.0956573969997</v>
      </c>
      <c r="P11" s="130" t="s">
        <v>3561</v>
      </c>
      <c r="Q11" s="67">
        <v>1</v>
      </c>
      <c r="R11" s="67">
        <v>5.0923741914648255E-4</v>
      </c>
    </row>
    <row r="12" spans="1:18">
      <c r="A12" s="80" t="s">
        <v>996</v>
      </c>
      <c r="B12" s="59">
        <v>1199157</v>
      </c>
      <c r="C12" s="72" t="s">
        <v>27</v>
      </c>
      <c r="D12" s="59">
        <v>520043027</v>
      </c>
      <c r="E12" s="72" t="s">
        <v>636</v>
      </c>
      <c r="F12" s="59" t="s">
        <v>599</v>
      </c>
      <c r="G12" s="59" t="s">
        <v>289</v>
      </c>
      <c r="H12" s="79">
        <v>45169</v>
      </c>
      <c r="I12" s="59">
        <v>0.66</v>
      </c>
      <c r="J12" s="72" t="s">
        <v>133</v>
      </c>
      <c r="K12" s="73">
        <v>6.3556000000000001E-2</v>
      </c>
      <c r="L12" s="73">
        <v>6.3556000000000001E-2</v>
      </c>
      <c r="M12" s="69">
        <v>4141365.5438999999</v>
      </c>
      <c r="N12" s="71">
        <v>100.01763</v>
      </c>
      <c r="O12" s="69">
        <v>4142.0956573969997</v>
      </c>
      <c r="P12" s="133" t="s">
        <v>3561</v>
      </c>
      <c r="Q12" s="70">
        <v>1</v>
      </c>
      <c r="R12" s="70">
        <v>5.0923741914648255E-4</v>
      </c>
    </row>
    <row r="13" spans="1:18">
      <c r="A13" s="132" t="s">
        <v>3561</v>
      </c>
      <c r="B13" s="133" t="s">
        <v>3561</v>
      </c>
      <c r="C13" s="133" t="s">
        <v>3561</v>
      </c>
      <c r="D13" s="133" t="s">
        <v>3561</v>
      </c>
      <c r="E13" s="133" t="s">
        <v>3561</v>
      </c>
      <c r="F13" s="133" t="s">
        <v>3561</v>
      </c>
      <c r="G13" s="133" t="s">
        <v>3561</v>
      </c>
      <c r="H13" s="133" t="s">
        <v>3561</v>
      </c>
      <c r="I13" s="133" t="s">
        <v>3561</v>
      </c>
      <c r="J13" s="133" t="s">
        <v>3561</v>
      </c>
      <c r="K13" s="133" t="s">
        <v>3561</v>
      </c>
      <c r="L13" s="133" t="s">
        <v>3561</v>
      </c>
      <c r="M13" s="133" t="s">
        <v>3561</v>
      </c>
      <c r="N13" s="133" t="s">
        <v>3561</v>
      </c>
      <c r="O13" s="133" t="s">
        <v>3561</v>
      </c>
      <c r="P13" s="133" t="s">
        <v>3561</v>
      </c>
      <c r="Q13" s="133" t="s">
        <v>3561</v>
      </c>
      <c r="R13" s="133" t="s">
        <v>3561</v>
      </c>
    </row>
    <row r="14" spans="1:18">
      <c r="A14" s="133" t="s">
        <v>3561</v>
      </c>
      <c r="B14" s="133" t="s">
        <v>3561</v>
      </c>
      <c r="C14" s="133" t="s">
        <v>3561</v>
      </c>
      <c r="D14" s="133" t="s">
        <v>3561</v>
      </c>
      <c r="E14" s="133" t="s">
        <v>3561</v>
      </c>
      <c r="F14" s="133" t="s">
        <v>3561</v>
      </c>
      <c r="G14" s="133" t="s">
        <v>3561</v>
      </c>
      <c r="H14" s="133" t="s">
        <v>3561</v>
      </c>
      <c r="I14" s="133" t="s">
        <v>3561</v>
      </c>
      <c r="J14" s="133" t="s">
        <v>3561</v>
      </c>
      <c r="K14" s="133" t="s">
        <v>3561</v>
      </c>
      <c r="L14" s="133" t="s">
        <v>3561</v>
      </c>
      <c r="M14" s="133" t="s">
        <v>3561</v>
      </c>
      <c r="N14" s="133" t="s">
        <v>3561</v>
      </c>
      <c r="O14" s="133" t="s">
        <v>3561</v>
      </c>
      <c r="P14" s="133" t="s">
        <v>3561</v>
      </c>
      <c r="Q14" s="133" t="s">
        <v>3561</v>
      </c>
      <c r="R14" s="133" t="s">
        <v>3561</v>
      </c>
    </row>
    <row r="15" spans="1:18">
      <c r="A15" s="133" t="s">
        <v>3561</v>
      </c>
      <c r="B15" s="133" t="s">
        <v>3561</v>
      </c>
      <c r="C15" s="133" t="s">
        <v>3561</v>
      </c>
      <c r="D15" s="133" t="s">
        <v>3561</v>
      </c>
      <c r="E15" s="133" t="s">
        <v>3561</v>
      </c>
      <c r="F15" s="133" t="s">
        <v>3561</v>
      </c>
      <c r="G15" s="133" t="s">
        <v>3561</v>
      </c>
      <c r="H15" s="133" t="s">
        <v>3561</v>
      </c>
      <c r="I15" s="133" t="s">
        <v>3561</v>
      </c>
      <c r="J15" s="133" t="s">
        <v>3561</v>
      </c>
      <c r="K15" s="133" t="s">
        <v>3561</v>
      </c>
      <c r="L15" s="133" t="s">
        <v>3561</v>
      </c>
      <c r="M15" s="133" t="s">
        <v>3561</v>
      </c>
      <c r="N15" s="133" t="s">
        <v>3561</v>
      </c>
      <c r="O15" s="133" t="s">
        <v>3561</v>
      </c>
      <c r="P15" s="133" t="s">
        <v>3561</v>
      </c>
      <c r="Q15" s="133" t="s">
        <v>3561</v>
      </c>
      <c r="R15" s="133" t="s">
        <v>3561</v>
      </c>
    </row>
    <row r="16" spans="1:18">
      <c r="A16" s="100" t="s">
        <v>212</v>
      </c>
      <c r="B16" s="133" t="s">
        <v>3561</v>
      </c>
      <c r="C16" s="133" t="s">
        <v>3561</v>
      </c>
      <c r="D16" s="133" t="s">
        <v>3561</v>
      </c>
      <c r="E16" s="133" t="s">
        <v>3561</v>
      </c>
      <c r="F16" s="133" t="s">
        <v>3561</v>
      </c>
      <c r="G16" s="133" t="s">
        <v>3561</v>
      </c>
      <c r="H16" s="133" t="s">
        <v>3561</v>
      </c>
      <c r="I16" s="133" t="s">
        <v>3561</v>
      </c>
      <c r="J16" s="133" t="s">
        <v>3561</v>
      </c>
      <c r="K16" s="133" t="s">
        <v>3561</v>
      </c>
      <c r="L16" s="133" t="s">
        <v>3561</v>
      </c>
      <c r="M16" s="133" t="s">
        <v>3561</v>
      </c>
      <c r="N16" s="133" t="s">
        <v>3561</v>
      </c>
      <c r="O16" s="133" t="s">
        <v>3561</v>
      </c>
      <c r="P16" s="133" t="s">
        <v>3561</v>
      </c>
      <c r="Q16" s="133" t="s">
        <v>3561</v>
      </c>
      <c r="R16" s="133" t="s">
        <v>3561</v>
      </c>
    </row>
    <row r="17" spans="1:18">
      <c r="A17" s="100" t="s">
        <v>114</v>
      </c>
      <c r="B17" s="133" t="s">
        <v>3561</v>
      </c>
      <c r="C17" s="133" t="s">
        <v>3561</v>
      </c>
      <c r="D17" s="133" t="s">
        <v>3561</v>
      </c>
      <c r="E17" s="133" t="s">
        <v>3561</v>
      </c>
      <c r="F17" s="133" t="s">
        <v>3561</v>
      </c>
      <c r="G17" s="133" t="s">
        <v>3561</v>
      </c>
      <c r="H17" s="133" t="s">
        <v>3561</v>
      </c>
      <c r="I17" s="133" t="s">
        <v>3561</v>
      </c>
      <c r="J17" s="133" t="s">
        <v>3561</v>
      </c>
      <c r="K17" s="133" t="s">
        <v>3561</v>
      </c>
      <c r="L17" s="133" t="s">
        <v>3561</v>
      </c>
      <c r="M17" s="133" t="s">
        <v>3561</v>
      </c>
      <c r="N17" s="133" t="s">
        <v>3561</v>
      </c>
      <c r="O17" s="133" t="s">
        <v>3561</v>
      </c>
      <c r="P17" s="133" t="s">
        <v>3561</v>
      </c>
      <c r="Q17" s="133" t="s">
        <v>3561</v>
      </c>
      <c r="R17" s="133" t="s">
        <v>3561</v>
      </c>
    </row>
    <row r="18" spans="1:18">
      <c r="A18" s="100" t="s">
        <v>195</v>
      </c>
      <c r="B18" s="133" t="s">
        <v>3561</v>
      </c>
      <c r="C18" s="133" t="s">
        <v>3561</v>
      </c>
      <c r="D18" s="133" t="s">
        <v>3561</v>
      </c>
      <c r="E18" s="133" t="s">
        <v>3561</v>
      </c>
      <c r="F18" s="133" t="s">
        <v>3561</v>
      </c>
      <c r="G18" s="133" t="s">
        <v>3561</v>
      </c>
      <c r="H18" s="133" t="s">
        <v>3561</v>
      </c>
      <c r="I18" s="133" t="s">
        <v>3561</v>
      </c>
      <c r="J18" s="133" t="s">
        <v>3561</v>
      </c>
      <c r="K18" s="133" t="s">
        <v>3561</v>
      </c>
      <c r="L18" s="133" t="s">
        <v>3561</v>
      </c>
      <c r="M18" s="133" t="s">
        <v>3561</v>
      </c>
      <c r="N18" s="133" t="s">
        <v>3561</v>
      </c>
      <c r="O18" s="133" t="s">
        <v>3561</v>
      </c>
      <c r="P18" s="133" t="s">
        <v>3561</v>
      </c>
      <c r="Q18" s="133" t="s">
        <v>3561</v>
      </c>
      <c r="R18" s="133" t="s">
        <v>3561</v>
      </c>
    </row>
    <row r="19" spans="1:18">
      <c r="A19" s="100" t="s">
        <v>203</v>
      </c>
      <c r="B19" s="133" t="s">
        <v>3561</v>
      </c>
      <c r="C19" s="133" t="s">
        <v>3561</v>
      </c>
      <c r="D19" s="133" t="s">
        <v>3561</v>
      </c>
      <c r="E19" s="133" t="s">
        <v>3561</v>
      </c>
      <c r="F19" s="133" t="s">
        <v>3561</v>
      </c>
      <c r="G19" s="133" t="s">
        <v>3561</v>
      </c>
      <c r="H19" s="133" t="s">
        <v>3561</v>
      </c>
      <c r="I19" s="133" t="s">
        <v>3561</v>
      </c>
      <c r="J19" s="133" t="s">
        <v>3561</v>
      </c>
      <c r="K19" s="133" t="s">
        <v>3561</v>
      </c>
      <c r="L19" s="133" t="s">
        <v>3561</v>
      </c>
      <c r="M19" s="133" t="s">
        <v>3561</v>
      </c>
      <c r="N19" s="133" t="s">
        <v>3561</v>
      </c>
      <c r="O19" s="133" t="s">
        <v>3561</v>
      </c>
      <c r="P19" s="133" t="s">
        <v>3561</v>
      </c>
      <c r="Q19" s="133" t="s">
        <v>3561</v>
      </c>
      <c r="R19" s="133" t="s">
        <v>3561</v>
      </c>
    </row>
    <row r="20" spans="1:18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A389" s="32"/>
      <c r="C389" s="1"/>
      <c r="D389" s="1"/>
      <c r="E389" s="1"/>
    </row>
    <row r="390" spans="1:5" hidden="1">
      <c r="A390" s="32"/>
      <c r="C390" s="1"/>
      <c r="D390" s="1"/>
      <c r="E390" s="1"/>
    </row>
    <row r="391" spans="1:5" hidden="1">
      <c r="A391" s="3"/>
      <c r="C391" s="1"/>
      <c r="D391" s="1"/>
      <c r="E391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62" style="2" bestFit="1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4.42578125" style="1" bestFit="1" customWidth="1"/>
    <col min="14" max="14" width="13" style="1" bestFit="1" customWidth="1"/>
    <col min="15" max="15" width="11.140625" style="1" bestFit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147</v>
      </c>
      <c r="B1" s="37" t="s" vm="1">
        <v>220</v>
      </c>
    </row>
    <row r="2" spans="1:29">
      <c r="A2" s="37" t="s">
        <v>146</v>
      </c>
      <c r="B2" s="37" t="s">
        <v>221</v>
      </c>
    </row>
    <row r="3" spans="1:29">
      <c r="A3" s="37" t="s">
        <v>148</v>
      </c>
      <c r="B3" s="37" t="s">
        <v>222</v>
      </c>
    </row>
    <row r="4" spans="1:29">
      <c r="A4" s="37" t="s">
        <v>149</v>
      </c>
      <c r="B4" s="37">
        <v>12145</v>
      </c>
    </row>
    <row r="5" spans="1:29" ht="18.75">
      <c r="A5" s="161" t="s">
        <v>93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</row>
    <row r="6" spans="1:29" s="3" customFormat="1">
      <c r="A6" s="38" t="s">
        <v>118</v>
      </c>
      <c r="B6" s="39" t="s">
        <v>46</v>
      </c>
      <c r="C6" s="39" t="s">
        <v>120</v>
      </c>
      <c r="D6" s="39" t="s">
        <v>119</v>
      </c>
      <c r="E6" s="39" t="s">
        <v>68</v>
      </c>
      <c r="F6" s="39" t="s">
        <v>14</v>
      </c>
      <c r="G6" s="39" t="s">
        <v>69</v>
      </c>
      <c r="H6" s="39" t="s">
        <v>106</v>
      </c>
      <c r="I6" s="39" t="s">
        <v>17</v>
      </c>
      <c r="J6" s="39" t="s">
        <v>105</v>
      </c>
      <c r="K6" s="39" t="s">
        <v>16</v>
      </c>
      <c r="L6" s="148" t="s">
        <v>18</v>
      </c>
      <c r="M6" s="148" t="s">
        <v>197</v>
      </c>
      <c r="N6" s="39" t="s">
        <v>196</v>
      </c>
      <c r="O6" s="39" t="s">
        <v>113</v>
      </c>
      <c r="P6" s="39" t="s">
        <v>61</v>
      </c>
      <c r="Q6" s="39" t="s">
        <v>150</v>
      </c>
      <c r="R6" s="41" t="s">
        <v>152</v>
      </c>
      <c r="Z6" s="1"/>
    </row>
    <row r="7" spans="1:29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127" t="s">
        <v>3561</v>
      </c>
      <c r="H7" s="27" t="s">
        <v>21</v>
      </c>
      <c r="I7" s="27" t="s">
        <v>20</v>
      </c>
      <c r="J7" s="127" t="s">
        <v>3561</v>
      </c>
      <c r="K7" s="27" t="s">
        <v>19</v>
      </c>
      <c r="L7" s="27" t="s">
        <v>19</v>
      </c>
      <c r="M7" s="27" t="s">
        <v>204</v>
      </c>
      <c r="N7" s="127" t="s">
        <v>3561</v>
      </c>
      <c r="O7" s="27" t="s">
        <v>200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115</v>
      </c>
      <c r="Q8" s="14" t="s">
        <v>116</v>
      </c>
      <c r="R8" s="15" t="s">
        <v>153</v>
      </c>
      <c r="Z8" s="1"/>
    </row>
    <row r="9" spans="1:29" s="4" customFormat="1" ht="20.25">
      <c r="A9" s="81" t="s">
        <v>54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129" t="s">
        <v>3561</v>
      </c>
      <c r="I9" s="65">
        <v>5.1626144504145097</v>
      </c>
      <c r="J9" s="129" t="s">
        <v>3561</v>
      </c>
      <c r="K9" s="129" t="s">
        <v>3561</v>
      </c>
      <c r="L9" s="64">
        <v>4.2501834488170687E-2</v>
      </c>
      <c r="M9" s="129" t="s">
        <v>3561</v>
      </c>
      <c r="N9" s="129" t="s">
        <v>3561</v>
      </c>
      <c r="O9" s="63">
        <v>35611.422334425006</v>
      </c>
      <c r="P9" s="129" t="s">
        <v>3561</v>
      </c>
      <c r="Q9" s="64">
        <f>IFERROR(O9/$O$9,0)</f>
        <v>1</v>
      </c>
      <c r="R9" s="64">
        <f>O9/'סכום נכסי הקרן'!$C$41</f>
        <v>4.377821980230354E-3</v>
      </c>
      <c r="Z9" s="1"/>
      <c r="AC9" s="1"/>
    </row>
    <row r="10" spans="1:29">
      <c r="A10" s="82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68">
        <v>4.6171506625139642</v>
      </c>
      <c r="J10" s="130" t="s">
        <v>3561</v>
      </c>
      <c r="K10" s="130" t="s">
        <v>3561</v>
      </c>
      <c r="L10" s="67">
        <v>4.1424983750416838E-2</v>
      </c>
      <c r="M10" s="130" t="s">
        <v>3561</v>
      </c>
      <c r="N10" s="130" t="s">
        <v>3561</v>
      </c>
      <c r="O10" s="66">
        <v>33178.691369478001</v>
      </c>
      <c r="P10" s="130" t="s">
        <v>3561</v>
      </c>
      <c r="Q10" s="67">
        <f t="shared" ref="Q10:Q39" si="0">IFERROR(O10/$O$9,0)</f>
        <v>0.93168677897497731</v>
      </c>
      <c r="R10" s="67">
        <f>O10/'סכום נכסי הקרן'!$C$41</f>
        <v>4.0787588596866752E-3</v>
      </c>
    </row>
    <row r="11" spans="1:29">
      <c r="A11" s="83" t="s">
        <v>62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130" t="s">
        <v>3561</v>
      </c>
      <c r="I11" s="68">
        <v>6.4841270538591358</v>
      </c>
      <c r="J11" s="130" t="s">
        <v>3561</v>
      </c>
      <c r="K11" s="130" t="s">
        <v>3561</v>
      </c>
      <c r="L11" s="67">
        <v>2.9481571987080183E-2</v>
      </c>
      <c r="M11" s="130" t="s">
        <v>3561</v>
      </c>
      <c r="N11" s="130" t="s">
        <v>3561</v>
      </c>
      <c r="O11" s="66">
        <v>17634.939148193</v>
      </c>
      <c r="P11" s="130" t="s">
        <v>3561</v>
      </c>
      <c r="Q11" s="67">
        <f t="shared" si="0"/>
        <v>0.49520457179677374</v>
      </c>
      <c r="R11" s="67">
        <f>O11/'סכום נכסי הקרן'!$C$41</f>
        <v>2.1679174591224767E-3</v>
      </c>
    </row>
    <row r="12" spans="1:29">
      <c r="A12" s="84" t="s">
        <v>2078</v>
      </c>
      <c r="B12" s="59" t="s">
        <v>2079</v>
      </c>
      <c r="C12" s="72" t="s">
        <v>27</v>
      </c>
      <c r="D12" s="59" t="s">
        <v>287</v>
      </c>
      <c r="E12" s="72" t="s">
        <v>130</v>
      </c>
      <c r="F12" s="59" t="s">
        <v>288</v>
      </c>
      <c r="G12" s="59" t="s">
        <v>289</v>
      </c>
      <c r="H12" s="79">
        <v>39076</v>
      </c>
      <c r="I12" s="71">
        <v>6.1199999999999894</v>
      </c>
      <c r="J12" s="72" t="s">
        <v>134</v>
      </c>
      <c r="K12" s="73">
        <v>4.9000000000000002E-2</v>
      </c>
      <c r="L12" s="70">
        <v>2.6600000000000734E-2</v>
      </c>
      <c r="M12" s="69">
        <v>2484627.3137630001</v>
      </c>
      <c r="N12" s="71">
        <v>153.22999999999999</v>
      </c>
      <c r="O12" s="69">
        <v>3807.1941891420001</v>
      </c>
      <c r="P12" s="70">
        <v>1.655102769906073E-3</v>
      </c>
      <c r="Q12" s="70">
        <f t="shared" si="0"/>
        <v>0.10690935490834481</v>
      </c>
      <c r="R12" s="70">
        <f>O12/'סכום נכסי הקרן'!$C$41</f>
        <v>4.6803012380999983E-4</v>
      </c>
    </row>
    <row r="13" spans="1:29">
      <c r="A13" s="84" t="s">
        <v>2080</v>
      </c>
      <c r="B13" s="59" t="s">
        <v>2081</v>
      </c>
      <c r="C13" s="72" t="s">
        <v>27</v>
      </c>
      <c r="D13" s="59" t="s">
        <v>287</v>
      </c>
      <c r="E13" s="72" t="s">
        <v>130</v>
      </c>
      <c r="F13" s="59" t="s">
        <v>288</v>
      </c>
      <c r="G13" s="59" t="s">
        <v>289</v>
      </c>
      <c r="H13" s="79">
        <v>40738</v>
      </c>
      <c r="I13" s="71">
        <v>9.7899999999996492</v>
      </c>
      <c r="J13" s="72" t="s">
        <v>134</v>
      </c>
      <c r="K13" s="73">
        <v>4.0999999999999995E-2</v>
      </c>
      <c r="L13" s="70">
        <v>2.8299999999999836E-2</v>
      </c>
      <c r="M13" s="69">
        <v>5251270.9494749997</v>
      </c>
      <c r="N13" s="71">
        <v>132.19</v>
      </c>
      <c r="O13" s="69">
        <v>6941.655153017</v>
      </c>
      <c r="P13" s="70">
        <v>1.446119983453749E-3</v>
      </c>
      <c r="Q13" s="70">
        <f t="shared" si="0"/>
        <v>0.19492777030437816</v>
      </c>
      <c r="R13" s="70">
        <f>O13/'סכום נכסי הקרן'!$C$41</f>
        <v>8.5335907739580042E-4</v>
      </c>
    </row>
    <row r="14" spans="1:29">
      <c r="A14" s="84" t="s">
        <v>2082</v>
      </c>
      <c r="B14" s="59" t="s">
        <v>2083</v>
      </c>
      <c r="C14" s="72" t="s">
        <v>27</v>
      </c>
      <c r="D14" s="59" t="s">
        <v>2084</v>
      </c>
      <c r="E14" s="72" t="s">
        <v>636</v>
      </c>
      <c r="F14" s="59" t="s">
        <v>282</v>
      </c>
      <c r="G14" s="59" t="s">
        <v>132</v>
      </c>
      <c r="H14" s="79">
        <v>42795</v>
      </c>
      <c r="I14" s="71">
        <v>5.2799999999988048</v>
      </c>
      <c r="J14" s="72" t="s">
        <v>134</v>
      </c>
      <c r="K14" s="73">
        <v>2.1400000000000002E-2</v>
      </c>
      <c r="L14" s="70">
        <v>2.1499999999997601E-2</v>
      </c>
      <c r="M14" s="69">
        <v>1647131.6947069999</v>
      </c>
      <c r="N14" s="71">
        <v>113.7</v>
      </c>
      <c r="O14" s="69">
        <v>1872.7887581829996</v>
      </c>
      <c r="P14" s="70">
        <v>4.2235769387828524E-3</v>
      </c>
      <c r="Q14" s="70">
        <f t="shared" si="0"/>
        <v>5.2589552323850985E-2</v>
      </c>
      <c r="R14" s="70">
        <f>O14/'סכום נכסי הקרן'!$C$41</f>
        <v>2.3022769809382914E-4</v>
      </c>
    </row>
    <row r="15" spans="1:29">
      <c r="A15" s="84" t="s">
        <v>2085</v>
      </c>
      <c r="B15" s="59" t="s">
        <v>2086</v>
      </c>
      <c r="C15" s="72" t="s">
        <v>27</v>
      </c>
      <c r="D15" s="59" t="s">
        <v>361</v>
      </c>
      <c r="E15" s="72" t="s">
        <v>281</v>
      </c>
      <c r="F15" s="59" t="s">
        <v>317</v>
      </c>
      <c r="G15" s="59" t="s">
        <v>289</v>
      </c>
      <c r="H15" s="79">
        <v>36489</v>
      </c>
      <c r="I15" s="71">
        <v>3.1600000008328535</v>
      </c>
      <c r="J15" s="72" t="s">
        <v>134</v>
      </c>
      <c r="K15" s="73">
        <v>6.0499999999999998E-2</v>
      </c>
      <c r="L15" s="70">
        <v>1.6400000006447899E-2</v>
      </c>
      <c r="M15" s="69">
        <v>880.98070200000006</v>
      </c>
      <c r="N15" s="71">
        <v>169</v>
      </c>
      <c r="O15" s="69">
        <v>1.4888573859999998</v>
      </c>
      <c r="P15" s="133" t="s">
        <v>3561</v>
      </c>
      <c r="Q15" s="70">
        <f t="shared" si="0"/>
        <v>4.1808422365672957E-5</v>
      </c>
      <c r="R15" s="70">
        <f>O15/'סכום נכסי הקרן'!$C$41</f>
        <v>1.8302983039119739E-7</v>
      </c>
    </row>
    <row r="16" spans="1:29">
      <c r="A16" s="84" t="s">
        <v>2087</v>
      </c>
      <c r="B16" s="59" t="s">
        <v>2088</v>
      </c>
      <c r="C16" s="72" t="s">
        <v>27</v>
      </c>
      <c r="D16" s="59" t="s">
        <v>2089</v>
      </c>
      <c r="E16" s="72" t="s">
        <v>130</v>
      </c>
      <c r="F16" s="59" t="s">
        <v>294</v>
      </c>
      <c r="G16" s="59" t="s">
        <v>132</v>
      </c>
      <c r="H16" s="79">
        <v>39084</v>
      </c>
      <c r="I16" s="71">
        <v>1.6499999999990314</v>
      </c>
      <c r="J16" s="72" t="s">
        <v>134</v>
      </c>
      <c r="K16" s="73">
        <v>5.5999999999999994E-2</v>
      </c>
      <c r="L16" s="70">
        <v>2.3499999999993543E-2</v>
      </c>
      <c r="M16" s="69">
        <v>436652.56862899999</v>
      </c>
      <c r="N16" s="71">
        <v>141.88</v>
      </c>
      <c r="O16" s="69">
        <v>619.52265010400004</v>
      </c>
      <c r="P16" s="70">
        <v>1.1513720318108839E-3</v>
      </c>
      <c r="Q16" s="70">
        <f t="shared" si="0"/>
        <v>1.7396739851783936E-2</v>
      </c>
      <c r="R16" s="70">
        <f>O16/'סכום נכסי הקרן'!$C$41</f>
        <v>7.6159830107489068E-5</v>
      </c>
    </row>
    <row r="17" spans="1:18">
      <c r="A17" s="84" t="s">
        <v>2090</v>
      </c>
      <c r="B17" s="59" t="s">
        <v>2091</v>
      </c>
      <c r="C17" s="72" t="s">
        <v>27</v>
      </c>
      <c r="D17" s="59" t="s">
        <v>2092</v>
      </c>
      <c r="E17" s="72" t="s">
        <v>130</v>
      </c>
      <c r="F17" s="59" t="s">
        <v>430</v>
      </c>
      <c r="G17" s="59" t="s">
        <v>289</v>
      </c>
      <c r="H17" s="79">
        <v>45154</v>
      </c>
      <c r="I17" s="71">
        <v>3.4600000000004085</v>
      </c>
      <c r="J17" s="72" t="s">
        <v>134</v>
      </c>
      <c r="K17" s="73">
        <v>3.6400000000000002E-2</v>
      </c>
      <c r="L17" s="70">
        <v>3.2400000000000005E-2</v>
      </c>
      <c r="M17" s="69">
        <v>1198613.2</v>
      </c>
      <c r="N17" s="71">
        <v>102.04</v>
      </c>
      <c r="O17" s="69">
        <v>1223.0649134750001</v>
      </c>
      <c r="P17" s="70">
        <v>2.4251544789799327E-3</v>
      </c>
      <c r="Q17" s="70">
        <f t="shared" si="0"/>
        <v>3.4344736416008929E-2</v>
      </c>
      <c r="R17" s="70">
        <f>O17/'סכום נכסי הקרן'!$C$41</f>
        <v>1.5035514198722175E-4</v>
      </c>
    </row>
    <row r="18" spans="1:18">
      <c r="A18" s="84" t="s">
        <v>2093</v>
      </c>
      <c r="B18" s="59" t="s">
        <v>2094</v>
      </c>
      <c r="C18" s="72" t="s">
        <v>27</v>
      </c>
      <c r="D18" s="59" t="s">
        <v>2095</v>
      </c>
      <c r="E18" s="72" t="s">
        <v>281</v>
      </c>
      <c r="F18" s="59" t="s">
        <v>434</v>
      </c>
      <c r="G18" s="59" t="s">
        <v>132</v>
      </c>
      <c r="H18" s="79">
        <v>44381</v>
      </c>
      <c r="I18" s="71">
        <v>2.4799999999991931</v>
      </c>
      <c r="J18" s="72" t="s">
        <v>134</v>
      </c>
      <c r="K18" s="73">
        <v>8.5000000000000006E-3</v>
      </c>
      <c r="L18" s="70">
        <v>3.8699999999989847E-2</v>
      </c>
      <c r="M18" s="69">
        <v>1498266.5</v>
      </c>
      <c r="N18" s="71">
        <v>102.56</v>
      </c>
      <c r="O18" s="69">
        <v>1536.6221331879999</v>
      </c>
      <c r="P18" s="70">
        <v>4.6820828125000002E-3</v>
      </c>
      <c r="Q18" s="70">
        <f t="shared" si="0"/>
        <v>4.314969839613992E-2</v>
      </c>
      <c r="R18" s="70">
        <f>O18/'סכום נכסי הקרן'!$C$41</f>
        <v>1.8890169807893179E-4</v>
      </c>
    </row>
    <row r="19" spans="1:18">
      <c r="A19" s="84" t="s">
        <v>2096</v>
      </c>
      <c r="B19" s="59" t="s">
        <v>2097</v>
      </c>
      <c r="C19" s="72" t="s">
        <v>27</v>
      </c>
      <c r="D19" s="59" t="s">
        <v>2098</v>
      </c>
      <c r="E19" s="72" t="s">
        <v>516</v>
      </c>
      <c r="F19" s="59" t="s">
        <v>623</v>
      </c>
      <c r="G19" s="133" t="s">
        <v>3561</v>
      </c>
      <c r="H19" s="79">
        <v>39104</v>
      </c>
      <c r="I19" s="71">
        <v>0</v>
      </c>
      <c r="J19" s="72" t="s">
        <v>134</v>
      </c>
      <c r="K19" s="73">
        <v>5.5999999999999994E-2</v>
      </c>
      <c r="L19" s="73">
        <v>0</v>
      </c>
      <c r="M19" s="69">
        <v>569985.46586300002</v>
      </c>
      <c r="N19" s="71">
        <v>9.9999999999999995E-7</v>
      </c>
      <c r="O19" s="69">
        <v>8.3899999999999993E-6</v>
      </c>
      <c r="P19" s="70">
        <v>1.5699992191203192E-3</v>
      </c>
      <c r="Q19" s="70">
        <f t="shared" si="0"/>
        <v>2.3559856501124688E-10</v>
      </c>
      <c r="R19" s="70">
        <f>O19/'סכום נכסי הקרן'!$C$41</f>
        <v>1.0314085764169666E-12</v>
      </c>
    </row>
    <row r="20" spans="1:18">
      <c r="A20" s="84" t="s">
        <v>2099</v>
      </c>
      <c r="B20" s="59" t="s">
        <v>2100</v>
      </c>
      <c r="C20" s="72" t="s">
        <v>27</v>
      </c>
      <c r="D20" s="59" t="s">
        <v>2101</v>
      </c>
      <c r="E20" s="72" t="s">
        <v>131</v>
      </c>
      <c r="F20" s="59" t="s">
        <v>623</v>
      </c>
      <c r="G20" s="133" t="s">
        <v>3561</v>
      </c>
      <c r="H20" s="79">
        <v>45132</v>
      </c>
      <c r="I20" s="71">
        <v>2.5299999999992404</v>
      </c>
      <c r="J20" s="72" t="s">
        <v>134</v>
      </c>
      <c r="K20" s="73">
        <v>4.2500000000000003E-2</v>
      </c>
      <c r="L20" s="70">
        <v>4.1799999999991178E-2</v>
      </c>
      <c r="M20" s="69">
        <v>1609268.2083539998</v>
      </c>
      <c r="N20" s="71">
        <v>101.45</v>
      </c>
      <c r="O20" s="69">
        <v>1632.6024853079998</v>
      </c>
      <c r="P20" s="70">
        <v>7.6834180186926204E-3</v>
      </c>
      <c r="Q20" s="70">
        <f t="shared" si="0"/>
        <v>4.5844910938302751E-2</v>
      </c>
      <c r="R20" s="70">
        <f>O20/'סכום נכסי הקרן'!$C$41</f>
        <v>2.0070085878740477E-4</v>
      </c>
    </row>
    <row r="21" spans="1:18">
      <c r="A21" s="149" t="s">
        <v>3561</v>
      </c>
      <c r="B21" s="133" t="s">
        <v>3561</v>
      </c>
      <c r="C21" s="133" t="s">
        <v>3561</v>
      </c>
      <c r="D21" s="133" t="s">
        <v>3561</v>
      </c>
      <c r="E21" s="133" t="s">
        <v>3561</v>
      </c>
      <c r="F21" s="133" t="s">
        <v>3561</v>
      </c>
      <c r="G21" s="133" t="s">
        <v>3561</v>
      </c>
      <c r="H21" s="133" t="s">
        <v>3561</v>
      </c>
      <c r="I21" s="133" t="s">
        <v>3561</v>
      </c>
      <c r="J21" s="133" t="s">
        <v>3561</v>
      </c>
      <c r="K21" s="133" t="s">
        <v>3561</v>
      </c>
      <c r="L21" s="133" t="s">
        <v>3561</v>
      </c>
      <c r="M21" s="133" t="s">
        <v>3561</v>
      </c>
      <c r="N21" s="133" t="s">
        <v>3561</v>
      </c>
      <c r="O21" s="133" t="s">
        <v>3561</v>
      </c>
      <c r="P21" s="133" t="s">
        <v>3561</v>
      </c>
      <c r="Q21" s="133" t="s">
        <v>3561</v>
      </c>
      <c r="R21" s="133" t="s">
        <v>3561</v>
      </c>
    </row>
    <row r="22" spans="1:18">
      <c r="A22" s="83" t="s">
        <v>63</v>
      </c>
      <c r="B22" s="130" t="s">
        <v>3561</v>
      </c>
      <c r="C22" s="130" t="s">
        <v>3561</v>
      </c>
      <c r="D22" s="130" t="s">
        <v>3561</v>
      </c>
      <c r="E22" s="130" t="s">
        <v>3561</v>
      </c>
      <c r="F22" s="130" t="s">
        <v>3561</v>
      </c>
      <c r="G22" s="130" t="s">
        <v>3561</v>
      </c>
      <c r="H22" s="130" t="s">
        <v>3561</v>
      </c>
      <c r="I22" s="68">
        <v>2.405373399441558</v>
      </c>
      <c r="J22" s="130" t="s">
        <v>3561</v>
      </c>
      <c r="K22" s="130" t="s">
        <v>3561</v>
      </c>
      <c r="L22" s="67">
        <f>AVERAGE(L23:L31)</f>
        <v>4.3633333333332934E-2</v>
      </c>
      <c r="M22" s="130" t="s">
        <v>3561</v>
      </c>
      <c r="N22" s="130" t="s">
        <v>3561</v>
      </c>
      <c r="O22" s="66">
        <v>15483.774299339002</v>
      </c>
      <c r="P22" s="130" t="s">
        <v>3561</v>
      </c>
      <c r="Q22" s="67">
        <f t="shared" si="0"/>
        <v>0.43479797447941526</v>
      </c>
      <c r="R22" s="67">
        <f>O22/'סכום נכסי הקרן'!$C$41</f>
        <v>1.9034681296356206E-3</v>
      </c>
    </row>
    <row r="23" spans="1:18">
      <c r="A23" s="84" t="s">
        <v>2104</v>
      </c>
      <c r="B23" s="59" t="s">
        <v>2105</v>
      </c>
      <c r="C23" s="72" t="s">
        <v>27</v>
      </c>
      <c r="D23" s="59" t="s">
        <v>2084</v>
      </c>
      <c r="E23" s="72" t="s">
        <v>636</v>
      </c>
      <c r="F23" s="59" t="s">
        <v>282</v>
      </c>
      <c r="G23" s="59" t="s">
        <v>132</v>
      </c>
      <c r="H23" s="79">
        <v>42795</v>
      </c>
      <c r="I23" s="71">
        <v>4.8899999999977721</v>
      </c>
      <c r="J23" s="72" t="s">
        <v>134</v>
      </c>
      <c r="K23" s="73">
        <v>3.7400000000000003E-2</v>
      </c>
      <c r="L23" s="70">
        <v>4.9199999999983E-2</v>
      </c>
      <c r="M23" s="69">
        <v>1205033.467615</v>
      </c>
      <c r="N23" s="71">
        <v>95.74</v>
      </c>
      <c r="O23" s="69">
        <v>1153.6990688130002</v>
      </c>
      <c r="P23" s="70">
        <v>1.9366333731859447E-3</v>
      </c>
      <c r="Q23" s="70">
        <f t="shared" si="0"/>
        <v>3.2396882606335477E-2</v>
      </c>
      <c r="R23" s="70">
        <f>O23/'סכום נכסי הקרן'!$C$41</f>
        <v>1.4182778476495787E-4</v>
      </c>
    </row>
    <row r="24" spans="1:18">
      <c r="A24" s="84" t="s">
        <v>2106</v>
      </c>
      <c r="B24" s="59" t="s">
        <v>2107</v>
      </c>
      <c r="C24" s="72" t="s">
        <v>27</v>
      </c>
      <c r="D24" s="59" t="s">
        <v>2084</v>
      </c>
      <c r="E24" s="72" t="s">
        <v>636</v>
      </c>
      <c r="F24" s="59" t="s">
        <v>282</v>
      </c>
      <c r="G24" s="59" t="s">
        <v>132</v>
      </c>
      <c r="H24" s="79">
        <v>42795</v>
      </c>
      <c r="I24" s="71">
        <v>1.1700000000000608</v>
      </c>
      <c r="J24" s="72" t="s">
        <v>134</v>
      </c>
      <c r="K24" s="73">
        <v>2.5000000000000001E-2</v>
      </c>
      <c r="L24" s="70">
        <v>4.4100000000007251E-2</v>
      </c>
      <c r="M24" s="69">
        <v>2996051.722788</v>
      </c>
      <c r="N24" s="71">
        <v>98.59</v>
      </c>
      <c r="O24" s="69">
        <v>2953.807426846</v>
      </c>
      <c r="P24" s="70">
        <v>7.342444426082115E-3</v>
      </c>
      <c r="Q24" s="70">
        <f t="shared" si="0"/>
        <v>8.29455054927868E-2</v>
      </c>
      <c r="R24" s="70">
        <f>O24/'סכום נכסי הקרן'!$C$41</f>
        <v>3.631206571076396E-4</v>
      </c>
    </row>
    <row r="25" spans="1:18">
      <c r="A25" s="84" t="s">
        <v>2108</v>
      </c>
      <c r="B25" s="59" t="s">
        <v>2109</v>
      </c>
      <c r="C25" s="72" t="s">
        <v>27</v>
      </c>
      <c r="D25" s="59" t="s">
        <v>2110</v>
      </c>
      <c r="E25" s="72" t="s">
        <v>310</v>
      </c>
      <c r="F25" s="59" t="s">
        <v>323</v>
      </c>
      <c r="G25" s="59" t="s">
        <v>132</v>
      </c>
      <c r="H25" s="79">
        <v>42598</v>
      </c>
      <c r="I25" s="71">
        <v>2.2400000000002196</v>
      </c>
      <c r="J25" s="72" t="s">
        <v>134</v>
      </c>
      <c r="K25" s="73">
        <v>3.1E-2</v>
      </c>
      <c r="L25" s="70">
        <v>4.7500000000007626E-2</v>
      </c>
      <c r="M25" s="69">
        <v>3392874.4537889999</v>
      </c>
      <c r="N25" s="71">
        <v>96.57</v>
      </c>
      <c r="O25" s="69">
        <v>3276.4988600219999</v>
      </c>
      <c r="P25" s="70">
        <v>4.8116938104041393E-3</v>
      </c>
      <c r="Q25" s="70">
        <f t="shared" si="0"/>
        <v>9.2006964205264552E-2</v>
      </c>
      <c r="R25" s="70">
        <f>O25/'סכום נכסי הקרן'!$C$41</f>
        <v>4.0279011023207454E-4</v>
      </c>
    </row>
    <row r="26" spans="1:18">
      <c r="A26" s="84" t="s">
        <v>2111</v>
      </c>
      <c r="B26" s="59" t="s">
        <v>2112</v>
      </c>
      <c r="C26" s="72" t="s">
        <v>27</v>
      </c>
      <c r="D26" s="59" t="s">
        <v>993</v>
      </c>
      <c r="E26" s="72" t="s">
        <v>630</v>
      </c>
      <c r="F26" s="59" t="s">
        <v>430</v>
      </c>
      <c r="G26" s="59" t="s">
        <v>289</v>
      </c>
      <c r="H26" s="79">
        <v>44007</v>
      </c>
      <c r="I26" s="71">
        <v>3.5200000000004259</v>
      </c>
      <c r="J26" s="72" t="s">
        <v>134</v>
      </c>
      <c r="K26" s="73">
        <v>3.3500000000000002E-2</v>
      </c>
      <c r="L26" s="70">
        <v>6.2400000000010537E-2</v>
      </c>
      <c r="M26" s="69">
        <v>2173772.9034660002</v>
      </c>
      <c r="N26" s="71">
        <v>90.79</v>
      </c>
      <c r="O26" s="69">
        <v>1973.568394808</v>
      </c>
      <c r="P26" s="70">
        <v>2.7172161293325002E-3</v>
      </c>
      <c r="Q26" s="70">
        <f t="shared" si="0"/>
        <v>5.5419532987880188E-2</v>
      </c>
      <c r="R26" s="70">
        <f>O26/'סכום נכסי הקרן'!$C$41</f>
        <v>2.4261684964844307E-4</v>
      </c>
    </row>
    <row r="27" spans="1:18">
      <c r="A27" s="84" t="s">
        <v>2113</v>
      </c>
      <c r="B27" s="59" t="s">
        <v>2114</v>
      </c>
      <c r="C27" s="72" t="s">
        <v>27</v>
      </c>
      <c r="D27" s="59" t="s">
        <v>2115</v>
      </c>
      <c r="E27" s="72" t="s">
        <v>310</v>
      </c>
      <c r="F27" s="59" t="s">
        <v>503</v>
      </c>
      <c r="G27" s="59" t="s">
        <v>289</v>
      </c>
      <c r="H27" s="79">
        <v>43310</v>
      </c>
      <c r="I27" s="71">
        <v>0.99000000000000876</v>
      </c>
      <c r="J27" s="72" t="s">
        <v>134</v>
      </c>
      <c r="K27" s="73">
        <v>3.5499999999999997E-2</v>
      </c>
      <c r="L27" s="70">
        <v>5.4599999999991614E-2</v>
      </c>
      <c r="M27" s="69">
        <v>2331428.0791259999</v>
      </c>
      <c r="N27" s="71">
        <v>98.22</v>
      </c>
      <c r="O27" s="69">
        <v>2289.9286593020001</v>
      </c>
      <c r="P27" s="70">
        <v>9.1071409340859368E-3</v>
      </c>
      <c r="Q27" s="70">
        <f t="shared" si="0"/>
        <v>6.4303206926064338E-2</v>
      </c>
      <c r="R27" s="70">
        <f>O27/'סכום נכסי הקרן'!$C$41</f>
        <v>2.815079926802252E-4</v>
      </c>
    </row>
    <row r="28" spans="1:18">
      <c r="A28" s="84" t="s">
        <v>2116</v>
      </c>
      <c r="B28" s="59" t="s">
        <v>2117</v>
      </c>
      <c r="C28" s="72" t="s">
        <v>27</v>
      </c>
      <c r="D28" s="59" t="s">
        <v>2118</v>
      </c>
      <c r="E28" s="72" t="s">
        <v>131</v>
      </c>
      <c r="F28" s="59" t="s">
        <v>520</v>
      </c>
      <c r="G28" s="59" t="s">
        <v>132</v>
      </c>
      <c r="H28" s="79">
        <v>45122</v>
      </c>
      <c r="I28" s="71">
        <v>3.9099999999998833</v>
      </c>
      <c r="J28" s="72" t="s">
        <v>134</v>
      </c>
      <c r="K28" s="73">
        <v>7.3300000000000004E-2</v>
      </c>
      <c r="L28" s="70">
        <v>7.3599999999996321E-2</v>
      </c>
      <c r="M28" s="69">
        <v>23.314281000000001</v>
      </c>
      <c r="N28" s="71">
        <v>5156460</v>
      </c>
      <c r="O28" s="69">
        <v>1202.191576854</v>
      </c>
      <c r="P28" s="70">
        <v>4.6628562E-3</v>
      </c>
      <c r="Q28" s="70">
        <f t="shared" si="0"/>
        <v>3.3758594800406501E-2</v>
      </c>
      <c r="R28" s="70">
        <f>O28/'סכום נכסי הקרן'!$C$41</f>
        <v>1.4778911833890972E-4</v>
      </c>
    </row>
    <row r="29" spans="1:18">
      <c r="A29" s="84" t="s">
        <v>2119</v>
      </c>
      <c r="B29" s="59">
        <v>9555</v>
      </c>
      <c r="C29" s="72" t="s">
        <v>27</v>
      </c>
      <c r="D29" s="59" t="s">
        <v>2120</v>
      </c>
      <c r="E29" s="72" t="s">
        <v>566</v>
      </c>
      <c r="F29" s="59" t="s">
        <v>623</v>
      </c>
      <c r="G29" s="133" t="s">
        <v>3561</v>
      </c>
      <c r="H29" s="79">
        <v>45046</v>
      </c>
      <c r="I29" s="71">
        <v>0</v>
      </c>
      <c r="J29" s="72" t="s">
        <v>134</v>
      </c>
      <c r="K29" s="73">
        <v>0</v>
      </c>
      <c r="L29" s="73">
        <v>0</v>
      </c>
      <c r="M29" s="69">
        <v>1147298.1426919999</v>
      </c>
      <c r="N29" s="71">
        <v>59</v>
      </c>
      <c r="O29" s="69">
        <v>676.90590416000009</v>
      </c>
      <c r="P29" s="70">
        <v>1.9803302515302252E-3</v>
      </c>
      <c r="Q29" s="70">
        <f t="shared" si="0"/>
        <v>1.9008111998538336E-2</v>
      </c>
      <c r="R29" s="70">
        <f>O29/'סכום נכסי הקרן'!$C$41</f>
        <v>8.3214130509881459E-5</v>
      </c>
    </row>
    <row r="30" spans="1:18">
      <c r="A30" s="84" t="s">
        <v>2121</v>
      </c>
      <c r="B30" s="59">
        <v>9556</v>
      </c>
      <c r="C30" s="72" t="s">
        <v>27</v>
      </c>
      <c r="D30" s="59" t="s">
        <v>2120</v>
      </c>
      <c r="E30" s="72" t="s">
        <v>566</v>
      </c>
      <c r="F30" s="59" t="s">
        <v>623</v>
      </c>
      <c r="G30" s="133" t="s">
        <v>3561</v>
      </c>
      <c r="H30" s="79">
        <v>45046</v>
      </c>
      <c r="I30" s="71">
        <v>0</v>
      </c>
      <c r="J30" s="72" t="s">
        <v>134</v>
      </c>
      <c r="K30" s="73">
        <v>0</v>
      </c>
      <c r="L30" s="73">
        <v>0</v>
      </c>
      <c r="M30" s="69">
        <v>2526.7364699999998</v>
      </c>
      <c r="N30" s="71">
        <v>29.41732</v>
      </c>
      <c r="O30" s="69">
        <v>0.74329822800000001</v>
      </c>
      <c r="P30" s="70">
        <v>0</v>
      </c>
      <c r="Q30" s="70">
        <f t="shared" si="0"/>
        <v>2.0872466733278026E-5</v>
      </c>
      <c r="R30" s="70">
        <f>O30/'סכום נכסי הקרן'!$C$41</f>
        <v>9.1375943646571392E-8</v>
      </c>
    </row>
    <row r="31" spans="1:18">
      <c r="A31" s="84" t="s">
        <v>2102</v>
      </c>
      <c r="B31" s="59" t="s">
        <v>2103</v>
      </c>
      <c r="C31" s="72" t="s">
        <v>27</v>
      </c>
      <c r="D31" s="59" t="s">
        <v>361</v>
      </c>
      <c r="E31" s="72" t="s">
        <v>281</v>
      </c>
      <c r="F31" s="59" t="s">
        <v>623</v>
      </c>
      <c r="G31" s="133" t="s">
        <v>3561</v>
      </c>
      <c r="H31" s="79">
        <v>45141</v>
      </c>
      <c r="I31" s="71">
        <v>2.6900000000004392</v>
      </c>
      <c r="J31" s="72" t="s">
        <v>134</v>
      </c>
      <c r="K31" s="73">
        <v>7.0499999999999993E-2</v>
      </c>
      <c r="L31" s="113">
        <v>6.13E-2</v>
      </c>
      <c r="M31" s="69">
        <v>1956431.8831749998</v>
      </c>
      <c r="N31" s="71">
        <v>100</v>
      </c>
      <c r="O31" s="69">
        <v>1956.4311103060002</v>
      </c>
      <c r="P31" s="70">
        <v>4.6628562107045649E-3</v>
      </c>
      <c r="Q31" s="70">
        <f>IFERROR(O31/$O$9,0)</f>
        <v>5.4938302995405738E-2</v>
      </c>
      <c r="R31" s="70">
        <f>O31/'סכום נכסי הקרן'!$C$41</f>
        <v>2.4051011040984233E-4</v>
      </c>
    </row>
    <row r="32" spans="1:18">
      <c r="A32" s="149" t="s">
        <v>3561</v>
      </c>
      <c r="B32" s="133" t="s">
        <v>3561</v>
      </c>
      <c r="C32" s="133" t="s">
        <v>3561</v>
      </c>
      <c r="D32" s="133" t="s">
        <v>3561</v>
      </c>
      <c r="E32" s="133" t="s">
        <v>3561</v>
      </c>
      <c r="F32" s="133" t="s">
        <v>3561</v>
      </c>
      <c r="G32" s="133" t="s">
        <v>3561</v>
      </c>
      <c r="H32" s="133" t="s">
        <v>3561</v>
      </c>
      <c r="I32" s="133" t="s">
        <v>3561</v>
      </c>
      <c r="J32" s="133" t="s">
        <v>3561</v>
      </c>
      <c r="K32" s="133" t="s">
        <v>3561</v>
      </c>
      <c r="L32" s="133" t="s">
        <v>3561</v>
      </c>
      <c r="M32" s="133" t="s">
        <v>3561</v>
      </c>
      <c r="N32" s="133" t="s">
        <v>3561</v>
      </c>
      <c r="O32" s="133" t="s">
        <v>3561</v>
      </c>
      <c r="P32" s="133" t="s">
        <v>3561</v>
      </c>
      <c r="Q32" s="133" t="s">
        <v>3561</v>
      </c>
      <c r="R32" s="133" t="s">
        <v>3561</v>
      </c>
    </row>
    <row r="33" spans="1:18">
      <c r="A33" s="83" t="s">
        <v>49</v>
      </c>
      <c r="B33" s="130" t="s">
        <v>3561</v>
      </c>
      <c r="C33" s="130" t="s">
        <v>3561</v>
      </c>
      <c r="D33" s="130" t="s">
        <v>3561</v>
      </c>
      <c r="E33" s="130" t="s">
        <v>3561</v>
      </c>
      <c r="F33" s="130" t="s">
        <v>3561</v>
      </c>
      <c r="G33" s="130" t="s">
        <v>3561</v>
      </c>
      <c r="H33" s="130" t="s">
        <v>3561</v>
      </c>
      <c r="I33" s="68">
        <v>1.6800000000120043</v>
      </c>
      <c r="J33" s="130" t="s">
        <v>3561</v>
      </c>
      <c r="K33" s="130" t="s">
        <v>3561</v>
      </c>
      <c r="L33" s="67">
        <v>5.8800000000420155E-2</v>
      </c>
      <c r="M33" s="130" t="s">
        <v>3561</v>
      </c>
      <c r="N33" s="130" t="s">
        <v>3561</v>
      </c>
      <c r="O33" s="66">
        <v>59.977921946000002</v>
      </c>
      <c r="P33" s="130" t="s">
        <v>3561</v>
      </c>
      <c r="Q33" s="67">
        <f t="shared" si="0"/>
        <v>1.6842326987883403E-3</v>
      </c>
      <c r="R33" s="67">
        <f>O33/'סכום נכסי הקרן'!$C$41</f>
        <v>7.3732709285782844E-6</v>
      </c>
    </row>
    <row r="34" spans="1:18">
      <c r="A34" s="84" t="s">
        <v>2122</v>
      </c>
      <c r="B34" s="59" t="s">
        <v>2123</v>
      </c>
      <c r="C34" s="72" t="s">
        <v>27</v>
      </c>
      <c r="D34" s="59" t="s">
        <v>2124</v>
      </c>
      <c r="E34" s="72" t="s">
        <v>516</v>
      </c>
      <c r="F34" s="59" t="s">
        <v>294</v>
      </c>
      <c r="G34" s="59" t="s">
        <v>132</v>
      </c>
      <c r="H34" s="79">
        <v>38118</v>
      </c>
      <c r="I34" s="71">
        <v>1.6800000000120043</v>
      </c>
      <c r="J34" s="72" t="s">
        <v>133</v>
      </c>
      <c r="K34" s="73">
        <v>7.9699999999999993E-2</v>
      </c>
      <c r="L34" s="70">
        <v>5.8800000000420155E-2</v>
      </c>
      <c r="M34" s="69">
        <v>15358.512511999998</v>
      </c>
      <c r="N34" s="71">
        <v>107.67</v>
      </c>
      <c r="O34" s="69">
        <v>59.977921946000002</v>
      </c>
      <c r="P34" s="70">
        <v>3.7979710322257889E-4</v>
      </c>
      <c r="Q34" s="70">
        <f t="shared" si="0"/>
        <v>1.6842326987883403E-3</v>
      </c>
      <c r="R34" s="70">
        <f>O34/'סכום נכסי הקרן'!$C$41</f>
        <v>7.3732709285782844E-6</v>
      </c>
    </row>
    <row r="35" spans="1:18">
      <c r="A35" s="149" t="s">
        <v>3561</v>
      </c>
      <c r="B35" s="133" t="s">
        <v>3561</v>
      </c>
      <c r="C35" s="133" t="s">
        <v>3561</v>
      </c>
      <c r="D35" s="133" t="s">
        <v>3561</v>
      </c>
      <c r="E35" s="133" t="s">
        <v>3561</v>
      </c>
      <c r="F35" s="133" t="s">
        <v>3561</v>
      </c>
      <c r="G35" s="133" t="s">
        <v>3561</v>
      </c>
      <c r="H35" s="133" t="s">
        <v>3561</v>
      </c>
      <c r="I35" s="133" t="s">
        <v>3561</v>
      </c>
      <c r="J35" s="133" t="s">
        <v>3561</v>
      </c>
      <c r="K35" s="133" t="s">
        <v>3561</v>
      </c>
      <c r="L35" s="133" t="s">
        <v>3561</v>
      </c>
      <c r="M35" s="133" t="s">
        <v>3561</v>
      </c>
      <c r="N35" s="133" t="s">
        <v>3561</v>
      </c>
      <c r="O35" s="133" t="s">
        <v>3561</v>
      </c>
      <c r="P35" s="133" t="s">
        <v>3561</v>
      </c>
      <c r="Q35" s="133" t="s">
        <v>3561</v>
      </c>
      <c r="R35" s="133" t="s">
        <v>3561</v>
      </c>
    </row>
    <row r="36" spans="1:18">
      <c r="A36" s="82" t="s">
        <v>188</v>
      </c>
      <c r="B36" s="130" t="s">
        <v>3561</v>
      </c>
      <c r="C36" s="130" t="s">
        <v>3561</v>
      </c>
      <c r="D36" s="130" t="s">
        <v>3561</v>
      </c>
      <c r="E36" s="130" t="s">
        <v>3561</v>
      </c>
      <c r="F36" s="130" t="s">
        <v>3561</v>
      </c>
      <c r="G36" s="130" t="s">
        <v>3561</v>
      </c>
      <c r="H36" s="130" t="s">
        <v>3561</v>
      </c>
      <c r="I36" s="68">
        <v>12.449956052113574</v>
      </c>
      <c r="J36" s="130" t="s">
        <v>3561</v>
      </c>
      <c r="K36" s="130" t="s">
        <v>3561</v>
      </c>
      <c r="L36" s="67">
        <v>5.688845254444528E-2</v>
      </c>
      <c r="M36" s="130" t="s">
        <v>3561</v>
      </c>
      <c r="N36" s="130" t="s">
        <v>3561</v>
      </c>
      <c r="O36" s="66">
        <v>2432.7309649470003</v>
      </c>
      <c r="P36" s="130" t="s">
        <v>3561</v>
      </c>
      <c r="Q36" s="67">
        <f t="shared" si="0"/>
        <v>6.8313221025022561E-2</v>
      </c>
      <c r="R36" s="67">
        <f>O36/'סכום נכסי הקרן'!$C$41</f>
        <v>2.9906312054367814E-4</v>
      </c>
    </row>
    <row r="37" spans="1:18">
      <c r="A37" s="83" t="s">
        <v>71</v>
      </c>
      <c r="B37" s="130" t="s">
        <v>3561</v>
      </c>
      <c r="C37" s="130" t="s">
        <v>3561</v>
      </c>
      <c r="D37" s="130" t="s">
        <v>3561</v>
      </c>
      <c r="E37" s="130" t="s">
        <v>3561</v>
      </c>
      <c r="F37" s="130" t="s">
        <v>3561</v>
      </c>
      <c r="G37" s="130" t="s">
        <v>3561</v>
      </c>
      <c r="H37" s="130" t="s">
        <v>3561</v>
      </c>
      <c r="I37" s="68">
        <v>12.449956052113574</v>
      </c>
      <c r="J37" s="130" t="s">
        <v>3561</v>
      </c>
      <c r="K37" s="130" t="s">
        <v>3561</v>
      </c>
      <c r="L37" s="67">
        <v>5.688845254444528E-2</v>
      </c>
      <c r="M37" s="130" t="s">
        <v>3561</v>
      </c>
      <c r="N37" s="130" t="s">
        <v>3561</v>
      </c>
      <c r="O37" s="66">
        <v>2432.7309649470003</v>
      </c>
      <c r="P37" s="130" t="s">
        <v>3561</v>
      </c>
      <c r="Q37" s="67">
        <f t="shared" si="0"/>
        <v>6.8313221025022561E-2</v>
      </c>
      <c r="R37" s="67">
        <f>O37/'סכום נכסי הקרן'!$C$41</f>
        <v>2.9906312054367814E-4</v>
      </c>
    </row>
    <row r="38" spans="1:18">
      <c r="A38" s="84" t="s">
        <v>2127</v>
      </c>
      <c r="B38" s="59" t="s">
        <v>2128</v>
      </c>
      <c r="C38" s="72" t="s">
        <v>27</v>
      </c>
      <c r="D38" s="133" t="s">
        <v>3561</v>
      </c>
      <c r="E38" s="72" t="s">
        <v>3319</v>
      </c>
      <c r="F38" s="59" t="s">
        <v>786</v>
      </c>
      <c r="G38" s="59" t="s">
        <v>2129</v>
      </c>
      <c r="H38" s="79">
        <v>42408</v>
      </c>
      <c r="I38" s="71">
        <v>10.20000000000139</v>
      </c>
      <c r="J38" s="72" t="s">
        <v>141</v>
      </c>
      <c r="K38" s="73">
        <v>3.9510000000000003E-2</v>
      </c>
      <c r="L38" s="70">
        <v>5.3200000000001399E-2</v>
      </c>
      <c r="M38" s="69">
        <v>480297.54171600001</v>
      </c>
      <c r="N38" s="71">
        <v>87.48</v>
      </c>
      <c r="O38" s="69">
        <v>1150.8720052869999</v>
      </c>
      <c r="P38" s="70">
        <v>1.2173392313615361E-3</v>
      </c>
      <c r="Q38" s="70">
        <f>IFERROR(O38/$O$9,0)</f>
        <v>3.2317496180838297E-2</v>
      </c>
      <c r="R38" s="70">
        <f>O38/'סכום נכסי הקרן'!$C$41</f>
        <v>1.4148024512648444E-4</v>
      </c>
    </row>
    <row r="39" spans="1:18">
      <c r="A39" s="84" t="s">
        <v>2125</v>
      </c>
      <c r="B39" s="59" t="s">
        <v>2126</v>
      </c>
      <c r="C39" s="72" t="s">
        <v>27</v>
      </c>
      <c r="D39" s="133" t="s">
        <v>3561</v>
      </c>
      <c r="E39" s="72" t="s">
        <v>3319</v>
      </c>
      <c r="F39" s="59" t="s">
        <v>892</v>
      </c>
      <c r="G39" s="59" t="s">
        <v>815</v>
      </c>
      <c r="H39" s="79">
        <v>42206</v>
      </c>
      <c r="I39" s="71">
        <v>14.469999999997503</v>
      </c>
      <c r="J39" s="72" t="s">
        <v>141</v>
      </c>
      <c r="K39" s="73">
        <v>4.555E-2</v>
      </c>
      <c r="L39" s="70">
        <v>6.019999999999065E-2</v>
      </c>
      <c r="M39" s="69">
        <v>566911.49505000003</v>
      </c>
      <c r="N39" s="71">
        <v>82.55</v>
      </c>
      <c r="O39" s="69">
        <v>1281.85895966</v>
      </c>
      <c r="P39" s="70">
        <v>3.4032590845784884E-3</v>
      </c>
      <c r="Q39" s="70">
        <f t="shared" si="0"/>
        <v>3.599572484418425E-2</v>
      </c>
      <c r="R39" s="70">
        <f>O39/'סכום נכסי הקרן'!$C$41</f>
        <v>1.5758287541719362E-4</v>
      </c>
    </row>
    <row r="40" spans="1:18">
      <c r="A40" s="134" t="s">
        <v>3561</v>
      </c>
      <c r="B40" s="135" t="s">
        <v>3561</v>
      </c>
      <c r="C40" s="135" t="s">
        <v>3561</v>
      </c>
      <c r="D40" s="135" t="s">
        <v>3561</v>
      </c>
      <c r="E40" s="150" t="s">
        <v>3561</v>
      </c>
      <c r="F40" s="135" t="s">
        <v>3561</v>
      </c>
      <c r="G40" s="135" t="s">
        <v>3561</v>
      </c>
      <c r="H40" s="135" t="s">
        <v>3561</v>
      </c>
      <c r="I40" s="135" t="s">
        <v>3561</v>
      </c>
      <c r="J40" s="135" t="s">
        <v>3561</v>
      </c>
      <c r="K40" s="135" t="s">
        <v>3561</v>
      </c>
      <c r="L40" s="135" t="s">
        <v>3561</v>
      </c>
      <c r="M40" s="135" t="s">
        <v>3561</v>
      </c>
      <c r="N40" s="135" t="s">
        <v>3561</v>
      </c>
      <c r="O40" s="135" t="s">
        <v>3561</v>
      </c>
      <c r="P40" s="135" t="s">
        <v>3561</v>
      </c>
      <c r="Q40" s="135" t="s">
        <v>3561</v>
      </c>
      <c r="R40" s="135" t="s">
        <v>3561</v>
      </c>
    </row>
    <row r="41" spans="1:18">
      <c r="A41" s="134" t="s">
        <v>3561</v>
      </c>
      <c r="B41" s="135" t="s">
        <v>3561</v>
      </c>
      <c r="C41" s="135" t="s">
        <v>3561</v>
      </c>
      <c r="D41" s="135" t="s">
        <v>3561</v>
      </c>
      <c r="E41" s="135" t="s">
        <v>3561</v>
      </c>
      <c r="F41" s="135" t="s">
        <v>3561</v>
      </c>
      <c r="G41" s="135" t="s">
        <v>3561</v>
      </c>
      <c r="H41" s="135" t="s">
        <v>3561</v>
      </c>
      <c r="I41" s="135" t="s">
        <v>3561</v>
      </c>
      <c r="J41" s="135" t="s">
        <v>3561</v>
      </c>
      <c r="K41" s="135" t="s">
        <v>3561</v>
      </c>
      <c r="L41" s="135" t="s">
        <v>3561</v>
      </c>
      <c r="M41" s="135" t="s">
        <v>3561</v>
      </c>
      <c r="N41" s="135" t="s">
        <v>3561</v>
      </c>
      <c r="O41" s="135" t="s">
        <v>3561</v>
      </c>
      <c r="P41" s="135" t="s">
        <v>3561</v>
      </c>
      <c r="Q41" s="135" t="s">
        <v>3561</v>
      </c>
      <c r="R41" s="135" t="s">
        <v>3561</v>
      </c>
    </row>
    <row r="42" spans="1:18">
      <c r="A42" s="134" t="s">
        <v>3561</v>
      </c>
      <c r="B42" s="135" t="s">
        <v>3561</v>
      </c>
      <c r="C42" s="135" t="s">
        <v>3561</v>
      </c>
      <c r="D42" s="135" t="s">
        <v>3561</v>
      </c>
      <c r="E42" s="135" t="s">
        <v>3561</v>
      </c>
      <c r="F42" s="135" t="s">
        <v>3561</v>
      </c>
      <c r="G42" s="135" t="s">
        <v>3561</v>
      </c>
      <c r="H42" s="135" t="s">
        <v>3561</v>
      </c>
      <c r="I42" s="135" t="s">
        <v>3561</v>
      </c>
      <c r="J42" s="135" t="s">
        <v>3561</v>
      </c>
      <c r="K42" s="135" t="s">
        <v>3561</v>
      </c>
      <c r="L42" s="135" t="s">
        <v>3561</v>
      </c>
      <c r="M42" s="135" t="s">
        <v>3561</v>
      </c>
      <c r="N42" s="135" t="s">
        <v>3561</v>
      </c>
      <c r="O42" s="135" t="s">
        <v>3561</v>
      </c>
      <c r="P42" s="135" t="s">
        <v>3561</v>
      </c>
      <c r="Q42" s="135" t="s">
        <v>3561</v>
      </c>
      <c r="R42" s="135" t="s">
        <v>3561</v>
      </c>
    </row>
    <row r="43" spans="1:18">
      <c r="A43" s="100" t="s">
        <v>212</v>
      </c>
      <c r="B43" s="135" t="s">
        <v>3561</v>
      </c>
      <c r="C43" s="135" t="s">
        <v>3561</v>
      </c>
      <c r="D43" s="135" t="s">
        <v>3561</v>
      </c>
      <c r="E43" s="135" t="s">
        <v>3561</v>
      </c>
      <c r="F43" s="135" t="s">
        <v>3561</v>
      </c>
      <c r="G43" s="135" t="s">
        <v>3561</v>
      </c>
      <c r="H43" s="135" t="s">
        <v>3561</v>
      </c>
      <c r="I43" s="135" t="s">
        <v>3561</v>
      </c>
      <c r="J43" s="135" t="s">
        <v>3561</v>
      </c>
      <c r="K43" s="135" t="s">
        <v>3561</v>
      </c>
      <c r="L43" s="135" t="s">
        <v>3561</v>
      </c>
      <c r="M43" s="135" t="s">
        <v>3561</v>
      </c>
      <c r="N43" s="135" t="s">
        <v>3561</v>
      </c>
      <c r="O43" s="135" t="s">
        <v>3561</v>
      </c>
      <c r="P43" s="135" t="s">
        <v>3561</v>
      </c>
      <c r="Q43" s="135" t="s">
        <v>3561</v>
      </c>
      <c r="R43" s="135" t="s">
        <v>3561</v>
      </c>
    </row>
    <row r="44" spans="1:18">
      <c r="A44" s="100" t="s">
        <v>114</v>
      </c>
      <c r="B44" s="135" t="s">
        <v>3561</v>
      </c>
      <c r="C44" s="135" t="s">
        <v>3561</v>
      </c>
      <c r="D44" s="135" t="s">
        <v>3561</v>
      </c>
      <c r="E44" s="135" t="s">
        <v>3561</v>
      </c>
      <c r="F44" s="135" t="s">
        <v>3561</v>
      </c>
      <c r="G44" s="135" t="s">
        <v>3561</v>
      </c>
      <c r="H44" s="135" t="s">
        <v>3561</v>
      </c>
      <c r="I44" s="135" t="s">
        <v>3561</v>
      </c>
      <c r="J44" s="135" t="s">
        <v>3561</v>
      </c>
      <c r="K44" s="135" t="s">
        <v>3561</v>
      </c>
      <c r="L44" s="135" t="s">
        <v>3561</v>
      </c>
      <c r="M44" s="135" t="s">
        <v>3561</v>
      </c>
      <c r="N44" s="135" t="s">
        <v>3561</v>
      </c>
      <c r="O44" s="135" t="s">
        <v>3561</v>
      </c>
      <c r="P44" s="135" t="s">
        <v>3561</v>
      </c>
      <c r="Q44" s="135" t="s">
        <v>3561</v>
      </c>
      <c r="R44" s="135" t="s">
        <v>3561</v>
      </c>
    </row>
    <row r="45" spans="1:18">
      <c r="A45" s="100" t="s">
        <v>195</v>
      </c>
      <c r="B45" s="135" t="s">
        <v>3561</v>
      </c>
      <c r="C45" s="135" t="s">
        <v>3561</v>
      </c>
      <c r="D45" s="135" t="s">
        <v>3561</v>
      </c>
      <c r="E45" s="135" t="s">
        <v>3561</v>
      </c>
      <c r="F45" s="135" t="s">
        <v>3561</v>
      </c>
      <c r="G45" s="135" t="s">
        <v>3561</v>
      </c>
      <c r="H45" s="135" t="s">
        <v>3561</v>
      </c>
      <c r="I45" s="135" t="s">
        <v>3561</v>
      </c>
      <c r="J45" s="135" t="s">
        <v>3561</v>
      </c>
      <c r="K45" s="135" t="s">
        <v>3561</v>
      </c>
      <c r="L45" s="135" t="s">
        <v>3561</v>
      </c>
      <c r="M45" s="135" t="s">
        <v>3561</v>
      </c>
      <c r="N45" s="135" t="s">
        <v>3561</v>
      </c>
      <c r="O45" s="135" t="s">
        <v>3561</v>
      </c>
      <c r="P45" s="135" t="s">
        <v>3561</v>
      </c>
      <c r="Q45" s="135" t="s">
        <v>3561</v>
      </c>
      <c r="R45" s="135" t="s">
        <v>3561</v>
      </c>
    </row>
    <row r="46" spans="1:18">
      <c r="A46" s="100" t="s">
        <v>203</v>
      </c>
      <c r="B46" s="135" t="s">
        <v>3561</v>
      </c>
      <c r="C46" s="135" t="s">
        <v>3561</v>
      </c>
      <c r="D46" s="135" t="s">
        <v>3561</v>
      </c>
      <c r="E46" s="135" t="s">
        <v>3561</v>
      </c>
      <c r="F46" s="135" t="s">
        <v>3561</v>
      </c>
      <c r="G46" s="135" t="s">
        <v>3561</v>
      </c>
      <c r="H46" s="135" t="s">
        <v>3561</v>
      </c>
      <c r="I46" s="135" t="s">
        <v>3561</v>
      </c>
      <c r="J46" s="135" t="s">
        <v>3561</v>
      </c>
      <c r="K46" s="135" t="s">
        <v>3561</v>
      </c>
      <c r="L46" s="135" t="s">
        <v>3561</v>
      </c>
      <c r="M46" s="135" t="s">
        <v>3561</v>
      </c>
      <c r="N46" s="135" t="s">
        <v>3561</v>
      </c>
      <c r="O46" s="135" t="s">
        <v>3561</v>
      </c>
      <c r="P46" s="135" t="s">
        <v>3561</v>
      </c>
      <c r="Q46" s="135" t="s">
        <v>3561</v>
      </c>
      <c r="R46" s="135" t="s">
        <v>3561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2:L39 L23:L30 M23:XFD39 C1:XFD4 A1:A4 A23:K39 A5:XFD22 A40:AY1048576 BA40:XFD1048576 AZ40:AZ9999 AZ10001:AZ1048576" xr:uid="{00000000-0002-0000-0E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1.5703125" style="2" bestFit="1" customWidth="1"/>
    <col min="2" max="2" width="30.42578125" style="2" customWidth="1"/>
    <col min="3" max="3" width="12.7109375" style="2" customWidth="1"/>
    <col min="4" max="4" width="13.42578125" style="2" customWidth="1"/>
    <col min="5" max="5" width="44" style="1" bestFit="1" customWidth="1"/>
    <col min="6" max="6" width="12.28515625" style="1" bestFit="1" customWidth="1"/>
    <col min="7" max="7" width="14.42578125" style="1" bestFit="1" customWidth="1"/>
    <col min="8" max="9" width="11.140625" style="1" bestFit="1" customWidth="1"/>
    <col min="10" max="10" width="21.5703125" style="1" customWidth="1"/>
    <col min="11" max="11" width="25.85546875" style="1" customWidth="1"/>
    <col min="12" max="12" width="24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7" t="s">
        <v>147</v>
      </c>
      <c r="B1" s="37" t="s" vm="1">
        <v>220</v>
      </c>
    </row>
    <row r="2" spans="1:26">
      <c r="A2" s="37" t="s">
        <v>146</v>
      </c>
      <c r="B2" s="37" t="s">
        <v>221</v>
      </c>
    </row>
    <row r="3" spans="1:26">
      <c r="A3" s="37" t="s">
        <v>148</v>
      </c>
      <c r="B3" s="37" t="s">
        <v>222</v>
      </c>
    </row>
    <row r="4" spans="1:26">
      <c r="A4" s="37" t="s">
        <v>149</v>
      </c>
      <c r="B4" s="37">
        <v>12145</v>
      </c>
    </row>
    <row r="5" spans="1:26" ht="18.75">
      <c r="A5" s="161" t="s">
        <v>94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3"/>
    </row>
    <row r="6" spans="1:26" s="3" customFormat="1">
      <c r="A6" s="38" t="s">
        <v>118</v>
      </c>
      <c r="B6" s="39" t="s">
        <v>46</v>
      </c>
      <c r="C6" s="39" t="s">
        <v>120</v>
      </c>
      <c r="D6" s="39" t="s">
        <v>119</v>
      </c>
      <c r="E6" s="39" t="s">
        <v>68</v>
      </c>
      <c r="F6" s="39" t="s">
        <v>105</v>
      </c>
      <c r="G6" s="39" t="s">
        <v>197</v>
      </c>
      <c r="H6" s="39" t="s">
        <v>196</v>
      </c>
      <c r="I6" s="39" t="s">
        <v>113</v>
      </c>
      <c r="J6" s="39" t="s">
        <v>61</v>
      </c>
      <c r="K6" s="39" t="s">
        <v>150</v>
      </c>
      <c r="L6" s="41" t="s">
        <v>152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7" t="s">
        <v>3561</v>
      </c>
      <c r="G7" s="27" t="s">
        <v>204</v>
      </c>
      <c r="H7" s="127" t="s">
        <v>3561</v>
      </c>
      <c r="I7" s="27" t="s">
        <v>200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5" t="s">
        <v>29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129" t="s">
        <v>3561</v>
      </c>
      <c r="I9" s="63">
        <v>64548.240687732978</v>
      </c>
      <c r="J9" s="129" t="s">
        <v>3561</v>
      </c>
      <c r="K9" s="64">
        <f>IFERROR(I9/$I$9,0)</f>
        <v>1</v>
      </c>
      <c r="L9" s="64">
        <f>I9/'סכום נכסי הקרן'!$C$41</f>
        <v>7.9351143072651249E-3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6" t="s">
        <v>189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130" t="s">
        <v>3561</v>
      </c>
      <c r="I10" s="66">
        <v>13393.944246973999</v>
      </c>
      <c r="J10" s="130" t="s">
        <v>3561</v>
      </c>
      <c r="K10" s="67">
        <f>IFERROR(I10/$I$9,0)</f>
        <v>0.20750285529500792</v>
      </c>
      <c r="L10" s="67">
        <f>I10/'סכום נכסי הקרן'!$C$41</f>
        <v>1.6465588758497822E-3</v>
      </c>
    </row>
    <row r="11" spans="1:26">
      <c r="A11" s="62" t="s">
        <v>2130</v>
      </c>
      <c r="B11" s="59">
        <v>9114</v>
      </c>
      <c r="C11" s="72" t="s">
        <v>27</v>
      </c>
      <c r="D11" s="59" t="s">
        <v>2131</v>
      </c>
      <c r="E11" s="72" t="s">
        <v>1267</v>
      </c>
      <c r="F11" s="72" t="s">
        <v>133</v>
      </c>
      <c r="G11" s="69">
        <v>6786.37</v>
      </c>
      <c r="H11" s="69">
        <v>782.57029999999997</v>
      </c>
      <c r="I11" s="69">
        <v>192.62314999999998</v>
      </c>
      <c r="J11" s="70">
        <v>8.1583108807684718E-4</v>
      </c>
      <c r="K11" s="70">
        <f>IFERROR(I11/$I$9,0)</f>
        <v>2.9841735103495531E-3</v>
      </c>
      <c r="L11" s="70">
        <f>I11/'סכום נכסי הקרן'!$C$41</f>
        <v>2.3679757917336332E-5</v>
      </c>
    </row>
    <row r="12" spans="1:26">
      <c r="A12" s="62" t="s">
        <v>2132</v>
      </c>
      <c r="B12" s="59">
        <v>8423</v>
      </c>
      <c r="C12" s="72" t="s">
        <v>27</v>
      </c>
      <c r="D12" s="59" t="s">
        <v>2133</v>
      </c>
      <c r="E12" s="72" t="s">
        <v>541</v>
      </c>
      <c r="F12" s="72" t="s">
        <v>133</v>
      </c>
      <c r="G12" s="69">
        <v>5302751.33</v>
      </c>
      <c r="H12" s="69">
        <v>0</v>
      </c>
      <c r="I12" s="69">
        <v>0</v>
      </c>
      <c r="J12" s="70">
        <v>1.0787202422191584E-3</v>
      </c>
      <c r="K12" s="106">
        <v>0</v>
      </c>
      <c r="L12" s="106">
        <v>0</v>
      </c>
    </row>
    <row r="13" spans="1:26">
      <c r="A13" s="62" t="s">
        <v>2134</v>
      </c>
      <c r="B13" s="59">
        <v>8113</v>
      </c>
      <c r="C13" s="72" t="s">
        <v>27</v>
      </c>
      <c r="D13" s="59" t="s">
        <v>2135</v>
      </c>
      <c r="E13" s="72" t="s">
        <v>156</v>
      </c>
      <c r="F13" s="72" t="s">
        <v>133</v>
      </c>
      <c r="G13" s="69">
        <v>69662</v>
      </c>
      <c r="H13" s="69">
        <v>6.9478</v>
      </c>
      <c r="I13" s="69">
        <v>17.55461</v>
      </c>
      <c r="J13" s="70">
        <v>8.1365215996354837E-4</v>
      </c>
      <c r="K13" s="70">
        <f t="shared" ref="K13:K27" si="0">IFERROR(I13/$I$9,0)</f>
        <v>2.7196109162640821E-4</v>
      </c>
      <c r="L13" s="70">
        <f>I13/'סכום נכסי הקרן'!$C$41</f>
        <v>2.1580423491841536E-6</v>
      </c>
    </row>
    <row r="14" spans="1:26">
      <c r="A14" s="62" t="s">
        <v>2136</v>
      </c>
      <c r="B14" s="59">
        <v>8460</v>
      </c>
      <c r="C14" s="72" t="s">
        <v>27</v>
      </c>
      <c r="D14" s="59" t="s">
        <v>2137</v>
      </c>
      <c r="E14" s="72" t="s">
        <v>1267</v>
      </c>
      <c r="F14" s="72" t="s">
        <v>133</v>
      </c>
      <c r="G14" s="69">
        <v>25189.13</v>
      </c>
      <c r="H14" s="69">
        <v>276.87139999999999</v>
      </c>
      <c r="I14" s="69">
        <v>252.95242000000002</v>
      </c>
      <c r="J14" s="70">
        <v>2.2034333266201674E-3</v>
      </c>
      <c r="K14" s="70">
        <f t="shared" si="0"/>
        <v>3.9188119971188028E-3</v>
      </c>
      <c r="L14" s="70">
        <f>I14/'סכום נכסי הקרן'!$C$41</f>
        <v>3.1096221145819629E-5</v>
      </c>
    </row>
    <row r="15" spans="1:26">
      <c r="A15" s="62" t="s">
        <v>2138</v>
      </c>
      <c r="B15" s="59">
        <v>8525</v>
      </c>
      <c r="C15" s="72" t="s">
        <v>27</v>
      </c>
      <c r="D15" s="59" t="s">
        <v>2139</v>
      </c>
      <c r="E15" s="72" t="s">
        <v>1267</v>
      </c>
      <c r="F15" s="72" t="s">
        <v>133</v>
      </c>
      <c r="G15" s="69">
        <v>9737.67</v>
      </c>
      <c r="H15" s="69">
        <v>580.07950000000005</v>
      </c>
      <c r="I15" s="69">
        <v>204.87556000000001</v>
      </c>
      <c r="J15" s="70">
        <v>9.7176584066079562E-4</v>
      </c>
      <c r="K15" s="70">
        <f t="shared" si="0"/>
        <v>3.1739913871724691E-3</v>
      </c>
      <c r="L15" s="70">
        <f>I15/'סכום נכסי הקרן'!$C$41</f>
        <v>2.5185984467488541E-5</v>
      </c>
    </row>
    <row r="16" spans="1:26">
      <c r="A16" s="62" t="s">
        <v>2140</v>
      </c>
      <c r="B16" s="59">
        <v>9326</v>
      </c>
      <c r="C16" s="72" t="s">
        <v>27</v>
      </c>
      <c r="D16" s="59" t="s">
        <v>2141</v>
      </c>
      <c r="E16" s="72" t="s">
        <v>1431</v>
      </c>
      <c r="F16" s="72" t="s">
        <v>133</v>
      </c>
      <c r="G16" s="69">
        <v>13435.806552</v>
      </c>
      <c r="H16" s="69">
        <v>100</v>
      </c>
      <c r="I16" s="69">
        <v>48.731670363999996</v>
      </c>
      <c r="J16" s="70">
        <v>6.7179032760000001E-6</v>
      </c>
      <c r="K16" s="70">
        <f t="shared" si="0"/>
        <v>7.5496512135397626E-4</v>
      </c>
      <c r="L16" s="70">
        <f>I16/'סכום נכסי הקרן'!$C$41</f>
        <v>5.9907345359420884E-6</v>
      </c>
    </row>
    <row r="17" spans="1:12">
      <c r="A17" s="62" t="s">
        <v>2142</v>
      </c>
      <c r="B17" s="59">
        <v>8561</v>
      </c>
      <c r="C17" s="72" t="s">
        <v>27</v>
      </c>
      <c r="D17" s="59" t="s">
        <v>2143</v>
      </c>
      <c r="E17" s="72" t="s">
        <v>579</v>
      </c>
      <c r="F17" s="72" t="s">
        <v>134</v>
      </c>
      <c r="G17" s="69">
        <v>1675412.6</v>
      </c>
      <c r="H17" s="69">
        <v>101.422769</v>
      </c>
      <c r="I17" s="69">
        <v>1699.2503700000002</v>
      </c>
      <c r="J17" s="70">
        <v>2.5812522363735753E-3</v>
      </c>
      <c r="K17" s="70">
        <f t="shared" si="0"/>
        <v>2.632527783709112E-2</v>
      </c>
      <c r="L17" s="70">
        <f>I17/'סכום נכסי הקרן'!$C$41</f>
        <v>2.0889408880783126E-4</v>
      </c>
    </row>
    <row r="18" spans="1:12">
      <c r="A18" s="62" t="s">
        <v>2144</v>
      </c>
      <c r="B18" s="59">
        <v>9398</v>
      </c>
      <c r="C18" s="72" t="s">
        <v>27</v>
      </c>
      <c r="D18" s="59" t="s">
        <v>2145</v>
      </c>
      <c r="E18" s="72" t="s">
        <v>1431</v>
      </c>
      <c r="F18" s="72" t="s">
        <v>133</v>
      </c>
      <c r="G18" s="69">
        <v>13435.806552</v>
      </c>
      <c r="H18" s="69">
        <v>100</v>
      </c>
      <c r="I18" s="69">
        <v>48.731670363999996</v>
      </c>
      <c r="J18" s="70">
        <v>6.7179032760000001E-6</v>
      </c>
      <c r="K18" s="70">
        <f t="shared" si="0"/>
        <v>7.5496512135397626E-4</v>
      </c>
      <c r="L18" s="70">
        <f>I18/'סכום נכסי הקרן'!$C$41</f>
        <v>5.9907345359420884E-6</v>
      </c>
    </row>
    <row r="19" spans="1:12">
      <c r="A19" s="62" t="s">
        <v>2146</v>
      </c>
      <c r="B19" s="59">
        <v>9113</v>
      </c>
      <c r="C19" s="72" t="s">
        <v>27</v>
      </c>
      <c r="D19" s="59" t="s">
        <v>2147</v>
      </c>
      <c r="E19" s="72" t="s">
        <v>3449</v>
      </c>
      <c r="F19" s="72" t="s">
        <v>134</v>
      </c>
      <c r="G19" s="69">
        <v>78503.676093000002</v>
      </c>
      <c r="H19" s="69">
        <v>2251.7957999999999</v>
      </c>
      <c r="I19" s="69">
        <v>1767.7424812960001</v>
      </c>
      <c r="J19" s="70">
        <v>3.1316823318581154E-3</v>
      </c>
      <c r="K19" s="70">
        <f t="shared" si="0"/>
        <v>2.7386377420383346E-2</v>
      </c>
      <c r="L19" s="70">
        <f>I19/'סכום נכסי הקרן'!$C$41</f>
        <v>2.1731403529264646E-4</v>
      </c>
    </row>
    <row r="20" spans="1:12">
      <c r="A20" s="62" t="s">
        <v>2148</v>
      </c>
      <c r="B20" s="59">
        <v>9266</v>
      </c>
      <c r="C20" s="72" t="s">
        <v>27</v>
      </c>
      <c r="D20" s="59" t="s">
        <v>2147</v>
      </c>
      <c r="E20" s="72" t="s">
        <v>3449</v>
      </c>
      <c r="F20" s="72" t="s">
        <v>134</v>
      </c>
      <c r="G20" s="69">
        <v>1999917.0631279999</v>
      </c>
      <c r="H20" s="69">
        <v>94.647599999999997</v>
      </c>
      <c r="I20" s="69">
        <v>1892.873502231</v>
      </c>
      <c r="J20" s="70">
        <v>3.8165623446319544E-3</v>
      </c>
      <c r="K20" s="70">
        <f t="shared" si="0"/>
        <v>2.9324943361170953E-2</v>
      </c>
      <c r="L20" s="70">
        <f>I20/'סכום נכסי הקרן'!$C$41</f>
        <v>2.3269677762496709E-4</v>
      </c>
    </row>
    <row r="21" spans="1:12">
      <c r="A21" s="62" t="s">
        <v>2149</v>
      </c>
      <c r="B21" s="59">
        <v>8652</v>
      </c>
      <c r="C21" s="72" t="s">
        <v>27</v>
      </c>
      <c r="D21" s="59" t="s">
        <v>2150</v>
      </c>
      <c r="E21" s="72" t="s">
        <v>1267</v>
      </c>
      <c r="F21" s="72" t="s">
        <v>133</v>
      </c>
      <c r="G21" s="69">
        <v>28576.5</v>
      </c>
      <c r="H21" s="69">
        <v>871.16980000000001</v>
      </c>
      <c r="I21" s="69">
        <v>902.94106999999997</v>
      </c>
      <c r="J21" s="70">
        <v>1.5329722121657177E-4</v>
      </c>
      <c r="K21" s="70">
        <f t="shared" si="0"/>
        <v>1.3988624017937002E-2</v>
      </c>
      <c r="L21" s="70">
        <f>I21/'סכום נכסי הקרן'!$C$41</f>
        <v>1.1100133058368447E-4</v>
      </c>
    </row>
    <row r="22" spans="1:12">
      <c r="A22" s="62" t="s">
        <v>2151</v>
      </c>
      <c r="B22" s="59">
        <v>9152</v>
      </c>
      <c r="C22" s="72" t="s">
        <v>27</v>
      </c>
      <c r="D22" s="59" t="s">
        <v>2152</v>
      </c>
      <c r="E22" s="72" t="s">
        <v>1431</v>
      </c>
      <c r="F22" s="72" t="s">
        <v>133</v>
      </c>
      <c r="G22" s="69">
        <v>13435.806552</v>
      </c>
      <c r="H22" s="69">
        <v>100</v>
      </c>
      <c r="I22" s="69">
        <v>48.731670363999996</v>
      </c>
      <c r="J22" s="70">
        <v>6.7179032760000001E-6</v>
      </c>
      <c r="K22" s="70">
        <f t="shared" si="0"/>
        <v>7.5496512135397626E-4</v>
      </c>
      <c r="L22" s="70">
        <f>I22/'סכום נכסי הקרן'!$C$41</f>
        <v>5.9907345359420884E-6</v>
      </c>
    </row>
    <row r="23" spans="1:12">
      <c r="A23" s="62" t="s">
        <v>2153</v>
      </c>
      <c r="B23" s="59">
        <v>9262</v>
      </c>
      <c r="C23" s="72" t="s">
        <v>27</v>
      </c>
      <c r="D23" s="59" t="s">
        <v>2154</v>
      </c>
      <c r="E23" s="72" t="s">
        <v>1431</v>
      </c>
      <c r="F23" s="72" t="s">
        <v>133</v>
      </c>
      <c r="G23" s="69">
        <v>13435.806552</v>
      </c>
      <c r="H23" s="69">
        <v>100</v>
      </c>
      <c r="I23" s="69">
        <v>48.731670363999996</v>
      </c>
      <c r="J23" s="70">
        <v>6.7179032760000001E-6</v>
      </c>
      <c r="K23" s="70">
        <f t="shared" si="0"/>
        <v>7.5496512135397626E-4</v>
      </c>
      <c r="L23" s="70">
        <f>I23/'סכום נכסי הקרן'!$C$41</f>
        <v>5.9907345359420884E-6</v>
      </c>
    </row>
    <row r="24" spans="1:12">
      <c r="A24" s="62" t="s">
        <v>2155</v>
      </c>
      <c r="B24" s="59">
        <v>8838</v>
      </c>
      <c r="C24" s="72" t="s">
        <v>27</v>
      </c>
      <c r="D24" s="59" t="s">
        <v>2156</v>
      </c>
      <c r="E24" s="72" t="s">
        <v>429</v>
      </c>
      <c r="F24" s="72" t="s">
        <v>133</v>
      </c>
      <c r="G24" s="69">
        <v>9629.1954220000007</v>
      </c>
      <c r="H24" s="69">
        <v>1196.0574999999999</v>
      </c>
      <c r="I24" s="69">
        <v>417.72418009899997</v>
      </c>
      <c r="J24" s="70">
        <v>4.0803684631595446E-4</v>
      </c>
      <c r="K24" s="70">
        <f t="shared" si="0"/>
        <v>6.4715037257148059E-3</v>
      </c>
      <c r="L24" s="70">
        <f>I24/'סכום נכסי הקרן'!$C$41</f>
        <v>5.1352121803439112E-5</v>
      </c>
    </row>
    <row r="25" spans="1:12">
      <c r="A25" s="62" t="s">
        <v>2157</v>
      </c>
      <c r="B25" s="59" t="s">
        <v>2158</v>
      </c>
      <c r="C25" s="72" t="s">
        <v>27</v>
      </c>
      <c r="D25" s="59" t="s">
        <v>2159</v>
      </c>
      <c r="E25" s="72" t="s">
        <v>1113</v>
      </c>
      <c r="F25" s="72" t="s">
        <v>134</v>
      </c>
      <c r="G25" s="69">
        <v>490191</v>
      </c>
      <c r="H25" s="69">
        <v>9.9999999999999995E-7</v>
      </c>
      <c r="I25" s="69">
        <v>4.8999999999999998E-4</v>
      </c>
      <c r="J25" s="70">
        <v>8.4959904399089213E-4</v>
      </c>
      <c r="K25" s="70">
        <f t="shared" si="0"/>
        <v>7.5912216162557892E-9</v>
      </c>
      <c r="L25" s="70">
        <f>I25/'סכום נכסי הקרן'!$C$41</f>
        <v>6.0237211256771599E-11</v>
      </c>
    </row>
    <row r="26" spans="1:12">
      <c r="A26" s="62" t="s">
        <v>2160</v>
      </c>
      <c r="B26" s="59">
        <v>8726</v>
      </c>
      <c r="C26" s="72" t="s">
        <v>27</v>
      </c>
      <c r="D26" s="59" t="s">
        <v>2161</v>
      </c>
      <c r="E26" s="72" t="s">
        <v>3448</v>
      </c>
      <c r="F26" s="72" t="s">
        <v>133</v>
      </c>
      <c r="G26" s="69">
        <v>33785.919999999998</v>
      </c>
      <c r="H26" s="69">
        <v>371.23939999999999</v>
      </c>
      <c r="I26" s="69">
        <v>454.92246</v>
      </c>
      <c r="J26" s="70">
        <v>1.1299698582351696E-5</v>
      </c>
      <c r="K26" s="70">
        <f t="shared" si="0"/>
        <v>7.0477902287188971E-3</v>
      </c>
      <c r="L26" s="70">
        <f>I26/'סכום נכסי הקרן'!$C$41</f>
        <v>5.5925021078510665E-5</v>
      </c>
    </row>
    <row r="27" spans="1:12">
      <c r="A27" s="62" t="s">
        <v>2162</v>
      </c>
      <c r="B27" s="59">
        <v>8631</v>
      </c>
      <c r="C27" s="72" t="s">
        <v>27</v>
      </c>
      <c r="D27" s="59" t="s">
        <v>2163</v>
      </c>
      <c r="E27" s="72" t="s">
        <v>1267</v>
      </c>
      <c r="F27" s="72" t="s">
        <v>133</v>
      </c>
      <c r="G27" s="69">
        <v>22766.87</v>
      </c>
      <c r="H27" s="69">
        <v>362.90620000000001</v>
      </c>
      <c r="I27" s="69">
        <v>299.67138</v>
      </c>
      <c r="J27" s="70">
        <v>4.4768275875638056E-4</v>
      </c>
      <c r="K27" s="70">
        <f t="shared" si="0"/>
        <v>4.6425956278146989E-3</v>
      </c>
      <c r="L27" s="70">
        <f>I27/'סכום נכסי הקרן'!$C$41</f>
        <v>3.6839526989118939E-5</v>
      </c>
    </row>
    <row r="28" spans="1:12">
      <c r="A28" s="62" t="s">
        <v>2164</v>
      </c>
      <c r="B28" s="59">
        <v>8603</v>
      </c>
      <c r="C28" s="72" t="s">
        <v>27</v>
      </c>
      <c r="D28" s="59" t="s">
        <v>2165</v>
      </c>
      <c r="E28" s="72" t="s">
        <v>1267</v>
      </c>
      <c r="F28" s="72" t="s">
        <v>133</v>
      </c>
      <c r="G28" s="69">
        <v>151.28</v>
      </c>
      <c r="H28" s="69">
        <v>0</v>
      </c>
      <c r="I28" s="69">
        <v>0</v>
      </c>
      <c r="J28" s="70">
        <v>1.8849260613829513E-3</v>
      </c>
      <c r="K28" s="106">
        <v>0</v>
      </c>
      <c r="L28" s="106">
        <v>0</v>
      </c>
    </row>
    <row r="29" spans="1:12">
      <c r="A29" s="62" t="s">
        <v>2166</v>
      </c>
      <c r="B29" s="59">
        <v>9151</v>
      </c>
      <c r="C29" s="72" t="s">
        <v>27</v>
      </c>
      <c r="D29" s="59" t="s">
        <v>2167</v>
      </c>
      <c r="E29" s="72" t="s">
        <v>3446</v>
      </c>
      <c r="F29" s="72" t="s">
        <v>133</v>
      </c>
      <c r="G29" s="69">
        <v>90397</v>
      </c>
      <c r="H29" s="69">
        <v>101.625</v>
      </c>
      <c r="I29" s="69">
        <v>333.19779999999997</v>
      </c>
      <c r="J29" s="70">
        <v>1.1299624999999999E-5</v>
      </c>
      <c r="K29" s="70">
        <f>IFERROR(I29/$I$9,0)</f>
        <v>5.1619966160181075E-3</v>
      </c>
      <c r="L29" s="70">
        <f>I29/'סכום נכסי הקרן'!$C$41</f>
        <v>4.096103320181945E-5</v>
      </c>
    </row>
    <row r="30" spans="1:12">
      <c r="A30" s="62" t="s">
        <v>2168</v>
      </c>
      <c r="B30" s="59">
        <v>8824</v>
      </c>
      <c r="C30" s="72" t="s">
        <v>27</v>
      </c>
      <c r="D30" s="59" t="s">
        <v>2169</v>
      </c>
      <c r="E30" s="72" t="s">
        <v>1431</v>
      </c>
      <c r="F30" s="72" t="s">
        <v>134</v>
      </c>
      <c r="G30" s="69">
        <v>1343.7237090000001</v>
      </c>
      <c r="H30" s="69">
        <v>3904.375</v>
      </c>
      <c r="I30" s="69">
        <v>52.464012618000005</v>
      </c>
      <c r="J30" s="70">
        <v>1.6124682831032985E-3</v>
      </c>
      <c r="K30" s="70">
        <f>IFERROR(I30/$I$9,0)</f>
        <v>8.1278764624750628E-4</v>
      </c>
      <c r="L30" s="70">
        <f>I30/'סכום נכסי הקרן'!$C$41</f>
        <v>6.4495628805069324E-6</v>
      </c>
    </row>
    <row r="31" spans="1:12">
      <c r="A31" s="62" t="s">
        <v>2170</v>
      </c>
      <c r="B31" s="59">
        <v>9068</v>
      </c>
      <c r="C31" s="72" t="s">
        <v>27</v>
      </c>
      <c r="D31" s="59" t="s">
        <v>2171</v>
      </c>
      <c r="E31" s="72" t="s">
        <v>630</v>
      </c>
      <c r="F31" s="72" t="s">
        <v>134</v>
      </c>
      <c r="G31" s="69">
        <v>2615196.34</v>
      </c>
      <c r="H31" s="69">
        <v>94.443299999999994</v>
      </c>
      <c r="I31" s="69">
        <v>2469.8777200000004</v>
      </c>
      <c r="J31" s="70">
        <v>5.715154244367306E-3</v>
      </c>
      <c r="K31" s="70">
        <f>IFERROR(I31/$I$9,0)</f>
        <v>3.8264059464433807E-2</v>
      </c>
      <c r="L31" s="70">
        <f>I31/'סכום נכסי הקרן'!$C$41</f>
        <v>3.0362968571027223E-4</v>
      </c>
    </row>
    <row r="32" spans="1:12">
      <c r="A32" s="62" t="s">
        <v>2172</v>
      </c>
      <c r="B32" s="59">
        <v>8803</v>
      </c>
      <c r="C32" s="72" t="s">
        <v>27</v>
      </c>
      <c r="D32" s="59" t="s">
        <v>2173</v>
      </c>
      <c r="E32" s="72" t="s">
        <v>630</v>
      </c>
      <c r="F32" s="72" t="s">
        <v>135</v>
      </c>
      <c r="G32" s="69">
        <v>197802.11</v>
      </c>
      <c r="H32" s="69">
        <v>135.25479999999999</v>
      </c>
      <c r="I32" s="69">
        <v>1073.2508300000002</v>
      </c>
      <c r="J32" s="70">
        <v>1.3085525488186343E-2</v>
      </c>
      <c r="K32" s="70">
        <f>IFERROR(I32/$I$9,0)</f>
        <v>1.6627112041551977E-2</v>
      </c>
      <c r="L32" s="70">
        <f>I32/'סכום נכסי הקרן'!$C$41</f>
        <v>1.3193803464941933E-4</v>
      </c>
    </row>
    <row r="33" spans="1:12">
      <c r="A33" s="62" t="s">
        <v>2174</v>
      </c>
      <c r="B33" s="59">
        <v>9527</v>
      </c>
      <c r="C33" s="72" t="s">
        <v>27</v>
      </c>
      <c r="D33" s="59" t="s">
        <v>2175</v>
      </c>
      <c r="E33" s="72" t="s">
        <v>630</v>
      </c>
      <c r="F33" s="72" t="s">
        <v>134</v>
      </c>
      <c r="G33" s="69">
        <v>724102.38233099994</v>
      </c>
      <c r="H33" s="69">
        <v>100</v>
      </c>
      <c r="I33" s="69">
        <v>724.10238233099994</v>
      </c>
      <c r="J33" s="70">
        <v>6.2247397769830655E-3</v>
      </c>
      <c r="K33" s="70">
        <f>IFERROR(I33/$I$9,0)</f>
        <v>1.1218003381904899E-2</v>
      </c>
      <c r="L33" s="70">
        <f>I33/'סכום נכסי הקרן'!$C$41</f>
        <v>8.9016139134702121E-5</v>
      </c>
    </row>
    <row r="34" spans="1:12">
      <c r="A34" s="62" t="s">
        <v>2176</v>
      </c>
      <c r="B34" s="59">
        <v>9552</v>
      </c>
      <c r="C34" s="72" t="s">
        <v>27</v>
      </c>
      <c r="D34" s="59" t="s">
        <v>2175</v>
      </c>
      <c r="E34" s="72" t="s">
        <v>630</v>
      </c>
      <c r="F34" s="72" t="s">
        <v>134</v>
      </c>
      <c r="G34" s="69">
        <v>442993.14694300003</v>
      </c>
      <c r="H34" s="69">
        <v>100</v>
      </c>
      <c r="I34" s="69">
        <v>442.99314694300006</v>
      </c>
      <c r="J34" s="70">
        <v>1.1733331981719102E-3</v>
      </c>
      <c r="K34" s="70">
        <f>IFERROR('השקעות אחרות '!#REF!/$I$9,0)</f>
        <v>0</v>
      </c>
      <c r="L34" s="70">
        <f>I34/'סכום נכסי הקרן'!$C$41</f>
        <v>5.4458513832056242E-5</v>
      </c>
    </row>
    <row r="35" spans="1:12">
      <c r="A35" s="132" t="s">
        <v>3561</v>
      </c>
      <c r="B35" s="133" t="s">
        <v>3561</v>
      </c>
      <c r="C35" s="133" t="s">
        <v>3561</v>
      </c>
      <c r="D35" s="133" t="s">
        <v>3561</v>
      </c>
      <c r="E35" s="133" t="s">
        <v>3561</v>
      </c>
      <c r="F35" s="133" t="s">
        <v>3561</v>
      </c>
      <c r="G35" s="133" t="s">
        <v>3561</v>
      </c>
      <c r="H35" s="133" t="s">
        <v>3561</v>
      </c>
      <c r="I35" s="133" t="s">
        <v>3561</v>
      </c>
      <c r="J35" s="133" t="s">
        <v>3561</v>
      </c>
      <c r="K35" s="133" t="s">
        <v>3561</v>
      </c>
      <c r="L35" s="133" t="s">
        <v>3561</v>
      </c>
    </row>
    <row r="36" spans="1:12">
      <c r="A36" s="56" t="s">
        <v>188</v>
      </c>
      <c r="B36" s="130" t="s">
        <v>3561</v>
      </c>
      <c r="C36" s="130" t="s">
        <v>3561</v>
      </c>
      <c r="D36" s="130" t="s">
        <v>3561</v>
      </c>
      <c r="E36" s="130" t="s">
        <v>3561</v>
      </c>
      <c r="F36" s="130" t="s">
        <v>3561</v>
      </c>
      <c r="G36" s="130" t="s">
        <v>3561</v>
      </c>
      <c r="H36" s="130" t="s">
        <v>3561</v>
      </c>
      <c r="I36" s="66">
        <v>51154.296440759004</v>
      </c>
      <c r="J36" s="130" t="s">
        <v>3561</v>
      </c>
      <c r="K36" s="67">
        <f t="shared" ref="K36:K60" si="1">IFERROR(I36/$I$9,0)</f>
        <v>0.79249714470499244</v>
      </c>
      <c r="L36" s="67">
        <f>I36/'סכום נכסי הקרן'!$C$41</f>
        <v>6.2885554314153456E-3</v>
      </c>
    </row>
    <row r="37" spans="1:12">
      <c r="A37" s="76" t="s">
        <v>66</v>
      </c>
      <c r="B37" s="130" t="s">
        <v>3561</v>
      </c>
      <c r="C37" s="130" t="s">
        <v>3561</v>
      </c>
      <c r="D37" s="130" t="s">
        <v>3561</v>
      </c>
      <c r="E37" s="130" t="s">
        <v>3561</v>
      </c>
      <c r="F37" s="130" t="s">
        <v>3561</v>
      </c>
      <c r="G37" s="130" t="s">
        <v>3561</v>
      </c>
      <c r="H37" s="130" t="s">
        <v>3561</v>
      </c>
      <c r="I37" s="66">
        <v>51154.296440759004</v>
      </c>
      <c r="J37" s="130" t="s">
        <v>3561</v>
      </c>
      <c r="K37" s="67">
        <f t="shared" si="1"/>
        <v>0.79249714470499244</v>
      </c>
      <c r="L37" s="67">
        <f>I37/'סכום נכסי הקרן'!$C$41</f>
        <v>6.2885554314153456E-3</v>
      </c>
    </row>
    <row r="38" spans="1:12">
      <c r="A38" s="62" t="s">
        <v>2177</v>
      </c>
      <c r="B38" s="59">
        <v>6824</v>
      </c>
      <c r="C38" s="72" t="s">
        <v>27</v>
      </c>
      <c r="D38" s="133" t="s">
        <v>3561</v>
      </c>
      <c r="E38" s="72" t="s">
        <v>3437</v>
      </c>
      <c r="F38" s="72" t="s">
        <v>133</v>
      </c>
      <c r="G38" s="69">
        <v>11588.39</v>
      </c>
      <c r="H38" s="69">
        <v>7789.0171</v>
      </c>
      <c r="I38" s="69">
        <v>3273.8088299999999</v>
      </c>
      <c r="J38" s="70">
        <v>7.0394760201315677E-3</v>
      </c>
      <c r="K38" s="70">
        <f t="shared" si="1"/>
        <v>5.0718792566908311E-2</v>
      </c>
      <c r="L38" s="70">
        <f>I38/'סכום נכסי הקרן'!$C$41</f>
        <v>4.0245941654488623E-4</v>
      </c>
    </row>
    <row r="39" spans="1:12">
      <c r="A39" s="62" t="s">
        <v>2178</v>
      </c>
      <c r="B39" s="59">
        <v>6900</v>
      </c>
      <c r="C39" s="72" t="s">
        <v>27</v>
      </c>
      <c r="D39" s="133" t="s">
        <v>3561</v>
      </c>
      <c r="E39" s="72" t="s">
        <v>3437</v>
      </c>
      <c r="F39" s="72" t="s">
        <v>133</v>
      </c>
      <c r="G39" s="69">
        <v>14865.81</v>
      </c>
      <c r="H39" s="69">
        <v>7836.7280000000001</v>
      </c>
      <c r="I39" s="69">
        <v>4225.4308099999998</v>
      </c>
      <c r="J39" s="70">
        <v>3.1616473098259193E-3</v>
      </c>
      <c r="K39" s="70">
        <f t="shared" si="1"/>
        <v>6.5461595311969809E-2</v>
      </c>
      <c r="L39" s="70">
        <f>I39/'סכום נכסי הקרן'!$C$41</f>
        <v>5.1944524153641131E-4</v>
      </c>
    </row>
    <row r="40" spans="1:12">
      <c r="A40" s="62" t="s">
        <v>2179</v>
      </c>
      <c r="B40" s="59">
        <v>7019</v>
      </c>
      <c r="C40" s="72" t="s">
        <v>27</v>
      </c>
      <c r="D40" s="133" t="s">
        <v>3561</v>
      </c>
      <c r="E40" s="72" t="s">
        <v>3437</v>
      </c>
      <c r="F40" s="72" t="s">
        <v>133</v>
      </c>
      <c r="G40" s="69">
        <v>8255.11</v>
      </c>
      <c r="H40" s="69">
        <v>5442.9075000000003</v>
      </c>
      <c r="I40" s="69">
        <v>1629.6763899999999</v>
      </c>
      <c r="J40" s="70">
        <v>5.6231254440583618E-3</v>
      </c>
      <c r="K40" s="70">
        <f t="shared" si="1"/>
        <v>2.5247417631162648E-2</v>
      </c>
      <c r="L40" s="70">
        <f>I40/'סכום נכסי הקרן'!$C$41</f>
        <v>2.003411448665365E-4</v>
      </c>
    </row>
    <row r="41" spans="1:12">
      <c r="A41" s="62" t="s">
        <v>2180</v>
      </c>
      <c r="B41" s="59">
        <v>7983</v>
      </c>
      <c r="C41" s="72" t="s">
        <v>27</v>
      </c>
      <c r="D41" s="133" t="s">
        <v>3561</v>
      </c>
      <c r="E41" s="72" t="s">
        <v>808</v>
      </c>
      <c r="F41" s="72" t="s">
        <v>133</v>
      </c>
      <c r="G41" s="69">
        <v>8415.43</v>
      </c>
      <c r="H41" s="69">
        <v>2257.4877000000001</v>
      </c>
      <c r="I41" s="69">
        <v>689.04769999999996</v>
      </c>
      <c r="J41" s="70">
        <v>4.1689145822221155E-6</v>
      </c>
      <c r="K41" s="70">
        <f t="shared" si="1"/>
        <v>1.0674926111982314E-2</v>
      </c>
      <c r="L41" s="70">
        <f>I41/'סכום נכסי הקרן'!$C$41</f>
        <v>8.4706758920188925E-5</v>
      </c>
    </row>
    <row r="42" spans="1:12">
      <c r="A42" s="62" t="s">
        <v>2181</v>
      </c>
      <c r="B42" s="59">
        <v>9035</v>
      </c>
      <c r="C42" s="72" t="s">
        <v>27</v>
      </c>
      <c r="D42" s="133" t="s">
        <v>3561</v>
      </c>
      <c r="E42" s="72" t="s">
        <v>3441</v>
      </c>
      <c r="F42" s="72" t="s">
        <v>135</v>
      </c>
      <c r="G42" s="69">
        <v>189233</v>
      </c>
      <c r="H42" s="69">
        <v>170.38409999999999</v>
      </c>
      <c r="I42" s="69">
        <v>1293.4318600000001</v>
      </c>
      <c r="J42" s="70">
        <v>2.5809335288633651E-3</v>
      </c>
      <c r="K42" s="70">
        <f t="shared" si="1"/>
        <v>2.0038220193440679E-2</v>
      </c>
      <c r="L42" s="70">
        <f>I42/'סכום נכסי הקרן'!$C$41</f>
        <v>1.5900556774910008E-4</v>
      </c>
    </row>
    <row r="43" spans="1:12">
      <c r="A43" s="62" t="s">
        <v>2182</v>
      </c>
      <c r="B43" s="59">
        <v>8459</v>
      </c>
      <c r="C43" s="72" t="s">
        <v>27</v>
      </c>
      <c r="D43" s="133" t="s">
        <v>3561</v>
      </c>
      <c r="E43" s="72" t="s">
        <v>3441</v>
      </c>
      <c r="F43" s="72" t="s">
        <v>133</v>
      </c>
      <c r="G43" s="69">
        <v>1031360.32</v>
      </c>
      <c r="H43" s="69">
        <v>218.5812</v>
      </c>
      <c r="I43" s="69">
        <v>8176.5628499999993</v>
      </c>
      <c r="J43" s="70">
        <v>2.2094500470554055E-3</v>
      </c>
      <c r="K43" s="70">
        <f t="shared" si="1"/>
        <v>0.12667367480325312</v>
      </c>
      <c r="L43" s="70">
        <f>I43/'סכום נכסי הקרן'!$C$41</f>
        <v>1.0051700892851436E-3</v>
      </c>
    </row>
    <row r="44" spans="1:12">
      <c r="A44" s="62" t="s">
        <v>2183</v>
      </c>
      <c r="B44" s="59">
        <v>8564</v>
      </c>
      <c r="C44" s="72" t="s">
        <v>27</v>
      </c>
      <c r="D44" s="133" t="s">
        <v>3561</v>
      </c>
      <c r="E44" s="72" t="s">
        <v>3317</v>
      </c>
      <c r="F44" s="72" t="s">
        <v>133</v>
      </c>
      <c r="G44" s="69">
        <v>1146.8599999999999</v>
      </c>
      <c r="H44" s="69">
        <v>17429.450400000002</v>
      </c>
      <c r="I44" s="69">
        <v>725.00606999999991</v>
      </c>
      <c r="J44" s="70">
        <v>1.8033050978853019E-4</v>
      </c>
      <c r="K44" s="70">
        <f t="shared" si="1"/>
        <v>1.1232003572450321E-2</v>
      </c>
      <c r="L44" s="70">
        <f>I44/'סכום נכסי הקרן'!$C$41</f>
        <v>8.9127232247003532E-5</v>
      </c>
    </row>
    <row r="45" spans="1:12">
      <c r="A45" s="62" t="s">
        <v>2184</v>
      </c>
      <c r="B45" s="59">
        <v>8568</v>
      </c>
      <c r="C45" s="72" t="s">
        <v>27</v>
      </c>
      <c r="D45" s="133" t="s">
        <v>3561</v>
      </c>
      <c r="E45" s="72" t="s">
        <v>3441</v>
      </c>
      <c r="F45" s="72" t="s">
        <v>133</v>
      </c>
      <c r="G45" s="69">
        <v>993078.75</v>
      </c>
      <c r="H45" s="69">
        <v>96.480900000000005</v>
      </c>
      <c r="I45" s="69">
        <v>3475.1422599999996</v>
      </c>
      <c r="J45" s="70">
        <v>4.1427194760029649E-3</v>
      </c>
      <c r="K45" s="70">
        <f t="shared" si="1"/>
        <v>5.383790825239998E-2</v>
      </c>
      <c r="L45" s="70">
        <f>I45/'סכום נכסי הקרן'!$C$41</f>
        <v>4.2720995604684625E-4</v>
      </c>
    </row>
    <row r="46" spans="1:12">
      <c r="A46" s="62" t="s">
        <v>2185</v>
      </c>
      <c r="B46" s="59">
        <v>8932</v>
      </c>
      <c r="C46" s="72" t="s">
        <v>27</v>
      </c>
      <c r="D46" s="133" t="s">
        <v>3561</v>
      </c>
      <c r="E46" s="72" t="s">
        <v>3441</v>
      </c>
      <c r="F46" s="72" t="s">
        <v>133</v>
      </c>
      <c r="G46" s="69">
        <v>100737.74</v>
      </c>
      <c r="H46" s="69">
        <v>100</v>
      </c>
      <c r="I46" s="69">
        <v>365.37578000000002</v>
      </c>
      <c r="J46" s="70">
        <v>2.4856274031530702E-3</v>
      </c>
      <c r="K46" s="70">
        <f t="shared" si="1"/>
        <v>5.6605071820251419E-3</v>
      </c>
      <c r="L46" s="70">
        <f>I46/'סכום נכסי הקרן'!$C$41</f>
        <v>4.4916771526464699E-5</v>
      </c>
    </row>
    <row r="47" spans="1:12">
      <c r="A47" s="62" t="s">
        <v>2186</v>
      </c>
      <c r="B47" s="59">
        <v>8783</v>
      </c>
      <c r="C47" s="72" t="s">
        <v>27</v>
      </c>
      <c r="D47" s="133" t="s">
        <v>3561</v>
      </c>
      <c r="E47" s="72" t="s">
        <v>3437</v>
      </c>
      <c r="F47" s="72" t="s">
        <v>133</v>
      </c>
      <c r="G47" s="69">
        <v>1287538.0900000001</v>
      </c>
      <c r="H47" s="69">
        <v>85.438999999999993</v>
      </c>
      <c r="I47" s="69">
        <v>3989.91642</v>
      </c>
      <c r="J47" s="70">
        <v>4.4050544109543168E-3</v>
      </c>
      <c r="K47" s="70">
        <f t="shared" si="1"/>
        <v>6.1812938315424309E-2</v>
      </c>
      <c r="L47" s="70">
        <f>I47/'סכום נכסי הקרן'!$C$41</f>
        <v>4.9049273120082009E-4</v>
      </c>
    </row>
    <row r="48" spans="1:12">
      <c r="A48" s="62" t="s">
        <v>2187</v>
      </c>
      <c r="B48" s="59">
        <v>9116</v>
      </c>
      <c r="C48" s="72" t="s">
        <v>27</v>
      </c>
      <c r="D48" s="133" t="s">
        <v>3561</v>
      </c>
      <c r="E48" s="72" t="s">
        <v>3441</v>
      </c>
      <c r="F48" s="72" t="s">
        <v>135</v>
      </c>
      <c r="G48" s="69">
        <v>634781.79197599995</v>
      </c>
      <c r="H48" s="69">
        <v>90.532200000000003</v>
      </c>
      <c r="I48" s="69">
        <v>2305.3939963779999</v>
      </c>
      <c r="J48" s="70">
        <v>8.4636550260194961E-3</v>
      </c>
      <c r="K48" s="70">
        <f t="shared" si="1"/>
        <v>3.5715830080185695E-2</v>
      </c>
      <c r="L48" s="70">
        <f>I48/'סכום נכסי הקרן'!$C$41</f>
        <v>2.8340919426513163E-4</v>
      </c>
    </row>
    <row r="49" spans="1:12">
      <c r="A49" s="62" t="s">
        <v>2188</v>
      </c>
      <c r="B49" s="59">
        <v>9291</v>
      </c>
      <c r="C49" s="72" t="s">
        <v>27</v>
      </c>
      <c r="D49" s="133" t="s">
        <v>3561</v>
      </c>
      <c r="E49" s="72" t="s">
        <v>3441</v>
      </c>
      <c r="F49" s="72" t="s">
        <v>135</v>
      </c>
      <c r="G49" s="69">
        <v>231049.59094699996</v>
      </c>
      <c r="H49" s="69">
        <v>65.203800000000001</v>
      </c>
      <c r="I49" s="69">
        <v>604.36002751800004</v>
      </c>
      <c r="J49" s="70">
        <v>8.4734527623622057E-3</v>
      </c>
      <c r="K49" s="70">
        <f t="shared" si="1"/>
        <v>9.3629202140726227E-3</v>
      </c>
      <c r="L49" s="70">
        <f>I49/'סכום נכסי הקרן'!$C$41</f>
        <v>7.4295842148469523E-5</v>
      </c>
    </row>
    <row r="50" spans="1:12">
      <c r="A50" s="62" t="s">
        <v>2189</v>
      </c>
      <c r="B50" s="59">
        <v>9300</v>
      </c>
      <c r="C50" s="72" t="s">
        <v>27</v>
      </c>
      <c r="D50" s="133" t="s">
        <v>3561</v>
      </c>
      <c r="E50" s="72" t="s">
        <v>3441</v>
      </c>
      <c r="F50" s="72" t="s">
        <v>135</v>
      </c>
      <c r="G50" s="69">
        <v>108777.11417500001</v>
      </c>
      <c r="H50" s="69">
        <v>107.37439999999999</v>
      </c>
      <c r="I50" s="69">
        <v>468.54996076200001</v>
      </c>
      <c r="J50" s="70">
        <v>8.4636755671374068E-3</v>
      </c>
      <c r="K50" s="70">
        <f t="shared" si="1"/>
        <v>7.2589114090455022E-3</v>
      </c>
      <c r="L50" s="70">
        <f>I50/'סכום נכסי הקרן'!$C$41</f>
        <v>5.7600291777087013E-5</v>
      </c>
    </row>
    <row r="51" spans="1:12">
      <c r="A51" s="62" t="s">
        <v>2190</v>
      </c>
      <c r="B51" s="59">
        <v>9720</v>
      </c>
      <c r="C51" s="72" t="s">
        <v>27</v>
      </c>
      <c r="D51" s="133" t="s">
        <v>3561</v>
      </c>
      <c r="E51" s="72" t="s">
        <v>3317</v>
      </c>
      <c r="F51" s="72" t="s">
        <v>133</v>
      </c>
      <c r="G51" s="69">
        <v>1348.500673</v>
      </c>
      <c r="H51" s="69">
        <v>100.6147</v>
      </c>
      <c r="I51" s="69">
        <v>4.9210761009999997</v>
      </c>
      <c r="J51" s="70">
        <v>3.7758018859103209E-4</v>
      </c>
      <c r="K51" s="70">
        <f t="shared" si="1"/>
        <v>7.6238733210512146E-5</v>
      </c>
      <c r="L51" s="70">
        <f>I51/'סכום נכסי הקרן'!$C$41</f>
        <v>6.0496306266650384E-7</v>
      </c>
    </row>
    <row r="52" spans="1:12">
      <c r="A52" s="62" t="s">
        <v>2191</v>
      </c>
      <c r="B52" s="59">
        <v>8215</v>
      </c>
      <c r="C52" s="72" t="s">
        <v>27</v>
      </c>
      <c r="D52" s="133" t="s">
        <v>3561</v>
      </c>
      <c r="E52" s="72" t="s">
        <v>3441</v>
      </c>
      <c r="F52" s="72" t="s">
        <v>133</v>
      </c>
      <c r="G52" s="69">
        <v>1824987.54</v>
      </c>
      <c r="H52" s="69">
        <v>144.08940000000001</v>
      </c>
      <c r="I52" s="69">
        <v>9537.6085299999995</v>
      </c>
      <c r="J52" s="70">
        <v>1.6052429201579292E-3</v>
      </c>
      <c r="K52" s="70">
        <f t="shared" si="1"/>
        <v>0.14775938783739101</v>
      </c>
      <c r="L52" s="70">
        <f>I52/'סכום נכסי הקרן'!$C$41</f>
        <v>1.172487632461218E-3</v>
      </c>
    </row>
    <row r="53" spans="1:12">
      <c r="A53" s="62" t="s">
        <v>2192</v>
      </c>
      <c r="B53" s="59">
        <v>8255</v>
      </c>
      <c r="C53" s="72" t="s">
        <v>27</v>
      </c>
      <c r="D53" s="133" t="s">
        <v>3561</v>
      </c>
      <c r="E53" s="72" t="s">
        <v>3317</v>
      </c>
      <c r="F53" s="72" t="s">
        <v>133</v>
      </c>
      <c r="G53" s="69">
        <v>276468.78000000003</v>
      </c>
      <c r="H53" s="69">
        <v>89.879499999999993</v>
      </c>
      <c r="I53" s="69">
        <v>901.26873000000001</v>
      </c>
      <c r="J53" s="70">
        <v>2.7675089349555888E-4</v>
      </c>
      <c r="K53" s="70">
        <f t="shared" si="1"/>
        <v>1.3962715643329392E-2</v>
      </c>
      <c r="L53" s="70">
        <f>I53/'סכום נכסי הקרן'!$C$41</f>
        <v>1.1079574466965764E-4</v>
      </c>
    </row>
    <row r="54" spans="1:12">
      <c r="A54" s="62" t="s">
        <v>2193</v>
      </c>
      <c r="B54" s="59">
        <v>8735</v>
      </c>
      <c r="C54" s="72" t="s">
        <v>27</v>
      </c>
      <c r="D54" s="133" t="s">
        <v>3561</v>
      </c>
      <c r="E54" s="72" t="s">
        <v>3437</v>
      </c>
      <c r="F54" s="72" t="s">
        <v>135</v>
      </c>
      <c r="G54" s="69">
        <v>166708.99</v>
      </c>
      <c r="H54" s="69">
        <v>92.373900000000006</v>
      </c>
      <c r="I54" s="69">
        <v>617.76874999999995</v>
      </c>
      <c r="J54" s="70">
        <v>6.4312554889175049E-3</v>
      </c>
      <c r="K54" s="70">
        <f t="shared" si="1"/>
        <v>9.5706520180557503E-3</v>
      </c>
      <c r="L54" s="70">
        <f>I54/'סכום נכסי הקרן'!$C$41</f>
        <v>7.5944217758330034E-5</v>
      </c>
    </row>
    <row r="55" spans="1:12">
      <c r="A55" s="62" t="s">
        <v>2194</v>
      </c>
      <c r="B55" s="59">
        <v>8773</v>
      </c>
      <c r="C55" s="72" t="s">
        <v>27</v>
      </c>
      <c r="D55" s="133" t="s">
        <v>3561</v>
      </c>
      <c r="E55" s="72" t="s">
        <v>808</v>
      </c>
      <c r="F55" s="72" t="s">
        <v>133</v>
      </c>
      <c r="G55" s="69">
        <v>9845.51</v>
      </c>
      <c r="H55" s="69">
        <v>2472.2510000000002</v>
      </c>
      <c r="I55" s="69">
        <v>882.83255000000008</v>
      </c>
      <c r="J55" s="70">
        <v>4.8773610152319793E-6</v>
      </c>
      <c r="K55" s="70">
        <f t="shared" si="1"/>
        <v>1.3677097014478E-2</v>
      </c>
      <c r="L55" s="70">
        <f>I55/'סכום נכסי הקרן'!$C$41</f>
        <v>1.0852932820143751E-4</v>
      </c>
    </row>
    <row r="56" spans="1:12">
      <c r="A56" s="62" t="s">
        <v>2195</v>
      </c>
      <c r="B56" s="59">
        <v>8432</v>
      </c>
      <c r="C56" s="72" t="s">
        <v>27</v>
      </c>
      <c r="D56" s="133" t="s">
        <v>3561</v>
      </c>
      <c r="E56" s="72" t="s">
        <v>3444</v>
      </c>
      <c r="F56" s="72" t="s">
        <v>133</v>
      </c>
      <c r="G56" s="69">
        <v>11983.68</v>
      </c>
      <c r="H56" s="69">
        <v>3687.6464000000001</v>
      </c>
      <c r="I56" s="69">
        <v>1602.8283899999999</v>
      </c>
      <c r="J56" s="70">
        <v>2.9235828914387767E-4</v>
      </c>
      <c r="K56" s="70">
        <f t="shared" si="1"/>
        <v>2.4831480655747883E-2</v>
      </c>
      <c r="L56" s="70">
        <f>I56/'סכום נכסי הקרן'!$C$41</f>
        <v>1.9704063742200222E-4</v>
      </c>
    </row>
    <row r="57" spans="1:12">
      <c r="A57" s="62" t="s">
        <v>2196</v>
      </c>
      <c r="B57" s="59">
        <v>6629</v>
      </c>
      <c r="C57" s="72" t="s">
        <v>27</v>
      </c>
      <c r="D57" s="133" t="s">
        <v>3561</v>
      </c>
      <c r="E57" s="72" t="s">
        <v>3437</v>
      </c>
      <c r="F57" s="72" t="s">
        <v>136</v>
      </c>
      <c r="G57" s="69">
        <v>3608.54</v>
      </c>
      <c r="H57" s="69">
        <v>8053.2975999999999</v>
      </c>
      <c r="I57" s="69">
        <v>1342.8652400000001</v>
      </c>
      <c r="J57" s="70">
        <v>5.3223303834808262E-3</v>
      </c>
      <c r="K57" s="70">
        <f t="shared" si="1"/>
        <v>2.080405640327861E-2</v>
      </c>
      <c r="L57" s="70">
        <f>I57/'סכום נכסי הקרן'!$C$41</f>
        <v>1.6508256561480672E-4</v>
      </c>
    </row>
    <row r="58" spans="1:12">
      <c r="A58" s="62" t="s">
        <v>2197</v>
      </c>
      <c r="B58" s="59">
        <v>7943</v>
      </c>
      <c r="C58" s="72" t="s">
        <v>27</v>
      </c>
      <c r="D58" s="133" t="s">
        <v>3561</v>
      </c>
      <c r="E58" s="72" t="s">
        <v>3437</v>
      </c>
      <c r="F58" s="72" t="s">
        <v>133</v>
      </c>
      <c r="G58" s="69">
        <v>1587190.7</v>
      </c>
      <c r="H58" s="69">
        <v>44.387900000000002</v>
      </c>
      <c r="I58" s="69">
        <v>2555.2962900000002</v>
      </c>
      <c r="J58" s="70">
        <v>2.1597024851316877E-2</v>
      </c>
      <c r="K58" s="70">
        <f t="shared" si="1"/>
        <v>3.9587388637931063E-2</v>
      </c>
      <c r="L58" s="70">
        <f>I58/'סכום נכסי הקרן'!$C$41</f>
        <v>3.1413045396811167E-4</v>
      </c>
    </row>
    <row r="59" spans="1:12">
      <c r="A59" s="62" t="s">
        <v>2198</v>
      </c>
      <c r="B59" s="59">
        <v>8372</v>
      </c>
      <c r="C59" s="72" t="s">
        <v>27</v>
      </c>
      <c r="D59" s="133" t="s">
        <v>3561</v>
      </c>
      <c r="E59" s="72" t="s">
        <v>3444</v>
      </c>
      <c r="F59" s="72" t="s">
        <v>133</v>
      </c>
      <c r="G59" s="69">
        <v>4302.32</v>
      </c>
      <c r="H59" s="69">
        <v>4259.5958000000001</v>
      </c>
      <c r="I59" s="69">
        <v>664.68924000000004</v>
      </c>
      <c r="J59" s="70">
        <v>2.2781791144767363E-4</v>
      </c>
      <c r="K59" s="70">
        <f t="shared" si="1"/>
        <v>1.0297557809756393E-2</v>
      </c>
      <c r="L59" s="70">
        <f>I59/'סכום נכסי הקרן'!$C$41</f>
        <v>8.1712298306087669E-5</v>
      </c>
    </row>
    <row r="60" spans="1:12">
      <c r="A60" s="62" t="s">
        <v>2199</v>
      </c>
      <c r="B60" s="59">
        <v>7425</v>
      </c>
      <c r="C60" s="72" t="s">
        <v>27</v>
      </c>
      <c r="D60" s="133" t="s">
        <v>3561</v>
      </c>
      <c r="E60" s="72" t="s">
        <v>3437</v>
      </c>
      <c r="F60" s="72" t="s">
        <v>133</v>
      </c>
      <c r="G60" s="69">
        <v>501113.89</v>
      </c>
      <c r="H60" s="69">
        <v>100.27370000000001</v>
      </c>
      <c r="I60" s="69">
        <v>1822.51469</v>
      </c>
      <c r="J60" s="70">
        <v>5.0661061517464495E-3</v>
      </c>
      <c r="K60" s="70">
        <f t="shared" si="1"/>
        <v>2.82349243074933E-2</v>
      </c>
      <c r="L60" s="70">
        <f>I60/'סכום נכסי הקרן'!$C$41</f>
        <v>2.2404735183693795E-4</v>
      </c>
    </row>
    <row r="61" spans="1:12">
      <c r="A61" s="134" t="s">
        <v>3561</v>
      </c>
      <c r="B61" s="135" t="s">
        <v>3561</v>
      </c>
      <c r="C61" s="135" t="s">
        <v>3561</v>
      </c>
      <c r="D61" s="135" t="s">
        <v>3561</v>
      </c>
      <c r="E61" s="135" t="s">
        <v>3561</v>
      </c>
      <c r="F61" s="135" t="s">
        <v>3561</v>
      </c>
      <c r="G61" s="135" t="s">
        <v>3561</v>
      </c>
      <c r="H61" s="135" t="s">
        <v>3561</v>
      </c>
      <c r="I61" s="135" t="s">
        <v>3561</v>
      </c>
      <c r="J61" s="135" t="s">
        <v>3561</v>
      </c>
      <c r="K61" s="135" t="s">
        <v>3561</v>
      </c>
      <c r="L61" s="135" t="s">
        <v>3561</v>
      </c>
    </row>
    <row r="62" spans="1:12">
      <c r="A62" s="134" t="s">
        <v>3561</v>
      </c>
      <c r="B62" s="135" t="s">
        <v>3561</v>
      </c>
      <c r="C62" s="135" t="s">
        <v>3561</v>
      </c>
      <c r="D62" s="135" t="s">
        <v>3561</v>
      </c>
      <c r="E62" s="135" t="s">
        <v>3561</v>
      </c>
      <c r="F62" s="135" t="s">
        <v>3561</v>
      </c>
      <c r="G62" s="135" t="s">
        <v>3561</v>
      </c>
      <c r="H62" s="135" t="s">
        <v>3561</v>
      </c>
      <c r="I62" s="135" t="s">
        <v>3561</v>
      </c>
      <c r="J62" s="135" t="s">
        <v>3561</v>
      </c>
      <c r="K62" s="135" t="s">
        <v>3561</v>
      </c>
      <c r="L62" s="135" t="s">
        <v>3561</v>
      </c>
    </row>
    <row r="63" spans="1:12">
      <c r="A63" s="134" t="s">
        <v>3561</v>
      </c>
      <c r="B63" s="135" t="s">
        <v>3561</v>
      </c>
      <c r="C63" s="135" t="s">
        <v>3561</v>
      </c>
      <c r="D63" s="135" t="s">
        <v>3561</v>
      </c>
      <c r="E63" s="135" t="s">
        <v>3561</v>
      </c>
      <c r="F63" s="135" t="s">
        <v>3561</v>
      </c>
      <c r="G63" s="135" t="s">
        <v>3561</v>
      </c>
      <c r="H63" s="135" t="s">
        <v>3561</v>
      </c>
      <c r="I63" s="135" t="s">
        <v>3561</v>
      </c>
      <c r="J63" s="135" t="s">
        <v>3561</v>
      </c>
      <c r="K63" s="135" t="s">
        <v>3561</v>
      </c>
      <c r="L63" s="135" t="s">
        <v>3561</v>
      </c>
    </row>
    <row r="64" spans="1:12">
      <c r="A64" s="100" t="s">
        <v>212</v>
      </c>
      <c r="B64" s="135" t="s">
        <v>3561</v>
      </c>
      <c r="C64" s="135" t="s">
        <v>3561</v>
      </c>
      <c r="D64" s="135" t="s">
        <v>3561</v>
      </c>
      <c r="E64" s="135" t="s">
        <v>3561</v>
      </c>
      <c r="F64" s="135" t="s">
        <v>3561</v>
      </c>
      <c r="G64" s="135" t="s">
        <v>3561</v>
      </c>
      <c r="H64" s="135" t="s">
        <v>3561</v>
      </c>
      <c r="I64" s="135" t="s">
        <v>3561</v>
      </c>
      <c r="J64" s="135" t="s">
        <v>3561</v>
      </c>
      <c r="K64" s="135" t="s">
        <v>3561</v>
      </c>
      <c r="L64" s="135" t="s">
        <v>3561</v>
      </c>
    </row>
    <row r="65" spans="1:12">
      <c r="A65" s="100" t="s">
        <v>114</v>
      </c>
      <c r="B65" s="135" t="s">
        <v>3561</v>
      </c>
      <c r="C65" s="135" t="s">
        <v>3561</v>
      </c>
      <c r="D65" s="135" t="s">
        <v>3561</v>
      </c>
      <c r="E65" s="135" t="s">
        <v>3561</v>
      </c>
      <c r="F65" s="135" t="s">
        <v>3561</v>
      </c>
      <c r="G65" s="135" t="s">
        <v>3561</v>
      </c>
      <c r="H65" s="135" t="s">
        <v>3561</v>
      </c>
      <c r="I65" s="135" t="s">
        <v>3561</v>
      </c>
      <c r="J65" s="135" t="s">
        <v>3561</v>
      </c>
      <c r="K65" s="135" t="s">
        <v>3561</v>
      </c>
      <c r="L65" s="135" t="s">
        <v>3561</v>
      </c>
    </row>
    <row r="66" spans="1:12">
      <c r="A66" s="100" t="s">
        <v>195</v>
      </c>
      <c r="B66" s="135" t="s">
        <v>3561</v>
      </c>
      <c r="C66" s="135" t="s">
        <v>3561</v>
      </c>
      <c r="D66" s="135" t="s">
        <v>3561</v>
      </c>
      <c r="E66" s="135" t="s">
        <v>3561</v>
      </c>
      <c r="F66" s="135" t="s">
        <v>3561</v>
      </c>
      <c r="G66" s="135" t="s">
        <v>3561</v>
      </c>
      <c r="H66" s="135" t="s">
        <v>3561</v>
      </c>
      <c r="I66" s="135" t="s">
        <v>3561</v>
      </c>
      <c r="J66" s="135" t="s">
        <v>3561</v>
      </c>
      <c r="K66" s="135" t="s">
        <v>3561</v>
      </c>
      <c r="L66" s="135" t="s">
        <v>3561</v>
      </c>
    </row>
    <row r="67" spans="1:12">
      <c r="A67" s="100" t="s">
        <v>203</v>
      </c>
      <c r="B67" s="135" t="s">
        <v>3561</v>
      </c>
      <c r="C67" s="135" t="s">
        <v>3561</v>
      </c>
      <c r="D67" s="135" t="s">
        <v>3561</v>
      </c>
      <c r="E67" s="135" t="s">
        <v>3561</v>
      </c>
      <c r="F67" s="135" t="s">
        <v>3561</v>
      </c>
      <c r="G67" s="135" t="s">
        <v>3561</v>
      </c>
      <c r="H67" s="135" t="s">
        <v>3561</v>
      </c>
      <c r="I67" s="135" t="s">
        <v>3561</v>
      </c>
      <c r="J67" s="135" t="s">
        <v>3561</v>
      </c>
      <c r="K67" s="135" t="s">
        <v>3561</v>
      </c>
      <c r="L67" s="135" t="s">
        <v>3561</v>
      </c>
    </row>
    <row r="68" spans="1:12" hidden="1">
      <c r="B68" s="1"/>
      <c r="C68" s="1"/>
      <c r="D68" s="1"/>
    </row>
    <row r="69" spans="1:12" hidden="1">
      <c r="B69" s="1"/>
      <c r="C69" s="1"/>
      <c r="D69" s="1"/>
    </row>
    <row r="70" spans="1:12" hidden="1">
      <c r="B70" s="1"/>
      <c r="C70" s="1"/>
      <c r="D70" s="1"/>
    </row>
    <row r="71" spans="1:12" hidden="1">
      <c r="B71" s="1"/>
      <c r="C71" s="1"/>
      <c r="D71" s="1"/>
    </row>
    <row r="72" spans="1:12" hidden="1">
      <c r="B72" s="1"/>
      <c r="C72" s="1"/>
      <c r="D72" s="1"/>
    </row>
    <row r="73" spans="1:12" hidden="1">
      <c r="B73" s="1"/>
      <c r="C73" s="1"/>
      <c r="D73" s="1"/>
    </row>
    <row r="74" spans="1:12" hidden="1">
      <c r="B74" s="1"/>
      <c r="C74" s="1"/>
      <c r="D74" s="1"/>
    </row>
    <row r="75" spans="1:12" hidden="1">
      <c r="B75" s="1"/>
      <c r="C75" s="1"/>
      <c r="D75" s="1"/>
    </row>
    <row r="76" spans="1:12" hidden="1">
      <c r="B76" s="1"/>
      <c r="C76" s="1"/>
      <c r="D76" s="1"/>
    </row>
    <row r="77" spans="1:12" hidden="1">
      <c r="B77" s="1"/>
      <c r="C77" s="1"/>
      <c r="D77" s="1"/>
    </row>
    <row r="78" spans="1:12" hidden="1">
      <c r="B78" s="1"/>
      <c r="C78" s="1"/>
      <c r="D78" s="1"/>
    </row>
    <row r="79" spans="1:12" hidden="1">
      <c r="B79" s="1"/>
      <c r="C79" s="1"/>
      <c r="D79" s="1"/>
    </row>
    <row r="80" spans="1:12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2"/>
      <c r="B400" s="1"/>
      <c r="C400" s="1"/>
      <c r="D400" s="1"/>
    </row>
    <row r="401" spans="1:4" hidden="1">
      <c r="A401" s="32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85" zoomScaleNormal="85" workbookViewId="0">
      <selection sqref="A1:XFD1"/>
    </sheetView>
  </sheetViews>
  <sheetFormatPr defaultColWidth="0" defaultRowHeight="18" zeroHeight="1"/>
  <cols>
    <col min="1" max="1" width="55.42578125" style="2" bestFit="1" customWidth="1"/>
    <col min="2" max="2" width="47.42578125" style="2" customWidth="1"/>
    <col min="3" max="3" width="12.28515625" style="1" bestFit="1" customWidth="1"/>
    <col min="4" max="4" width="11.28515625" style="1" bestFit="1" customWidth="1"/>
    <col min="5" max="6" width="13.140625" style="1" bestFit="1" customWidth="1"/>
    <col min="7" max="7" width="11.28515625" style="1" bestFit="1" customWidth="1"/>
    <col min="8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147</v>
      </c>
      <c r="B1" s="37" t="s" vm="1">
        <v>220</v>
      </c>
    </row>
    <row r="2" spans="1:10">
      <c r="A2" s="37" t="s">
        <v>146</v>
      </c>
      <c r="B2" s="37" t="s">
        <v>221</v>
      </c>
    </row>
    <row r="3" spans="1:10">
      <c r="A3" s="37" t="s">
        <v>148</v>
      </c>
      <c r="B3" s="37" t="s">
        <v>222</v>
      </c>
    </row>
    <row r="4" spans="1:10">
      <c r="A4" s="37" t="s">
        <v>149</v>
      </c>
      <c r="B4" s="37">
        <v>12145</v>
      </c>
    </row>
    <row r="5" spans="1:10" ht="18.75">
      <c r="A5" s="161" t="s">
        <v>100</v>
      </c>
      <c r="B5" s="162"/>
      <c r="C5" s="162"/>
      <c r="D5" s="162"/>
      <c r="E5" s="162"/>
      <c r="F5" s="162"/>
      <c r="G5" s="162"/>
      <c r="H5" s="162"/>
      <c r="I5" s="162"/>
      <c r="J5" s="163"/>
    </row>
    <row r="6" spans="1:10" s="3" customFormat="1" ht="78.75">
      <c r="A6" s="17" t="s">
        <v>118</v>
      </c>
      <c r="B6" s="25" t="s">
        <v>46</v>
      </c>
      <c r="C6" s="25" t="s">
        <v>105</v>
      </c>
      <c r="D6" s="25" t="s">
        <v>106</v>
      </c>
      <c r="E6" s="25" t="s">
        <v>197</v>
      </c>
      <c r="F6" s="25" t="s">
        <v>196</v>
      </c>
      <c r="G6" s="25" t="s">
        <v>113</v>
      </c>
      <c r="H6" s="25" t="s">
        <v>61</v>
      </c>
      <c r="I6" s="25" t="s">
        <v>150</v>
      </c>
      <c r="J6" s="26" t="s">
        <v>152</v>
      </c>
    </row>
    <row r="7" spans="1:10" s="3" customFormat="1">
      <c r="A7" s="126" t="s">
        <v>3561</v>
      </c>
      <c r="B7" s="127" t="s">
        <v>3561</v>
      </c>
      <c r="C7" s="127" t="s">
        <v>3561</v>
      </c>
      <c r="D7" s="27" t="s">
        <v>21</v>
      </c>
      <c r="E7" s="27" t="s">
        <v>204</v>
      </c>
      <c r="F7" s="127" t="s">
        <v>3561</v>
      </c>
      <c r="G7" s="27" t="s">
        <v>200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28" t="s">
        <v>3561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2200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63">
        <v>409096.27398099599</v>
      </c>
      <c r="H9" s="129" t="s">
        <v>3561</v>
      </c>
      <c r="I9" s="64">
        <f>IFERROR(G9/$G$9,0)</f>
        <v>1</v>
      </c>
      <c r="J9" s="64">
        <f>G9/'סכום נכסי הקרן'!$C$41</f>
        <v>5.0291466694186465E-2</v>
      </c>
    </row>
    <row r="10" spans="1:10">
      <c r="A10" s="56" t="s">
        <v>2201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66">
        <v>30569.175554470006</v>
      </c>
      <c r="H10" s="130" t="s">
        <v>3561</v>
      </c>
      <c r="I10" s="67">
        <f t="shared" ref="I10:I16" si="0">IFERROR(G10/$G$9,0)</f>
        <v>7.4723671416010148E-2</v>
      </c>
      <c r="J10" s="67">
        <f>G10/'סכום נכסי הקרן'!$C$41</f>
        <v>3.7579630322856078E-3</v>
      </c>
    </row>
    <row r="11" spans="1:10">
      <c r="A11" s="76" t="s">
        <v>183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66">
        <v>4088.4520666079998</v>
      </c>
      <c r="H11" s="130" t="s">
        <v>3561</v>
      </c>
      <c r="I11" s="67">
        <f t="shared" si="0"/>
        <v>9.9938628793229331E-3</v>
      </c>
      <c r="J11" s="67">
        <f>G11/'סכום נכסי הקרן'!$C$41</f>
        <v>5.0260602214173577E-4</v>
      </c>
    </row>
    <row r="12" spans="1:10">
      <c r="A12" s="62" t="s">
        <v>2202</v>
      </c>
      <c r="B12" s="59">
        <v>5224</v>
      </c>
      <c r="C12" s="72" t="s">
        <v>133</v>
      </c>
      <c r="D12" s="79">
        <v>40801</v>
      </c>
      <c r="E12" s="69">
        <v>183308.57732800004</v>
      </c>
      <c r="F12" s="71">
        <v>120.56959999999999</v>
      </c>
      <c r="G12" s="69">
        <v>801.61929649900003</v>
      </c>
      <c r="H12" s="70">
        <v>2.3E-3</v>
      </c>
      <c r="I12" s="70">
        <f t="shared" si="0"/>
        <v>1.9594881388145767E-3</v>
      </c>
      <c r="J12" s="70">
        <f>G12/'סכום נכסי הקרן'!$C$41</f>
        <v>9.8545532470846724E-5</v>
      </c>
    </row>
    <row r="13" spans="1:10">
      <c r="A13" s="62" t="s">
        <v>2203</v>
      </c>
      <c r="B13" s="59">
        <v>7034</v>
      </c>
      <c r="C13" s="72" t="s">
        <v>133</v>
      </c>
      <c r="D13" s="79">
        <v>43850</v>
      </c>
      <c r="E13" s="69">
        <v>241054.66417500001</v>
      </c>
      <c r="F13" s="71">
        <v>66</v>
      </c>
      <c r="G13" s="69">
        <v>577.04147621600009</v>
      </c>
      <c r="H13" s="70">
        <v>3.3E-3</v>
      </c>
      <c r="I13" s="70">
        <f t="shared" si="0"/>
        <v>1.410527332846854E-3</v>
      </c>
      <c r="J13" s="70">
        <f>G13/'סכום נכסי הקרן'!$C$41</f>
        <v>7.0937488381107232E-5</v>
      </c>
    </row>
    <row r="14" spans="1:10">
      <c r="A14" s="62" t="s">
        <v>2204</v>
      </c>
      <c r="B14" s="59">
        <v>83021</v>
      </c>
      <c r="C14" s="72" t="s">
        <v>133</v>
      </c>
      <c r="D14" s="79">
        <v>44255</v>
      </c>
      <c r="E14" s="69">
        <v>114981.48</v>
      </c>
      <c r="F14" s="71">
        <v>100</v>
      </c>
      <c r="G14" s="69">
        <v>417.03784000000002</v>
      </c>
      <c r="H14" s="70">
        <v>2.9999999999999997E-4</v>
      </c>
      <c r="I14" s="70">
        <f t="shared" si="0"/>
        <v>1.0194124623568997E-3</v>
      </c>
      <c r="J14" s="70">
        <f>G14/'סכום נכסי הקרן'!$C$41</f>
        <v>5.1267747898260638E-5</v>
      </c>
    </row>
    <row r="15" spans="1:10">
      <c r="A15" s="62" t="s">
        <v>2205</v>
      </c>
      <c r="B15" s="59">
        <v>8401</v>
      </c>
      <c r="C15" s="72" t="s">
        <v>133</v>
      </c>
      <c r="D15" s="79">
        <v>44621</v>
      </c>
      <c r="E15" s="69">
        <v>38366.594421000002</v>
      </c>
      <c r="F15" s="71">
        <v>81.944800000000001</v>
      </c>
      <c r="G15" s="69">
        <v>114.03080940700001</v>
      </c>
      <c r="H15" s="70">
        <v>1.1000000000000001E-3</v>
      </c>
      <c r="I15" s="70">
        <f t="shared" si="0"/>
        <v>2.7873832312708168E-4</v>
      </c>
      <c r="J15" s="70">
        <f>G15/'סכום נכסי הקרן'!$C$41</f>
        <v>1.4018159093939015E-5</v>
      </c>
    </row>
    <row r="16" spans="1:10">
      <c r="A16" s="62" t="s">
        <v>2206</v>
      </c>
      <c r="B16" s="59">
        <v>8507</v>
      </c>
      <c r="C16" s="72" t="s">
        <v>133</v>
      </c>
      <c r="D16" s="79">
        <v>44621</v>
      </c>
      <c r="E16" s="69">
        <v>32739.492104000001</v>
      </c>
      <c r="F16" s="71">
        <v>100.4772</v>
      </c>
      <c r="G16" s="69">
        <v>119.31279465</v>
      </c>
      <c r="H16" s="70">
        <v>6.9999999999999999E-4</v>
      </c>
      <c r="I16" s="70">
        <f t="shared" si="0"/>
        <v>2.9164967328825517E-4</v>
      </c>
      <c r="J16" s="70">
        <f>G16/'סכום נכסי הקרן'!$C$41</f>
        <v>1.4667489830546648E-5</v>
      </c>
    </row>
    <row r="17" spans="1:10">
      <c r="A17" s="62" t="s">
        <v>2207</v>
      </c>
      <c r="B17" s="59">
        <v>7992</v>
      </c>
      <c r="C17" s="72" t="s">
        <v>133</v>
      </c>
      <c r="D17" s="79">
        <v>44196</v>
      </c>
      <c r="E17" s="69">
        <v>407165.7</v>
      </c>
      <c r="F17" s="71">
        <v>113.8103</v>
      </c>
      <c r="G17" s="69">
        <v>1680.7391100000002</v>
      </c>
      <c r="H17" s="70">
        <v>2.5999999999999999E-3</v>
      </c>
      <c r="I17" s="70">
        <f>IFERROR(G17/$G$9,0)</f>
        <v>4.1084195014645299E-3</v>
      </c>
      <c r="J17" s="70">
        <f>G17/'סכום נכסי הקרן'!$C$41</f>
        <v>2.0661844252364958E-4</v>
      </c>
    </row>
    <row r="18" spans="1:10">
      <c r="A18" s="62" t="s">
        <v>3320</v>
      </c>
      <c r="B18" s="59">
        <v>9867</v>
      </c>
      <c r="C18" s="72" t="s">
        <v>133</v>
      </c>
      <c r="D18" s="79">
        <v>45222</v>
      </c>
      <c r="E18" s="69">
        <v>40027.889998999999</v>
      </c>
      <c r="F18" s="71">
        <v>102</v>
      </c>
      <c r="G18" s="69">
        <v>148.084780263</v>
      </c>
      <c r="H18" s="70">
        <v>1E-4</v>
      </c>
      <c r="I18" s="70">
        <f>IFERROR(G18/$G$9,0)</f>
        <v>3.6198027134776368E-4</v>
      </c>
      <c r="J18" s="70">
        <f>G18/'סכום נכסי הקרן'!$C$41</f>
        <v>1.8204518760438635E-5</v>
      </c>
    </row>
    <row r="19" spans="1:10">
      <c r="A19" s="62" t="s">
        <v>2208</v>
      </c>
      <c r="B19" s="59">
        <v>8402</v>
      </c>
      <c r="C19" s="72" t="s">
        <v>133</v>
      </c>
      <c r="D19" s="79">
        <v>44560</v>
      </c>
      <c r="E19" s="69">
        <v>20961.209911999998</v>
      </c>
      <c r="F19" s="71">
        <v>99.982100000000003</v>
      </c>
      <c r="G19" s="69">
        <v>76.012699573000006</v>
      </c>
      <c r="H19" s="70">
        <v>6.9999999999999999E-4</v>
      </c>
      <c r="I19" s="70">
        <f>IFERROR(G19/$G$9,0)</f>
        <v>1.8580638448085956E-4</v>
      </c>
      <c r="J19" s="70">
        <f>G19/'סכום נכסי הקרן'!$C$41</f>
        <v>9.3444755966863542E-6</v>
      </c>
    </row>
    <row r="20" spans="1:10">
      <c r="A20" s="62" t="s">
        <v>2209</v>
      </c>
      <c r="B20" s="59">
        <v>8291</v>
      </c>
      <c r="C20" s="72" t="s">
        <v>133</v>
      </c>
      <c r="D20" s="79">
        <v>44279</v>
      </c>
      <c r="E20" s="69">
        <v>42373.91</v>
      </c>
      <c r="F20" s="71">
        <v>100.5746</v>
      </c>
      <c r="G20" s="69">
        <v>154.57326999999998</v>
      </c>
      <c r="H20" s="70">
        <v>2.8E-3</v>
      </c>
      <c r="I20" s="70">
        <f>IFERROR(G20/$G$9,0)</f>
        <v>3.7784081604023718E-4</v>
      </c>
      <c r="J20" s="70">
        <f>G20/'סכום נכסי הקרן'!$C$41</f>
        <v>1.9002168815591824E-5</v>
      </c>
    </row>
    <row r="21" spans="1:10">
      <c r="A21" s="132" t="s">
        <v>3561</v>
      </c>
      <c r="B21" s="133" t="s">
        <v>3561</v>
      </c>
      <c r="C21" s="133" t="s">
        <v>3561</v>
      </c>
      <c r="D21" s="133" t="s">
        <v>3561</v>
      </c>
      <c r="E21" s="133" t="s">
        <v>3561</v>
      </c>
      <c r="F21" s="133" t="s">
        <v>3561</v>
      </c>
      <c r="G21" s="133" t="s">
        <v>3561</v>
      </c>
      <c r="H21" s="133" t="s">
        <v>3561</v>
      </c>
      <c r="I21" s="133" t="s">
        <v>3561</v>
      </c>
      <c r="J21" s="133" t="s">
        <v>3561</v>
      </c>
    </row>
    <row r="22" spans="1:10">
      <c r="A22" s="58" t="s">
        <v>185</v>
      </c>
      <c r="B22" s="133" t="s">
        <v>3561</v>
      </c>
      <c r="C22" s="133" t="s">
        <v>3561</v>
      </c>
      <c r="D22" s="133" t="s">
        <v>3561</v>
      </c>
      <c r="E22" s="133" t="s">
        <v>3561</v>
      </c>
      <c r="F22" s="133" t="s">
        <v>3561</v>
      </c>
      <c r="G22" s="69">
        <v>474.76100482600003</v>
      </c>
      <c r="H22" s="133" t="s">
        <v>3561</v>
      </c>
      <c r="I22" s="70">
        <f>IFERROR(G22/$G$9,0)</f>
        <v>1.1605116815316054E-3</v>
      </c>
      <c r="J22" s="70">
        <f>G22/'סכום נכסי הקרן'!$C$41</f>
        <v>5.8363834579961072E-5</v>
      </c>
    </row>
    <row r="23" spans="1:10">
      <c r="A23" s="62" t="s">
        <v>2210</v>
      </c>
      <c r="B23" s="59">
        <v>992880</v>
      </c>
      <c r="C23" s="72" t="s">
        <v>134</v>
      </c>
      <c r="D23" s="79">
        <v>45158</v>
      </c>
      <c r="E23" s="69">
        <v>288.41018600000001</v>
      </c>
      <c r="F23" s="71">
        <v>164613.12</v>
      </c>
      <c r="G23" s="69">
        <v>474.76100482600003</v>
      </c>
      <c r="H23" s="70">
        <v>2.186582153146323E-7</v>
      </c>
      <c r="I23" s="70">
        <f>IFERROR(G23/$G$9,0)</f>
        <v>1.1605116815316054E-3</v>
      </c>
      <c r="J23" s="70">
        <f>G23/'סכום נכסי הקרן'!$C$41</f>
        <v>5.8363834579961072E-5</v>
      </c>
    </row>
    <row r="24" spans="1:10">
      <c r="A24" s="132" t="s">
        <v>3561</v>
      </c>
      <c r="B24" s="133" t="s">
        <v>3561</v>
      </c>
      <c r="C24" s="133" t="s">
        <v>3561</v>
      </c>
      <c r="D24" s="133" t="s">
        <v>3561</v>
      </c>
      <c r="E24" s="133" t="s">
        <v>3561</v>
      </c>
      <c r="F24" s="133" t="s">
        <v>3561</v>
      </c>
      <c r="G24" s="133" t="s">
        <v>3561</v>
      </c>
      <c r="H24" s="133" t="s">
        <v>3561</v>
      </c>
      <c r="I24" s="133" t="s">
        <v>3561</v>
      </c>
      <c r="J24" s="133" t="s">
        <v>3561</v>
      </c>
    </row>
    <row r="25" spans="1:10">
      <c r="A25" s="76" t="s">
        <v>186</v>
      </c>
      <c r="B25" s="133" t="s">
        <v>3561</v>
      </c>
      <c r="C25" s="133" t="s">
        <v>3561</v>
      </c>
      <c r="D25" s="133" t="s">
        <v>3561</v>
      </c>
      <c r="E25" s="133" t="s">
        <v>3561</v>
      </c>
      <c r="F25" s="133" t="s">
        <v>3561</v>
      </c>
      <c r="G25" s="69">
        <v>6165.6924600000002</v>
      </c>
      <c r="H25" s="133" t="s">
        <v>3561</v>
      </c>
      <c r="I25" s="70">
        <f>IFERROR(G25/$G$9,0)</f>
        <v>1.5071495029765094E-2</v>
      </c>
      <c r="J25" s="70">
        <f>G25/'סכום נכסי הקרן'!$C$41</f>
        <v>7.5796759032102808E-4</v>
      </c>
    </row>
    <row r="26" spans="1:10">
      <c r="A26" s="62" t="s">
        <v>2211</v>
      </c>
      <c r="B26" s="59">
        <v>8510</v>
      </c>
      <c r="C26" s="72" t="s">
        <v>134</v>
      </c>
      <c r="D26" s="79">
        <v>44655</v>
      </c>
      <c r="E26" s="69">
        <v>2029847.79</v>
      </c>
      <c r="F26" s="71">
        <v>94.706891999999996</v>
      </c>
      <c r="G26" s="69">
        <v>1922.4059199999999</v>
      </c>
      <c r="H26" s="70">
        <v>2.0999999999999999E-3</v>
      </c>
      <c r="I26" s="70">
        <f>IFERROR(G26/$G$9,0)</f>
        <v>4.699152845594733E-3</v>
      </c>
      <c r="J26" s="70">
        <f>G26/'סכום נכסי הקרן'!$C$41</f>
        <v>2.3632728882511908E-4</v>
      </c>
    </row>
    <row r="27" spans="1:10">
      <c r="A27" s="62" t="s">
        <v>2212</v>
      </c>
      <c r="B27" s="59">
        <v>7004</v>
      </c>
      <c r="C27" s="72" t="s">
        <v>134</v>
      </c>
      <c r="D27" s="79">
        <v>43614</v>
      </c>
      <c r="E27" s="69">
        <v>4484863.7300000004</v>
      </c>
      <c r="F27" s="71">
        <v>94.613511000000003</v>
      </c>
      <c r="G27" s="69">
        <v>4243.2865400000001</v>
      </c>
      <c r="H27" s="70">
        <v>3.8999999999999998E-3</v>
      </c>
      <c r="I27" s="70">
        <f>IFERROR(G27/$G$9,0)</f>
        <v>1.0372342184170361E-2</v>
      </c>
      <c r="J27" s="70">
        <f>G27/'סכום נכסי הקרן'!$C$41</f>
        <v>5.2164030149590894E-4</v>
      </c>
    </row>
    <row r="28" spans="1:10">
      <c r="A28" s="132" t="s">
        <v>3561</v>
      </c>
      <c r="B28" s="133" t="s">
        <v>3561</v>
      </c>
      <c r="C28" s="133" t="s">
        <v>3561</v>
      </c>
      <c r="D28" s="133" t="s">
        <v>3561</v>
      </c>
      <c r="E28" s="133" t="s">
        <v>3561</v>
      </c>
      <c r="F28" s="133" t="s">
        <v>3561</v>
      </c>
      <c r="G28" s="133" t="s">
        <v>3561</v>
      </c>
      <c r="H28" s="133" t="s">
        <v>3561</v>
      </c>
      <c r="I28" s="133" t="s">
        <v>3561</v>
      </c>
      <c r="J28" s="133" t="s">
        <v>3561</v>
      </c>
    </row>
    <row r="29" spans="1:10">
      <c r="A29" s="76" t="s">
        <v>187</v>
      </c>
      <c r="B29" s="130" t="s">
        <v>3561</v>
      </c>
      <c r="C29" s="130" t="s">
        <v>3561</v>
      </c>
      <c r="D29" s="130" t="s">
        <v>3561</v>
      </c>
      <c r="E29" s="130" t="s">
        <v>3561</v>
      </c>
      <c r="F29" s="130" t="s">
        <v>3561</v>
      </c>
      <c r="G29" s="66">
        <v>19840.270023035999</v>
      </c>
      <c r="H29" s="130" t="s">
        <v>3561</v>
      </c>
      <c r="I29" s="67">
        <f t="shared" ref="I29:I46" si="1">IFERROR(G29/$G$9,0)</f>
        <v>4.8497801825390499E-2</v>
      </c>
      <c r="J29" s="67">
        <f>G29/'סכום נכסי הקרן'!$C$41</f>
        <v>2.439025585242882E-3</v>
      </c>
    </row>
    <row r="30" spans="1:10">
      <c r="A30" s="62" t="s">
        <v>2213</v>
      </c>
      <c r="B30" s="59">
        <v>91381</v>
      </c>
      <c r="C30" s="72" t="s">
        <v>133</v>
      </c>
      <c r="D30" s="79">
        <v>44742</v>
      </c>
      <c r="E30" s="69">
        <v>102163.22</v>
      </c>
      <c r="F30" s="71">
        <v>100</v>
      </c>
      <c r="G30" s="69">
        <v>370.54599000000002</v>
      </c>
      <c r="H30" s="70">
        <v>8.0000000000000004E-4</v>
      </c>
      <c r="I30" s="70">
        <f t="shared" si="1"/>
        <v>9.0576720827629251E-4</v>
      </c>
      <c r="J30" s="70">
        <f>G30/'סכום נכסי הקרן'!$C$41</f>
        <v>4.5552361387713422E-5</v>
      </c>
    </row>
    <row r="31" spans="1:10">
      <c r="A31" s="62" t="s">
        <v>2214</v>
      </c>
      <c r="B31" s="59">
        <v>5272</v>
      </c>
      <c r="C31" s="72" t="s">
        <v>133</v>
      </c>
      <c r="D31" s="79">
        <v>42403</v>
      </c>
      <c r="E31" s="69">
        <v>258433.06015</v>
      </c>
      <c r="F31" s="71">
        <v>113.42319999999999</v>
      </c>
      <c r="G31" s="69">
        <v>1063.157289991</v>
      </c>
      <c r="H31" s="70">
        <v>2.9999999999999997E-4</v>
      </c>
      <c r="I31" s="70">
        <f t="shared" si="1"/>
        <v>2.5987948500366628E-3</v>
      </c>
      <c r="J31" s="70">
        <f>G31/'סכום נכסי הקרן'!$C$41</f>
        <v>1.3069720464564213E-4</v>
      </c>
    </row>
    <row r="32" spans="1:10">
      <c r="A32" s="62" t="s">
        <v>2215</v>
      </c>
      <c r="B32" s="59">
        <v>8292</v>
      </c>
      <c r="C32" s="72" t="s">
        <v>133</v>
      </c>
      <c r="D32" s="79">
        <v>44317</v>
      </c>
      <c r="E32" s="69">
        <v>229968.78</v>
      </c>
      <c r="F32" s="71">
        <v>126.2667</v>
      </c>
      <c r="G32" s="69">
        <v>1053.1864699999999</v>
      </c>
      <c r="H32" s="70">
        <v>5.9999999999999995E-4</v>
      </c>
      <c r="I32" s="70">
        <f t="shared" si="1"/>
        <v>2.5744220541322363E-3</v>
      </c>
      <c r="J32" s="70">
        <f>G32/'סכום נכסי הקרן'!$C$41</f>
        <v>1.2947146099217047E-4</v>
      </c>
    </row>
    <row r="33" spans="1:10">
      <c r="A33" s="62" t="s">
        <v>2216</v>
      </c>
      <c r="B33" s="59">
        <v>7038</v>
      </c>
      <c r="C33" s="72" t="s">
        <v>133</v>
      </c>
      <c r="D33" s="79">
        <v>43556</v>
      </c>
      <c r="E33" s="69">
        <v>385255.77116200002</v>
      </c>
      <c r="F33" s="71">
        <v>117.4562</v>
      </c>
      <c r="G33" s="69">
        <v>1641.2421241699999</v>
      </c>
      <c r="H33" s="70">
        <v>6.9999999999999999E-4</v>
      </c>
      <c r="I33" s="70">
        <f t="shared" si="1"/>
        <v>4.0118725800133825E-3</v>
      </c>
      <c r="J33" s="70">
        <f>G33/'סכום נכסי הקרן'!$C$41</f>
        <v>2.0176295623906295E-4</v>
      </c>
    </row>
    <row r="34" spans="1:10">
      <c r="A34" s="62" t="s">
        <v>2217</v>
      </c>
      <c r="B34" s="59">
        <v>9290</v>
      </c>
      <c r="C34" s="72" t="s">
        <v>133</v>
      </c>
      <c r="D34" s="79">
        <v>44853</v>
      </c>
      <c r="E34" s="69">
        <v>35175.970866000003</v>
      </c>
      <c r="F34" s="71">
        <v>111.11109999999999</v>
      </c>
      <c r="G34" s="69">
        <v>141.75914869599998</v>
      </c>
      <c r="H34" s="70">
        <v>4.0000000000000002E-4</v>
      </c>
      <c r="I34" s="70">
        <f t="shared" si="1"/>
        <v>3.4651781918352355E-4</v>
      </c>
      <c r="J34" s="70">
        <f>G34/'סכום נכסי הקרן'!$C$41</f>
        <v>1.7426889362410305E-5</v>
      </c>
    </row>
    <row r="35" spans="1:10">
      <c r="A35" s="62" t="s">
        <v>2218</v>
      </c>
      <c r="B35" s="59">
        <v>83791</v>
      </c>
      <c r="C35" s="72" t="s">
        <v>134</v>
      </c>
      <c r="D35" s="79">
        <v>44308</v>
      </c>
      <c r="E35" s="69">
        <v>1314023.31</v>
      </c>
      <c r="F35" s="71">
        <v>100</v>
      </c>
      <c r="G35" s="69">
        <v>1314.02331</v>
      </c>
      <c r="H35" s="70">
        <v>5.9999999999999995E-4</v>
      </c>
      <c r="I35" s="70">
        <f t="shared" si="1"/>
        <v>3.2120148570725952E-3</v>
      </c>
      <c r="J35" s="70">
        <f>G35/'סכום נכסי הקרן'!$C$41</f>
        <v>1.6153693820569853E-4</v>
      </c>
    </row>
    <row r="36" spans="1:10">
      <c r="A36" s="62" t="s">
        <v>2219</v>
      </c>
      <c r="B36" s="59">
        <v>7079</v>
      </c>
      <c r="C36" s="72" t="s">
        <v>134</v>
      </c>
      <c r="D36" s="79">
        <v>44166</v>
      </c>
      <c r="E36" s="69">
        <v>2205333.34</v>
      </c>
      <c r="F36" s="71">
        <v>73.331999999999994</v>
      </c>
      <c r="G36" s="69">
        <v>1617.21505</v>
      </c>
      <c r="H36" s="70">
        <v>5.7999999999999996E-3</v>
      </c>
      <c r="I36" s="70">
        <f t="shared" si="1"/>
        <v>3.953140502265062E-3</v>
      </c>
      <c r="J36" s="70">
        <f>G36/'סכום נכסי הקרן'!$C$41</f>
        <v>1.9880923390710296E-4</v>
      </c>
    </row>
    <row r="37" spans="1:10">
      <c r="A37" s="62" t="s">
        <v>2220</v>
      </c>
      <c r="B37" s="59">
        <v>8279</v>
      </c>
      <c r="C37" s="72" t="s">
        <v>134</v>
      </c>
      <c r="D37" s="79">
        <v>44308</v>
      </c>
      <c r="E37" s="69">
        <v>289969.52</v>
      </c>
      <c r="F37" s="71">
        <v>101.042474</v>
      </c>
      <c r="G37" s="69">
        <v>292.99245000000002</v>
      </c>
      <c r="H37" s="70">
        <v>3.3E-3</v>
      </c>
      <c r="I37" s="70">
        <f t="shared" si="1"/>
        <v>7.1619437436775725E-4</v>
      </c>
      <c r="J37" s="70">
        <f>G37/'סכום נכסי הקרן'!$C$41</f>
        <v>3.6018465525079775E-5</v>
      </c>
    </row>
    <row r="38" spans="1:10">
      <c r="A38" s="62" t="s">
        <v>2221</v>
      </c>
      <c r="B38" s="59">
        <v>6662</v>
      </c>
      <c r="C38" s="72" t="s">
        <v>133</v>
      </c>
      <c r="D38" s="79">
        <v>43556</v>
      </c>
      <c r="E38" s="69">
        <v>207701.580143</v>
      </c>
      <c r="F38" s="71">
        <v>133.20480000000001</v>
      </c>
      <c r="G38" s="69">
        <v>1003.4765571629999</v>
      </c>
      <c r="H38" s="70">
        <v>1.4E-3</v>
      </c>
      <c r="I38" s="70">
        <f t="shared" si="1"/>
        <v>2.4529105273875338E-3</v>
      </c>
      <c r="J38" s="70">
        <f>G38/'סכום נכסי הקרן'!$C$41</f>
        <v>1.2336046809192951E-4</v>
      </c>
    </row>
    <row r="39" spans="1:10">
      <c r="A39" s="62" t="s">
        <v>2222</v>
      </c>
      <c r="B39" s="59">
        <v>8283</v>
      </c>
      <c r="C39" s="72" t="s">
        <v>134</v>
      </c>
      <c r="D39" s="79">
        <v>44317</v>
      </c>
      <c r="E39" s="69">
        <v>1925729.93</v>
      </c>
      <c r="F39" s="71">
        <v>107.82</v>
      </c>
      <c r="G39" s="69">
        <v>2076.3220099999999</v>
      </c>
      <c r="H39" s="70">
        <v>1.5E-3</v>
      </c>
      <c r="I39" s="70">
        <f t="shared" si="1"/>
        <v>5.0753872427018306E-3</v>
      </c>
      <c r="J39" s="70">
        <f>G39/'סכום נכסי הקרן'!$C$41</f>
        <v>2.5524866847643802E-4</v>
      </c>
    </row>
    <row r="40" spans="1:10">
      <c r="A40" s="62" t="s">
        <v>2223</v>
      </c>
      <c r="B40" s="59">
        <v>85741</v>
      </c>
      <c r="C40" s="72" t="s">
        <v>133</v>
      </c>
      <c r="D40" s="79">
        <v>44404</v>
      </c>
      <c r="E40" s="69">
        <v>56540.56</v>
      </c>
      <c r="F40" s="71">
        <v>100</v>
      </c>
      <c r="G40" s="69">
        <v>205.07261</v>
      </c>
      <c r="H40" s="70">
        <v>2.9999999999999997E-4</v>
      </c>
      <c r="I40" s="70">
        <f t="shared" si="1"/>
        <v>5.0128202832159347E-4</v>
      </c>
      <c r="J40" s="70">
        <f>G40/'סכום נכסי הקרן'!$C$41</f>
        <v>2.5210208431729657E-5</v>
      </c>
    </row>
    <row r="41" spans="1:10">
      <c r="A41" s="62" t="s">
        <v>2224</v>
      </c>
      <c r="B41" s="59">
        <v>7067</v>
      </c>
      <c r="C41" s="72" t="s">
        <v>134</v>
      </c>
      <c r="D41" s="79">
        <v>44048</v>
      </c>
      <c r="E41" s="69">
        <v>1730645.53</v>
      </c>
      <c r="F41" s="71">
        <v>125.3601</v>
      </c>
      <c r="G41" s="69">
        <v>2169.5389599999999</v>
      </c>
      <c r="H41" s="70">
        <v>5.7000000000000002E-3</v>
      </c>
      <c r="I41" s="70">
        <f t="shared" si="1"/>
        <v>5.3032479100525443E-3</v>
      </c>
      <c r="J41" s="70">
        <f>G41/'סכום נכסי הקרן'!$C$41</f>
        <v>2.6670811563942148E-4</v>
      </c>
    </row>
    <row r="42" spans="1:10">
      <c r="A42" s="62" t="s">
        <v>2225</v>
      </c>
      <c r="B42" s="59">
        <v>5289</v>
      </c>
      <c r="C42" s="72" t="s">
        <v>133</v>
      </c>
      <c r="D42" s="79">
        <v>42736</v>
      </c>
      <c r="E42" s="69">
        <v>186543.36783100001</v>
      </c>
      <c r="F42" s="71">
        <v>112.22150000000001</v>
      </c>
      <c r="G42" s="69">
        <v>759.282583445</v>
      </c>
      <c r="H42" s="70">
        <v>1.1000000000000001E-3</v>
      </c>
      <c r="I42" s="70">
        <f t="shared" si="1"/>
        <v>1.8559997529585699E-3</v>
      </c>
      <c r="J42" s="70">
        <f>G42/'סכום נכסי הקרן'!$C$41</f>
        <v>9.3340949760334233E-5</v>
      </c>
    </row>
    <row r="43" spans="1:10">
      <c r="A43" s="62" t="s">
        <v>2226</v>
      </c>
      <c r="B43" s="59">
        <v>8405</v>
      </c>
      <c r="C43" s="72" t="s">
        <v>133</v>
      </c>
      <c r="D43" s="79">
        <v>44581</v>
      </c>
      <c r="E43" s="69">
        <v>31220.161230999998</v>
      </c>
      <c r="F43" s="71">
        <v>108.9652</v>
      </c>
      <c r="G43" s="69">
        <v>123.38731630300001</v>
      </c>
      <c r="H43" s="70">
        <v>1E-3</v>
      </c>
      <c r="I43" s="70">
        <f t="shared" si="1"/>
        <v>3.0160948449198488E-4</v>
      </c>
      <c r="J43" s="70">
        <f>G43/'סכום נכסי הקרן'!$C$41</f>
        <v>1.5168383343979408E-5</v>
      </c>
    </row>
    <row r="44" spans="1:10">
      <c r="A44" s="62" t="s">
        <v>2227</v>
      </c>
      <c r="B44" s="59">
        <v>5230</v>
      </c>
      <c r="C44" s="72" t="s">
        <v>133</v>
      </c>
      <c r="D44" s="79">
        <v>40372</v>
      </c>
      <c r="E44" s="69">
        <v>100853.403783</v>
      </c>
      <c r="F44" s="71">
        <v>18.6633</v>
      </c>
      <c r="G44" s="69">
        <v>68.269473267999999</v>
      </c>
      <c r="H44" s="70">
        <v>1E-3</v>
      </c>
      <c r="I44" s="70">
        <f t="shared" si="1"/>
        <v>1.668787461779018E-4</v>
      </c>
      <c r="J44" s="70">
        <f>G44/'סכום נכסי הקרן'!$C$41</f>
        <v>8.3925769053735452E-6</v>
      </c>
    </row>
    <row r="45" spans="1:10">
      <c r="A45" s="62" t="s">
        <v>2228</v>
      </c>
      <c r="B45" s="59">
        <v>7029</v>
      </c>
      <c r="C45" s="72" t="s">
        <v>134</v>
      </c>
      <c r="D45" s="79">
        <v>43739</v>
      </c>
      <c r="E45" s="69">
        <v>3890609.62</v>
      </c>
      <c r="F45" s="71">
        <v>107.327808</v>
      </c>
      <c r="G45" s="69">
        <v>4175.7057100000002</v>
      </c>
      <c r="H45" s="70">
        <v>2.7000000000000001E-3</v>
      </c>
      <c r="I45" s="70">
        <f t="shared" si="1"/>
        <v>1.0207146766127665E-2</v>
      </c>
      <c r="J45" s="70">
        <f>G45/'סכום נכסי הקרן'!$C$41</f>
        <v>5.1333238163138255E-4</v>
      </c>
    </row>
    <row r="46" spans="1:10">
      <c r="A46" s="62" t="s">
        <v>2229</v>
      </c>
      <c r="B46" s="59">
        <v>7076</v>
      </c>
      <c r="C46" s="72" t="s">
        <v>134</v>
      </c>
      <c r="D46" s="79">
        <v>44104</v>
      </c>
      <c r="E46" s="69">
        <v>2504033.15</v>
      </c>
      <c r="F46" s="71">
        <v>70.489953999999997</v>
      </c>
      <c r="G46" s="69">
        <v>1765.0929699999999</v>
      </c>
      <c r="H46" s="70">
        <v>4.8999999999999998E-3</v>
      </c>
      <c r="I46" s="70">
        <f t="shared" si="1"/>
        <v>4.3146151218233656E-3</v>
      </c>
      <c r="J46" s="70">
        <f>G46/'סכום נכסי הקרן'!$C$41</f>
        <v>2.1698832269741308E-4</v>
      </c>
    </row>
    <row r="47" spans="1:10">
      <c r="A47" s="132" t="s">
        <v>3561</v>
      </c>
      <c r="B47" s="133" t="s">
        <v>3561</v>
      </c>
      <c r="C47" s="133" t="s">
        <v>3561</v>
      </c>
      <c r="D47" s="133" t="s">
        <v>3561</v>
      </c>
      <c r="E47" s="133" t="s">
        <v>3561</v>
      </c>
      <c r="F47" s="133" t="s">
        <v>3561</v>
      </c>
      <c r="G47" s="133" t="s">
        <v>3561</v>
      </c>
      <c r="H47" s="133" t="s">
        <v>3561</v>
      </c>
      <c r="I47" s="133" t="s">
        <v>3561</v>
      </c>
      <c r="J47" s="133" t="s">
        <v>3561</v>
      </c>
    </row>
    <row r="48" spans="1:10">
      <c r="A48" s="56" t="s">
        <v>2230</v>
      </c>
      <c r="B48" s="130" t="s">
        <v>3561</v>
      </c>
      <c r="C48" s="130" t="s">
        <v>3561</v>
      </c>
      <c r="D48" s="130" t="s">
        <v>3561</v>
      </c>
      <c r="E48" s="130" t="s">
        <v>3561</v>
      </c>
      <c r="F48" s="130" t="s">
        <v>3561</v>
      </c>
      <c r="G48" s="66">
        <v>378527.098426526</v>
      </c>
      <c r="H48" s="130" t="s">
        <v>3561</v>
      </c>
      <c r="I48" s="67">
        <f t="shared" ref="I48:I65" si="2">IFERROR(G48/$G$9,0)</f>
        <v>0.92527632858398989</v>
      </c>
      <c r="J48" s="67">
        <f>G48/'סכום נכסי הקרן'!$C$41</f>
        <v>4.6533503661900864E-2</v>
      </c>
    </row>
    <row r="49" spans="1:10">
      <c r="A49" s="76" t="s">
        <v>183</v>
      </c>
      <c r="B49" s="130" t="s">
        <v>3561</v>
      </c>
      <c r="C49" s="130" t="s">
        <v>3561</v>
      </c>
      <c r="D49" s="130" t="s">
        <v>3561</v>
      </c>
      <c r="E49" s="130" t="s">
        <v>3561</v>
      </c>
      <c r="F49" s="130" t="s">
        <v>3561</v>
      </c>
      <c r="G49" s="66">
        <v>15386.968079850996</v>
      </c>
      <c r="H49" s="130" t="s">
        <v>3561</v>
      </c>
      <c r="I49" s="67">
        <f t="shared" si="2"/>
        <v>3.7612095388005848E-2</v>
      </c>
      <c r="J49" s="67">
        <f>G49/'סכום נכסי הקרן'!$C$41</f>
        <v>1.8915674425044606E-3</v>
      </c>
    </row>
    <row r="50" spans="1:10">
      <c r="A50" s="62" t="s">
        <v>2231</v>
      </c>
      <c r="B50" s="59">
        <v>8888</v>
      </c>
      <c r="C50" s="72" t="s">
        <v>133</v>
      </c>
      <c r="D50" s="79">
        <v>44476</v>
      </c>
      <c r="E50" s="69">
        <v>21592.722557000001</v>
      </c>
      <c r="F50" s="71">
        <v>89.915700000000001</v>
      </c>
      <c r="G50" s="69">
        <v>70.419102967000001</v>
      </c>
      <c r="H50" s="70">
        <v>2.0999999999999999E-3</v>
      </c>
      <c r="I50" s="70">
        <f t="shared" si="2"/>
        <v>1.7213332764373019E-4</v>
      </c>
      <c r="J50" s="70">
        <f>G50/'סכום נכסי הקרן'!$C$41</f>
        <v>8.6568375141541433E-6</v>
      </c>
    </row>
    <row r="51" spans="1:10">
      <c r="A51" s="62" t="s">
        <v>2232</v>
      </c>
      <c r="B51" s="59">
        <v>84032</v>
      </c>
      <c r="C51" s="72" t="s">
        <v>133</v>
      </c>
      <c r="D51" s="79">
        <v>44314</v>
      </c>
      <c r="E51" s="69">
        <v>102081.55</v>
      </c>
      <c r="F51" s="71">
        <v>100</v>
      </c>
      <c r="G51" s="69">
        <v>370.24978000000004</v>
      </c>
      <c r="H51" s="70">
        <v>1E-4</v>
      </c>
      <c r="I51" s="70">
        <f t="shared" si="2"/>
        <v>9.0504314888284585E-4</v>
      </c>
      <c r="J51" s="70">
        <f>G51/'סכום נכסי הקרן'!$C$41</f>
        <v>4.5515947378843283E-5</v>
      </c>
    </row>
    <row r="52" spans="1:10">
      <c r="A52" s="62" t="s">
        <v>2233</v>
      </c>
      <c r="B52" s="59">
        <v>84034</v>
      </c>
      <c r="C52" s="72" t="s">
        <v>133</v>
      </c>
      <c r="D52" s="79">
        <v>44314</v>
      </c>
      <c r="E52" s="69">
        <v>58740.72</v>
      </c>
      <c r="F52" s="71">
        <v>100</v>
      </c>
      <c r="G52" s="69">
        <v>213.05257999999998</v>
      </c>
      <c r="H52" s="70">
        <v>0</v>
      </c>
      <c r="I52" s="70">
        <f t="shared" si="2"/>
        <v>5.2078836584538784E-4</v>
      </c>
      <c r="J52" s="70">
        <f>G52/'סכום נכסי הקרן'!$C$41</f>
        <v>2.6191210755633123E-5</v>
      </c>
    </row>
    <row r="53" spans="1:10">
      <c r="A53" s="62" t="s">
        <v>2234</v>
      </c>
      <c r="B53" s="59">
        <v>9239</v>
      </c>
      <c r="C53" s="72" t="s">
        <v>133</v>
      </c>
      <c r="D53" s="79">
        <v>44742</v>
      </c>
      <c r="E53" s="69">
        <v>48867.118343000002</v>
      </c>
      <c r="F53" s="71">
        <v>106.13509999999999</v>
      </c>
      <c r="G53" s="69">
        <v>188.11495326700003</v>
      </c>
      <c r="H53" s="70">
        <v>2.0000000000000001E-4</v>
      </c>
      <c r="I53" s="70">
        <f t="shared" si="2"/>
        <v>4.598305221321538E-4</v>
      </c>
      <c r="J53" s="70">
        <f>G53/'סכום נכסי הקרן'!$C$41</f>
        <v>2.3125551388779585E-5</v>
      </c>
    </row>
    <row r="54" spans="1:10">
      <c r="A54" s="62" t="s">
        <v>2235</v>
      </c>
      <c r="B54" s="59">
        <v>97211</v>
      </c>
      <c r="C54" s="72" t="s">
        <v>133</v>
      </c>
      <c r="D54" s="79">
        <v>45166</v>
      </c>
      <c r="E54" s="69">
        <v>33892.5</v>
      </c>
      <c r="F54" s="71">
        <v>100</v>
      </c>
      <c r="G54" s="69">
        <v>122.92808000000001</v>
      </c>
      <c r="H54" s="70">
        <v>2.9999999999999997E-4</v>
      </c>
      <c r="I54" s="70">
        <f t="shared" si="2"/>
        <v>3.0048692158391664E-4</v>
      </c>
      <c r="J54" s="70">
        <f>G54/'סכום נכסי הקרן'!$C$41</f>
        <v>1.5111928008876163E-5</v>
      </c>
    </row>
    <row r="55" spans="1:10">
      <c r="A55" s="62" t="s">
        <v>2236</v>
      </c>
      <c r="B55" s="59">
        <v>9616</v>
      </c>
      <c r="C55" s="72" t="s">
        <v>133</v>
      </c>
      <c r="D55" s="79">
        <v>45093</v>
      </c>
      <c r="E55" s="69">
        <v>10709.784131</v>
      </c>
      <c r="F55" s="71">
        <v>98.447900000000004</v>
      </c>
      <c r="G55" s="69">
        <v>38.241483047000003</v>
      </c>
      <c r="H55" s="70">
        <v>2.0999999999999999E-3</v>
      </c>
      <c r="I55" s="70">
        <f t="shared" si="2"/>
        <v>9.3477954895224632E-5</v>
      </c>
      <c r="J55" s="70">
        <f>G55/'סכום נכסי הקרן'!$C$41</f>
        <v>4.7011434552538545E-6</v>
      </c>
    </row>
    <row r="56" spans="1:10">
      <c r="A56" s="62" t="s">
        <v>2237</v>
      </c>
      <c r="B56" s="59">
        <v>8287</v>
      </c>
      <c r="C56" s="72" t="s">
        <v>133</v>
      </c>
      <c r="D56" s="79">
        <v>43800</v>
      </c>
      <c r="E56" s="69">
        <v>227808.84</v>
      </c>
      <c r="F56" s="71">
        <v>123.3766</v>
      </c>
      <c r="G56" s="69">
        <v>1019.4147800000001</v>
      </c>
      <c r="H56" s="70">
        <v>1.6999999999999999E-3</v>
      </c>
      <c r="I56" s="70">
        <f t="shared" si="2"/>
        <v>2.491870116732854E-3</v>
      </c>
      <c r="J56" s="70">
        <f>G56/'סכום נכסי הקרן'!$C$41</f>
        <v>1.2531980298190887E-4</v>
      </c>
    </row>
    <row r="57" spans="1:10">
      <c r="A57" s="62" t="s">
        <v>2238</v>
      </c>
      <c r="B57" s="59">
        <v>1181106</v>
      </c>
      <c r="C57" s="72" t="s">
        <v>133</v>
      </c>
      <c r="D57" s="79">
        <v>44287</v>
      </c>
      <c r="E57" s="69">
        <v>363968.67</v>
      </c>
      <c r="F57" s="71">
        <v>107.2026</v>
      </c>
      <c r="G57" s="69">
        <v>1415.19694</v>
      </c>
      <c r="H57" s="70">
        <v>1.9E-3</v>
      </c>
      <c r="I57" s="70">
        <f t="shared" si="2"/>
        <v>3.4593249315825864E-3</v>
      </c>
      <c r="J57" s="70">
        <f>G57/'סכום נכסי הקרן'!$C$41</f>
        <v>1.7397452458105454E-4</v>
      </c>
    </row>
    <row r="58" spans="1:10">
      <c r="A58" s="62" t="s">
        <v>2239</v>
      </c>
      <c r="B58" s="59">
        <v>7046</v>
      </c>
      <c r="C58" s="72" t="s">
        <v>133</v>
      </c>
      <c r="D58" s="79">
        <v>43795</v>
      </c>
      <c r="E58" s="69">
        <v>948371.38</v>
      </c>
      <c r="F58" s="71">
        <v>146.4255</v>
      </c>
      <c r="G58" s="69">
        <v>5036.66086</v>
      </c>
      <c r="H58" s="70">
        <v>1E-4</v>
      </c>
      <c r="I58" s="70">
        <f t="shared" si="2"/>
        <v>1.2311676200292089E-2</v>
      </c>
      <c r="J58" s="70">
        <f>G58/'סכום נכסי הקרן'!$C$41</f>
        <v>6.1917225357659774E-4</v>
      </c>
    </row>
    <row r="59" spans="1:10">
      <c r="A59" s="62" t="s">
        <v>2240</v>
      </c>
      <c r="B59" s="59">
        <v>8315</v>
      </c>
      <c r="C59" s="72" t="s">
        <v>133</v>
      </c>
      <c r="D59" s="79">
        <v>44337</v>
      </c>
      <c r="E59" s="69">
        <v>1158949.3899999999</v>
      </c>
      <c r="F59" s="71">
        <v>95.038200000000003</v>
      </c>
      <c r="G59" s="69">
        <v>3994.9397100000001</v>
      </c>
      <c r="H59" s="70">
        <v>1E-4</v>
      </c>
      <c r="I59" s="70">
        <f t="shared" si="2"/>
        <v>9.7652801164001303E-3</v>
      </c>
      <c r="J59" s="70">
        <f>G59/'סכום נכסי הקרן'!$C$41</f>
        <v>4.9111025973333847E-4</v>
      </c>
    </row>
    <row r="60" spans="1:10">
      <c r="A60" s="62" t="s">
        <v>2241</v>
      </c>
      <c r="B60" s="59">
        <v>8338</v>
      </c>
      <c r="C60" s="72" t="s">
        <v>133</v>
      </c>
      <c r="D60" s="79">
        <v>44561</v>
      </c>
      <c r="E60" s="69">
        <v>33905.812027</v>
      </c>
      <c r="F60" s="71">
        <v>80.141499999999994</v>
      </c>
      <c r="G60" s="69">
        <v>98.555115579999992</v>
      </c>
      <c r="H60" s="70">
        <v>1.4E-3</v>
      </c>
      <c r="I60" s="70">
        <f t="shared" si="2"/>
        <v>2.4090934542361105E-4</v>
      </c>
      <c r="J60" s="70">
        <f>G60/'סכום נכסי הקרן'!$C$41</f>
        <v>1.2115684321689799E-5</v>
      </c>
    </row>
    <row r="61" spans="1:10">
      <c r="A61" s="62" t="s">
        <v>2242</v>
      </c>
      <c r="B61" s="59">
        <v>84031</v>
      </c>
      <c r="C61" s="72" t="s">
        <v>133</v>
      </c>
      <c r="D61" s="79">
        <v>44314</v>
      </c>
      <c r="E61" s="69">
        <v>61437.72</v>
      </c>
      <c r="F61" s="71">
        <v>100</v>
      </c>
      <c r="G61" s="69">
        <v>222.83461</v>
      </c>
      <c r="H61" s="70">
        <v>1E-4</v>
      </c>
      <c r="I61" s="70">
        <f t="shared" si="2"/>
        <v>5.44699681157085E-4</v>
      </c>
      <c r="J61" s="70">
        <f>G61/'סכום נכסי הקרן'!$C$41</f>
        <v>2.7393745873245528E-5</v>
      </c>
    </row>
    <row r="62" spans="1:10">
      <c r="A62" s="62" t="s">
        <v>2243</v>
      </c>
      <c r="B62" s="59">
        <v>84033</v>
      </c>
      <c r="C62" s="72" t="s">
        <v>133</v>
      </c>
      <c r="D62" s="79">
        <v>44314</v>
      </c>
      <c r="E62" s="69">
        <v>60190.36</v>
      </c>
      <c r="F62" s="71">
        <v>100</v>
      </c>
      <c r="G62" s="69">
        <v>218.31042000000002</v>
      </c>
      <c r="H62" s="70">
        <v>0</v>
      </c>
      <c r="I62" s="70">
        <f t="shared" si="2"/>
        <v>5.3364069507546121E-4</v>
      </c>
      <c r="J62" s="70">
        <f>G62/'סכום נכסי הקרן'!$C$41</f>
        <v>2.6837573243050075E-5</v>
      </c>
    </row>
    <row r="63" spans="1:10">
      <c r="A63" s="62" t="s">
        <v>2244</v>
      </c>
      <c r="B63" s="59">
        <v>84036</v>
      </c>
      <c r="C63" s="72" t="s">
        <v>133</v>
      </c>
      <c r="D63" s="79">
        <v>44314</v>
      </c>
      <c r="E63" s="69">
        <v>91866.65</v>
      </c>
      <c r="F63" s="71">
        <v>100</v>
      </c>
      <c r="G63" s="69">
        <v>333.20034999999996</v>
      </c>
      <c r="H63" s="70">
        <v>1E-4</v>
      </c>
      <c r="I63" s="70">
        <f t="shared" si="2"/>
        <v>8.1447906322284992E-4</v>
      </c>
      <c r="J63" s="70">
        <f>G63/'סכום נכסי הקרן'!$C$41</f>
        <v>4.096134668118415E-5</v>
      </c>
    </row>
    <row r="64" spans="1:10">
      <c r="A64" s="62" t="s">
        <v>2245</v>
      </c>
      <c r="B64" s="59">
        <v>84035</v>
      </c>
      <c r="C64" s="72" t="s">
        <v>133</v>
      </c>
      <c r="D64" s="79">
        <v>44314</v>
      </c>
      <c r="E64" s="69">
        <v>25520.39</v>
      </c>
      <c r="F64" s="71">
        <v>100</v>
      </c>
      <c r="G64" s="69">
        <v>92.562449999999998</v>
      </c>
      <c r="H64" s="70">
        <v>0</v>
      </c>
      <c r="I64" s="70">
        <f t="shared" si="2"/>
        <v>2.2626079944277337E-4</v>
      </c>
      <c r="J64" s="70">
        <f>G64/'סכום נכסי הקרן'!$C$41</f>
        <v>1.137898745937624E-5</v>
      </c>
    </row>
    <row r="65" spans="1:10">
      <c r="A65" s="62" t="s">
        <v>2246</v>
      </c>
      <c r="B65" s="59">
        <v>8316</v>
      </c>
      <c r="C65" s="72" t="s">
        <v>133</v>
      </c>
      <c r="D65" s="79">
        <v>44378</v>
      </c>
      <c r="E65" s="69">
        <v>570456.31999999995</v>
      </c>
      <c r="F65" s="71">
        <v>94.356899999999996</v>
      </c>
      <c r="G65" s="69">
        <v>1952.2867900000001</v>
      </c>
      <c r="H65" s="70">
        <v>2.8E-3</v>
      </c>
      <c r="I65" s="70">
        <f t="shared" si="2"/>
        <v>4.7721940143866746E-3</v>
      </c>
      <c r="J65" s="70">
        <f>G65/'סכום נכסי הקרן'!$C$41</f>
        <v>2.4000063633272344E-4</v>
      </c>
    </row>
    <row r="66" spans="1:10">
      <c r="A66" s="132" t="s">
        <v>3561</v>
      </c>
      <c r="B66" s="133" t="s">
        <v>3561</v>
      </c>
      <c r="C66" s="133" t="s">
        <v>3561</v>
      </c>
      <c r="D66" s="133" t="s">
        <v>3561</v>
      </c>
      <c r="E66" s="133" t="s">
        <v>3561</v>
      </c>
      <c r="F66" s="133" t="s">
        <v>3561</v>
      </c>
      <c r="G66" s="133" t="s">
        <v>3561</v>
      </c>
      <c r="H66" s="133" t="s">
        <v>3561</v>
      </c>
      <c r="I66" s="133" t="s">
        <v>3561</v>
      </c>
      <c r="J66" s="133" t="s">
        <v>3561</v>
      </c>
    </row>
    <row r="67" spans="1:10">
      <c r="A67" s="76" t="s">
        <v>2247</v>
      </c>
      <c r="B67" s="133" t="s">
        <v>3561</v>
      </c>
      <c r="C67" s="133" t="s">
        <v>3561</v>
      </c>
      <c r="D67" s="133" t="s">
        <v>3561</v>
      </c>
      <c r="E67" s="133" t="s">
        <v>3561</v>
      </c>
      <c r="F67" s="133" t="s">
        <v>3561</v>
      </c>
      <c r="G67" s="69">
        <v>816.31972023700007</v>
      </c>
      <c r="H67" s="133" t="s">
        <v>3561</v>
      </c>
      <c r="I67" s="70">
        <f>IFERROR(G67/$G$9,0)</f>
        <v>1.9954220367084572E-3</v>
      </c>
      <c r="J67" s="70">
        <f>G67/'סכום נכסי הקרן'!$C$41</f>
        <v>1.003527008999691E-4</v>
      </c>
    </row>
    <row r="68" spans="1:10">
      <c r="A68" s="62" t="s">
        <v>2248</v>
      </c>
      <c r="B68" s="59" t="s">
        <v>2249</v>
      </c>
      <c r="C68" s="72" t="s">
        <v>133</v>
      </c>
      <c r="D68" s="79">
        <v>44616</v>
      </c>
      <c r="E68" s="69">
        <v>123.96159600000001</v>
      </c>
      <c r="F68" s="71">
        <v>100927.1</v>
      </c>
      <c r="G68" s="69">
        <v>453.77703098899997</v>
      </c>
      <c r="H68" s="70">
        <v>1.6091384077624113E-4</v>
      </c>
      <c r="I68" s="70">
        <f>IFERROR(G68/$G$9,0)</f>
        <v>1.1092181959351691E-3</v>
      </c>
      <c r="J68" s="70">
        <f>G68/'סכום נכסי הקרן'!$C$41</f>
        <v>5.5784209957459147E-5</v>
      </c>
    </row>
    <row r="69" spans="1:10">
      <c r="A69" s="62" t="s">
        <v>2250</v>
      </c>
      <c r="B69" s="59">
        <v>9628</v>
      </c>
      <c r="C69" s="72" t="s">
        <v>133</v>
      </c>
      <c r="D69" s="79">
        <v>45103</v>
      </c>
      <c r="E69" s="69">
        <v>41.846128999999998</v>
      </c>
      <c r="F69" s="71">
        <v>130547.18</v>
      </c>
      <c r="G69" s="69">
        <v>198.13906334000001</v>
      </c>
      <c r="H69" s="70">
        <v>1.3458262106850426E-3</v>
      </c>
      <c r="I69" s="70">
        <f>IFERROR(G69/$G$9,0)</f>
        <v>4.843335809731777E-4</v>
      </c>
      <c r="J69" s="70">
        <f>G69/'סכום נכסי הקרן'!$C$41</f>
        <v>2.435784615638863E-5</v>
      </c>
    </row>
    <row r="70" spans="1:10">
      <c r="A70" s="62" t="s">
        <v>2251</v>
      </c>
      <c r="B70" s="59">
        <v>9768</v>
      </c>
      <c r="C70" s="72" t="s">
        <v>133</v>
      </c>
      <c r="D70" s="79">
        <v>45103</v>
      </c>
      <c r="E70" s="69">
        <v>34.690652999999998</v>
      </c>
      <c r="F70" s="71">
        <v>130662.52</v>
      </c>
      <c r="G70" s="69">
        <v>164.40362590799998</v>
      </c>
      <c r="H70" s="70">
        <v>1.1166839347522925E-3</v>
      </c>
      <c r="I70" s="70">
        <f t="shared" ref="I70:I131" si="3">IFERROR(G70/$G$9,0)</f>
        <v>4.0187025980011033E-4</v>
      </c>
      <c r="J70" s="70">
        <f>G70/'סכום נכסי הקרן'!$C$41</f>
        <v>2.0210644786121313E-5</v>
      </c>
    </row>
    <row r="71" spans="1:10">
      <c r="A71" s="132" t="s">
        <v>3561</v>
      </c>
      <c r="B71" s="133" t="s">
        <v>3561</v>
      </c>
      <c r="C71" s="133" t="s">
        <v>3561</v>
      </c>
      <c r="D71" s="133" t="s">
        <v>3561</v>
      </c>
      <c r="E71" s="133" t="s">
        <v>3561</v>
      </c>
      <c r="F71" s="133" t="s">
        <v>3561</v>
      </c>
      <c r="G71" s="133" t="s">
        <v>3561</v>
      </c>
      <c r="H71" s="133" t="s">
        <v>3561</v>
      </c>
      <c r="I71" s="133" t="s">
        <v>3561</v>
      </c>
      <c r="J71" s="133" t="s">
        <v>3561</v>
      </c>
    </row>
    <row r="72" spans="1:10">
      <c r="A72" s="76" t="s">
        <v>186</v>
      </c>
      <c r="B72" s="130" t="s">
        <v>3561</v>
      </c>
      <c r="C72" s="130" t="s">
        <v>3561</v>
      </c>
      <c r="D72" s="130" t="s">
        <v>3561</v>
      </c>
      <c r="E72" s="130" t="s">
        <v>3561</v>
      </c>
      <c r="F72" s="130" t="s">
        <v>3561</v>
      </c>
      <c r="G72" s="66">
        <v>16933.932490000003</v>
      </c>
      <c r="H72" s="130" t="s">
        <v>3561</v>
      </c>
      <c r="I72" s="67">
        <f t="shared" si="3"/>
        <v>4.1393514355954869E-2</v>
      </c>
      <c r="J72" s="67">
        <f>G72/'סכום נכסי הקרן'!$C$41</f>
        <v>2.0817405485878335E-3</v>
      </c>
    </row>
    <row r="73" spans="1:10">
      <c r="A73" s="62" t="s">
        <v>2252</v>
      </c>
      <c r="B73" s="59">
        <v>7064</v>
      </c>
      <c r="C73" s="72" t="s">
        <v>133</v>
      </c>
      <c r="D73" s="79">
        <v>43466</v>
      </c>
      <c r="E73" s="69">
        <v>653846.16</v>
      </c>
      <c r="F73" s="71">
        <v>113.7073</v>
      </c>
      <c r="G73" s="69">
        <v>2696.56862</v>
      </c>
      <c r="H73" s="70">
        <v>0</v>
      </c>
      <c r="I73" s="70">
        <f t="shared" si="3"/>
        <v>6.5915257397950915E-3</v>
      </c>
      <c r="J73" s="70">
        <f>G73/'סכום נכסי הקרן'!$C$41</f>
        <v>3.3149749720677764E-4</v>
      </c>
    </row>
    <row r="74" spans="1:10">
      <c r="A74" s="62" t="s">
        <v>2253</v>
      </c>
      <c r="B74" s="59">
        <v>7989</v>
      </c>
      <c r="C74" s="72" t="s">
        <v>133</v>
      </c>
      <c r="D74" s="79">
        <v>43830</v>
      </c>
      <c r="E74" s="69">
        <v>830253.46</v>
      </c>
      <c r="F74" s="71">
        <v>126.8155</v>
      </c>
      <c r="G74" s="69">
        <v>3818.8322799999996</v>
      </c>
      <c r="H74" s="70">
        <v>1E-3</v>
      </c>
      <c r="I74" s="70">
        <f t="shared" si="3"/>
        <v>9.334800932890918E-3</v>
      </c>
      <c r="J74" s="70">
        <f>G74/'סכום נכסי הקרן'!$C$41</f>
        <v>4.6946083021334436E-4</v>
      </c>
    </row>
    <row r="75" spans="1:10">
      <c r="A75" s="62" t="s">
        <v>2254</v>
      </c>
      <c r="B75" s="59">
        <v>8404</v>
      </c>
      <c r="C75" s="72" t="s">
        <v>133</v>
      </c>
      <c r="D75" s="79">
        <v>44469</v>
      </c>
      <c r="E75" s="69">
        <v>950548.32</v>
      </c>
      <c r="F75" s="71">
        <v>109.3446</v>
      </c>
      <c r="G75" s="69">
        <v>3769.80681</v>
      </c>
      <c r="H75" s="70">
        <v>2.3999999999999998E-3</v>
      </c>
      <c r="I75" s="70">
        <f t="shared" si="3"/>
        <v>9.2149624666958505E-3</v>
      </c>
      <c r="J75" s="70">
        <f>G75/'סכום נכסי הקרן'!$C$41</f>
        <v>4.6343397798201272E-4</v>
      </c>
    </row>
    <row r="76" spans="1:10">
      <c r="A76" s="62" t="s">
        <v>2255</v>
      </c>
      <c r="B76" s="59">
        <v>9526</v>
      </c>
      <c r="C76" s="72" t="s">
        <v>133</v>
      </c>
      <c r="D76" s="79">
        <v>44645</v>
      </c>
      <c r="E76" s="69">
        <v>195514.11</v>
      </c>
      <c r="F76" s="71">
        <v>86.201099999999997</v>
      </c>
      <c r="G76" s="69">
        <v>611.27756999999997</v>
      </c>
      <c r="H76" s="70">
        <v>4.0000000000000002E-4</v>
      </c>
      <c r="I76" s="70">
        <f t="shared" si="3"/>
        <v>1.4942144646088759E-3</v>
      </c>
      <c r="J76" s="70">
        <f>G76/'סכום נכסי הקרן'!$C$41</f>
        <v>7.5146236980848955E-5</v>
      </c>
    </row>
    <row r="77" spans="1:10">
      <c r="A77" s="62" t="s">
        <v>2256</v>
      </c>
      <c r="B77" s="59">
        <v>9489</v>
      </c>
      <c r="C77" s="72" t="s">
        <v>133</v>
      </c>
      <c r="D77" s="79">
        <v>44665</v>
      </c>
      <c r="E77" s="69">
        <v>632638.36</v>
      </c>
      <c r="F77" s="71">
        <v>104.8327</v>
      </c>
      <c r="G77" s="69">
        <v>2405.4694500000001</v>
      </c>
      <c r="H77" s="70">
        <v>1.1000000000000001E-3</v>
      </c>
      <c r="I77" s="70">
        <f t="shared" si="3"/>
        <v>5.8799593225132693E-3</v>
      </c>
      <c r="J77" s="70">
        <f>G77/'סכום נכסי הקרן'!$C$41</f>
        <v>2.9571177843134731E-4</v>
      </c>
    </row>
    <row r="78" spans="1:10">
      <c r="A78" s="62" t="s">
        <v>2257</v>
      </c>
      <c r="B78" s="59">
        <v>9783</v>
      </c>
      <c r="C78" s="72" t="s">
        <v>135</v>
      </c>
      <c r="D78" s="79">
        <v>44643</v>
      </c>
      <c r="E78" s="69">
        <v>834098.49</v>
      </c>
      <c r="F78" s="71">
        <v>108.5446</v>
      </c>
      <c r="G78" s="69">
        <v>3631.9777599999998</v>
      </c>
      <c r="H78" s="70">
        <v>3.8E-3</v>
      </c>
      <c r="I78" s="70">
        <f t="shared" si="3"/>
        <v>8.8780514294508547E-3</v>
      </c>
      <c r="J78" s="70">
        <f>G78/'סכום נכסי הקרן'!$C$41</f>
        <v>4.4649022777350217E-4</v>
      </c>
    </row>
    <row r="79" spans="1:10">
      <c r="A79" s="132" t="s">
        <v>3561</v>
      </c>
      <c r="B79" s="133" t="s">
        <v>3561</v>
      </c>
      <c r="C79" s="133" t="s">
        <v>3561</v>
      </c>
      <c r="D79" s="133" t="s">
        <v>3561</v>
      </c>
      <c r="E79" s="133" t="s">
        <v>3561</v>
      </c>
      <c r="F79" s="133" t="s">
        <v>3561</v>
      </c>
      <c r="G79" s="133" t="s">
        <v>3561</v>
      </c>
      <c r="H79" s="133" t="s">
        <v>3561</v>
      </c>
      <c r="I79" s="133" t="s">
        <v>3561</v>
      </c>
      <c r="J79" s="133" t="s">
        <v>3561</v>
      </c>
    </row>
    <row r="80" spans="1:10">
      <c r="A80" s="76" t="s">
        <v>187</v>
      </c>
      <c r="B80" s="130" t="s">
        <v>3561</v>
      </c>
      <c r="C80" s="130" t="s">
        <v>3561</v>
      </c>
      <c r="D80" s="130" t="s">
        <v>3561</v>
      </c>
      <c r="E80" s="130" t="s">
        <v>3561</v>
      </c>
      <c r="F80" s="130" t="s">
        <v>3561</v>
      </c>
      <c r="G80" s="66">
        <v>345389.87813643803</v>
      </c>
      <c r="H80" s="130" t="s">
        <v>3561</v>
      </c>
      <c r="I80" s="67">
        <f t="shared" si="3"/>
        <v>0.84427529680332081</v>
      </c>
      <c r="J80" s="67">
        <f>G80/'סכום נכסי הקרן'!$C$41</f>
        <v>4.2459842969908602E-2</v>
      </c>
    </row>
    <row r="81" spans="1:10">
      <c r="A81" s="62" t="s">
        <v>2258</v>
      </c>
      <c r="B81" s="59">
        <v>7055</v>
      </c>
      <c r="C81" s="72" t="s">
        <v>133</v>
      </c>
      <c r="D81" s="79">
        <v>43914</v>
      </c>
      <c r="E81" s="69">
        <v>404971.96954199998</v>
      </c>
      <c r="F81" s="71">
        <v>113.4684</v>
      </c>
      <c r="G81" s="69">
        <v>1666.661682081</v>
      </c>
      <c r="H81" s="70">
        <v>2E-3</v>
      </c>
      <c r="I81" s="70">
        <f t="shared" si="3"/>
        <v>4.0740084622682788E-3</v>
      </c>
      <c r="J81" s="70">
        <f>G81/'סכום נכסי הקרן'!$C$41</f>
        <v>2.0488786089199897E-4</v>
      </c>
    </row>
    <row r="82" spans="1:10">
      <c r="A82" s="62" t="s">
        <v>2259</v>
      </c>
      <c r="B82" s="59">
        <v>5271</v>
      </c>
      <c r="C82" s="72" t="s">
        <v>133</v>
      </c>
      <c r="D82" s="79">
        <v>42352</v>
      </c>
      <c r="E82" s="69">
        <v>260778.66992099999</v>
      </c>
      <c r="F82" s="71">
        <v>84.997500000000002</v>
      </c>
      <c r="G82" s="69">
        <v>803.94395393599996</v>
      </c>
      <c r="H82" s="70">
        <v>2.2000000000000001E-3</v>
      </c>
      <c r="I82" s="70">
        <f t="shared" si="3"/>
        <v>1.9651705602514143E-3</v>
      </c>
      <c r="J82" s="70">
        <f>G82/'סכום נכסי הקרן'!$C$41</f>
        <v>9.8831309779279759E-5</v>
      </c>
    </row>
    <row r="83" spans="1:10">
      <c r="A83" s="62" t="s">
        <v>2260</v>
      </c>
      <c r="B83" s="59">
        <v>5238</v>
      </c>
      <c r="C83" s="72" t="s">
        <v>135</v>
      </c>
      <c r="D83" s="79">
        <v>43221</v>
      </c>
      <c r="E83" s="69">
        <v>956663.9851530001</v>
      </c>
      <c r="F83" s="71">
        <v>89.927700000000002</v>
      </c>
      <c r="G83" s="69">
        <v>3451.2032232450006</v>
      </c>
      <c r="H83" s="70">
        <v>2.0000000000000001E-4</v>
      </c>
      <c r="I83" s="70">
        <f t="shared" si="3"/>
        <v>8.4361639123736471E-3</v>
      </c>
      <c r="J83" s="70">
        <f>G83/'סכום נכסי הקרן'!$C$41</f>
        <v>4.2426705642583707E-4</v>
      </c>
    </row>
    <row r="84" spans="1:10">
      <c r="A84" s="62" t="s">
        <v>2261</v>
      </c>
      <c r="B84" s="59">
        <v>7070</v>
      </c>
      <c r="C84" s="72" t="s">
        <v>135</v>
      </c>
      <c r="D84" s="79">
        <v>44075</v>
      </c>
      <c r="E84" s="69">
        <v>2319615.6965859998</v>
      </c>
      <c r="F84" s="71">
        <v>101.8006</v>
      </c>
      <c r="G84" s="69">
        <v>9472.9228268850002</v>
      </c>
      <c r="H84" s="70">
        <v>2.9999999999999997E-4</v>
      </c>
      <c r="I84" s="70">
        <f t="shared" si="3"/>
        <v>2.3155729908517945E-2</v>
      </c>
      <c r="J84" s="70">
        <f>G84/'סכום נכסי הקרן'!$C$41</f>
        <v>1.1645356194738077E-3</v>
      </c>
    </row>
    <row r="85" spans="1:10">
      <c r="A85" s="62" t="s">
        <v>2262</v>
      </c>
      <c r="B85" s="59">
        <v>5339</v>
      </c>
      <c r="C85" s="72" t="s">
        <v>133</v>
      </c>
      <c r="D85" s="79">
        <v>42916</v>
      </c>
      <c r="E85" s="69">
        <v>1366294.64338</v>
      </c>
      <c r="F85" s="71">
        <v>77.599299999999999</v>
      </c>
      <c r="G85" s="69">
        <v>3845.472631864</v>
      </c>
      <c r="H85" s="70">
        <v>8.9999999999999998E-4</v>
      </c>
      <c r="I85" s="70">
        <f t="shared" si="3"/>
        <v>9.3999209390077127E-3</v>
      </c>
      <c r="J85" s="70">
        <f>G85/'סכום נכסי הקרן'!$C$41</f>
        <v>4.7273581083209234E-4</v>
      </c>
    </row>
    <row r="86" spans="1:10">
      <c r="A86" s="62" t="s">
        <v>2263</v>
      </c>
      <c r="B86" s="59">
        <v>7006</v>
      </c>
      <c r="C86" s="72" t="s">
        <v>135</v>
      </c>
      <c r="D86" s="79">
        <v>43617</v>
      </c>
      <c r="E86" s="69">
        <v>619040.93000000005</v>
      </c>
      <c r="F86" s="71">
        <v>136.87729999999999</v>
      </c>
      <c r="G86" s="69">
        <v>3399.1350299999999</v>
      </c>
      <c r="H86" s="70">
        <v>0</v>
      </c>
      <c r="I86" s="70">
        <f t="shared" si="3"/>
        <v>8.308887775785272E-3</v>
      </c>
      <c r="J86" s="70">
        <f>G86/'סכום נכסי הקרן'!$C$41</f>
        <v>4.1786615284163808E-4</v>
      </c>
    </row>
    <row r="87" spans="1:10">
      <c r="A87" s="62" t="s">
        <v>2264</v>
      </c>
      <c r="B87" s="59">
        <v>8417</v>
      </c>
      <c r="C87" s="72" t="s">
        <v>135</v>
      </c>
      <c r="D87" s="79">
        <v>44713</v>
      </c>
      <c r="E87" s="69">
        <v>261357.24</v>
      </c>
      <c r="F87" s="71">
        <v>104.3721</v>
      </c>
      <c r="G87" s="69">
        <v>1094.30045</v>
      </c>
      <c r="H87" s="70">
        <v>0</v>
      </c>
      <c r="I87" s="70">
        <f t="shared" si="3"/>
        <v>2.67492157616384E-3</v>
      </c>
      <c r="J87" s="70">
        <f>G87/'סכום נכסי הקרן'!$C$41</f>
        <v>1.3452572935720455E-4</v>
      </c>
    </row>
    <row r="88" spans="1:10">
      <c r="A88" s="62" t="s">
        <v>2265</v>
      </c>
      <c r="B88" s="59">
        <v>60831</v>
      </c>
      <c r="C88" s="72" t="s">
        <v>133</v>
      </c>
      <c r="D88" s="79">
        <v>42555</v>
      </c>
      <c r="E88" s="69">
        <v>40550.71</v>
      </c>
      <c r="F88" s="71">
        <v>100</v>
      </c>
      <c r="G88" s="69">
        <v>147.07742999999999</v>
      </c>
      <c r="H88" s="70">
        <v>0</v>
      </c>
      <c r="I88" s="70">
        <f t="shared" si="3"/>
        <v>3.5951789188584074E-4</v>
      </c>
      <c r="J88" s="70">
        <f>G88/'סכום נכסי הקרן'!$C$41</f>
        <v>1.8080682085740892E-5</v>
      </c>
    </row>
    <row r="89" spans="1:10">
      <c r="A89" s="62" t="s">
        <v>2266</v>
      </c>
      <c r="B89" s="59">
        <v>9282</v>
      </c>
      <c r="C89" s="72" t="s">
        <v>133</v>
      </c>
      <c r="D89" s="79">
        <v>44848</v>
      </c>
      <c r="E89" s="69">
        <v>273447.96999999997</v>
      </c>
      <c r="F89" s="71">
        <v>108.30459999999999</v>
      </c>
      <c r="G89" s="69">
        <v>1074.1604600000001</v>
      </c>
      <c r="H89" s="70">
        <v>2.2000000000000001E-3</v>
      </c>
      <c r="I89" s="70">
        <f t="shared" si="3"/>
        <v>2.6256911351138306E-3</v>
      </c>
      <c r="J89" s="70">
        <f>G89/'סכום נכסי הקרן'!$C$41</f>
        <v>1.3204985827079788E-4</v>
      </c>
    </row>
    <row r="90" spans="1:10">
      <c r="A90" s="62" t="s">
        <v>2267</v>
      </c>
      <c r="B90" s="59">
        <v>8400</v>
      </c>
      <c r="C90" s="72" t="s">
        <v>133</v>
      </c>
      <c r="D90" s="79">
        <v>44544</v>
      </c>
      <c r="E90" s="69">
        <v>200895.03881599999</v>
      </c>
      <c r="F90" s="71">
        <v>115.3809</v>
      </c>
      <c r="G90" s="69">
        <v>840.71866494100004</v>
      </c>
      <c r="H90" s="70">
        <v>5.0000000000000001E-4</v>
      </c>
      <c r="I90" s="70">
        <f t="shared" si="3"/>
        <v>2.055063119396816E-3</v>
      </c>
      <c r="J90" s="70">
        <f>G90/'סכום נכסי הקרן'!$C$41</f>
        <v>1.033521384235959E-4</v>
      </c>
    </row>
    <row r="91" spans="1:10">
      <c r="A91" s="62" t="s">
        <v>2268</v>
      </c>
      <c r="B91" s="59">
        <v>87255</v>
      </c>
      <c r="C91" s="72" t="s">
        <v>133</v>
      </c>
      <c r="D91" s="79">
        <v>44469</v>
      </c>
      <c r="E91" s="69">
        <v>15353.46</v>
      </c>
      <c r="F91" s="71">
        <v>100</v>
      </c>
      <c r="G91" s="69">
        <v>55.687010000000001</v>
      </c>
      <c r="H91" s="70">
        <v>0</v>
      </c>
      <c r="I91" s="70">
        <f t="shared" si="3"/>
        <v>1.3612201709416416E-4</v>
      </c>
      <c r="J91" s="70">
        <f>G91/'סכום נכסי הקרן'!$C$41</f>
        <v>6.8457758890366383E-6</v>
      </c>
    </row>
    <row r="92" spans="1:10">
      <c r="A92" s="62" t="s">
        <v>2269</v>
      </c>
      <c r="B92" s="59">
        <v>87254</v>
      </c>
      <c r="C92" s="72" t="s">
        <v>133</v>
      </c>
      <c r="D92" s="79">
        <v>44469</v>
      </c>
      <c r="E92" s="69">
        <v>47674.59</v>
      </c>
      <c r="F92" s="71">
        <v>100</v>
      </c>
      <c r="G92" s="69">
        <v>172.91575</v>
      </c>
      <c r="H92" s="70">
        <v>0</v>
      </c>
      <c r="I92" s="70">
        <f t="shared" si="3"/>
        <v>4.2267740137870961E-4</v>
      </c>
      <c r="J92" s="70">
        <f>G92/'סכום נכסי הקרן'!$C$41</f>
        <v>2.1257066453822659E-5</v>
      </c>
    </row>
    <row r="93" spans="1:10">
      <c r="A93" s="62" t="s">
        <v>2270</v>
      </c>
      <c r="B93" s="59">
        <v>8843</v>
      </c>
      <c r="C93" s="72" t="s">
        <v>133</v>
      </c>
      <c r="D93" s="79">
        <v>44562</v>
      </c>
      <c r="E93" s="69">
        <v>72558.847301000002</v>
      </c>
      <c r="F93" s="71">
        <v>109.55670000000001</v>
      </c>
      <c r="G93" s="69">
        <v>288.32139592999999</v>
      </c>
      <c r="H93" s="70">
        <v>1E-4</v>
      </c>
      <c r="I93" s="70">
        <f t="shared" si="3"/>
        <v>7.0477639193407455E-4</v>
      </c>
      <c r="J93" s="70">
        <f>G93/'סכום נכסי הקרן'!$C$41</f>
        <v>3.544423844180142E-5</v>
      </c>
    </row>
    <row r="94" spans="1:10">
      <c r="A94" s="62" t="s">
        <v>2271</v>
      </c>
      <c r="B94" s="59">
        <v>5291</v>
      </c>
      <c r="C94" s="72" t="s">
        <v>133</v>
      </c>
      <c r="D94" s="79">
        <v>42787</v>
      </c>
      <c r="E94" s="69">
        <v>790597.07690899994</v>
      </c>
      <c r="F94" s="71">
        <v>63.939500000000002</v>
      </c>
      <c r="G94" s="69">
        <v>1833.4623478240001</v>
      </c>
      <c r="H94" s="70">
        <v>2.9999999999999997E-4</v>
      </c>
      <c r="I94" s="70">
        <f t="shared" si="3"/>
        <v>4.4817380759355711E-3</v>
      </c>
      <c r="J94" s="70">
        <f>G94/'סכום נכסי הקרן'!$C$41</f>
        <v>2.2539318117798109E-4</v>
      </c>
    </row>
    <row r="95" spans="1:10">
      <c r="A95" s="62" t="s">
        <v>2272</v>
      </c>
      <c r="B95" s="59">
        <v>7025</v>
      </c>
      <c r="C95" s="72" t="s">
        <v>133</v>
      </c>
      <c r="D95" s="79">
        <v>43556</v>
      </c>
      <c r="E95" s="69">
        <v>677852.22</v>
      </c>
      <c r="F95" s="71">
        <v>90.757199999999997</v>
      </c>
      <c r="G95" s="69">
        <v>2231.3293100000001</v>
      </c>
      <c r="H95" s="70">
        <v>2.9999999999999997E-4</v>
      </c>
      <c r="I95" s="70">
        <f t="shared" si="3"/>
        <v>5.454289007050828E-3</v>
      </c>
      <c r="J95" s="70">
        <f>G95/'סכום נכסי הקרן'!$C$41</f>
        <v>2.7430419393856411E-4</v>
      </c>
    </row>
    <row r="96" spans="1:10">
      <c r="A96" s="62" t="s">
        <v>2273</v>
      </c>
      <c r="B96" s="59">
        <v>9386</v>
      </c>
      <c r="C96" s="72" t="s">
        <v>133</v>
      </c>
      <c r="D96" s="79">
        <v>44896</v>
      </c>
      <c r="E96" s="69">
        <v>20446.14</v>
      </c>
      <c r="F96" s="71">
        <v>127.52209999999999</v>
      </c>
      <c r="G96" s="69">
        <v>94.567999999999998</v>
      </c>
      <c r="H96" s="70">
        <v>5.9999999999999995E-4</v>
      </c>
      <c r="I96" s="70">
        <f t="shared" si="3"/>
        <v>2.3116319070750818E-4</v>
      </c>
      <c r="J96" s="70">
        <f>G96/'סכום נכסי הקרן'!$C$41</f>
        <v>1.1625535906388523E-5</v>
      </c>
    </row>
    <row r="97" spans="1:10">
      <c r="A97" s="62" t="s">
        <v>2274</v>
      </c>
      <c r="B97" s="59">
        <v>7045</v>
      </c>
      <c r="C97" s="72" t="s">
        <v>135</v>
      </c>
      <c r="D97" s="79">
        <v>43909</v>
      </c>
      <c r="E97" s="69">
        <v>1750312.8202140001</v>
      </c>
      <c r="F97" s="71">
        <v>97.9345</v>
      </c>
      <c r="G97" s="69">
        <v>6876.5246930809999</v>
      </c>
      <c r="H97" s="70">
        <v>6.9999999999999999E-4</v>
      </c>
      <c r="I97" s="70">
        <f t="shared" si="3"/>
        <v>1.6809062146091409E-2</v>
      </c>
      <c r="J97" s="70">
        <f>G97/'סכום נכסי הקרן'!$C$41</f>
        <v>8.4535238908066662E-4</v>
      </c>
    </row>
    <row r="98" spans="1:10">
      <c r="A98" s="62" t="s">
        <v>2275</v>
      </c>
      <c r="B98" s="59">
        <v>879510</v>
      </c>
      <c r="C98" s="72" t="s">
        <v>135</v>
      </c>
      <c r="D98" s="79">
        <v>44895</v>
      </c>
      <c r="E98" s="69">
        <v>65071.08</v>
      </c>
      <c r="F98" s="71">
        <v>100</v>
      </c>
      <c r="G98" s="69">
        <v>261.03915000000001</v>
      </c>
      <c r="H98" s="70">
        <v>1E-4</v>
      </c>
      <c r="I98" s="70">
        <f t="shared" si="3"/>
        <v>6.3808733201057275E-4</v>
      </c>
      <c r="J98" s="70">
        <f>G98/'סכום נכסי הקרן'!$C$41</f>
        <v>3.209034780579202E-5</v>
      </c>
    </row>
    <row r="99" spans="1:10">
      <c r="A99" s="62" t="s">
        <v>2276</v>
      </c>
      <c r="B99" s="59">
        <v>9817</v>
      </c>
      <c r="C99" s="72" t="s">
        <v>135</v>
      </c>
      <c r="D99" s="79">
        <v>44776</v>
      </c>
      <c r="E99" s="69">
        <v>95642.266927000004</v>
      </c>
      <c r="F99" s="71">
        <v>100</v>
      </c>
      <c r="G99" s="69">
        <v>383.678517844</v>
      </c>
      <c r="H99" s="70">
        <v>1E-4</v>
      </c>
      <c r="I99" s="70">
        <f t="shared" si="3"/>
        <v>9.3786852202379942E-4</v>
      </c>
      <c r="J99" s="70">
        <f>G99/'סכום נכסי הקרן'!$C$41</f>
        <v>4.7166783538885794E-5</v>
      </c>
    </row>
    <row r="100" spans="1:10">
      <c r="A100" s="62" t="s">
        <v>2277</v>
      </c>
      <c r="B100" s="59">
        <v>7086</v>
      </c>
      <c r="C100" s="72" t="s">
        <v>133</v>
      </c>
      <c r="D100" s="79">
        <v>44160</v>
      </c>
      <c r="E100" s="69">
        <v>1200280.1237689999</v>
      </c>
      <c r="F100" s="71">
        <v>101.47490000000001</v>
      </c>
      <c r="G100" s="69">
        <v>4417.6245420089999</v>
      </c>
      <c r="H100" s="70">
        <v>5.0000000000000001E-4</v>
      </c>
      <c r="I100" s="70">
        <f t="shared" si="3"/>
        <v>1.0798496155978714E-2</v>
      </c>
      <c r="J100" s="70">
        <f>G100/'סכום נכסי הקרן'!$C$41</f>
        <v>5.430722097757041E-4</v>
      </c>
    </row>
    <row r="101" spans="1:10">
      <c r="A101" s="62" t="s">
        <v>2278</v>
      </c>
      <c r="B101" s="59">
        <v>87952</v>
      </c>
      <c r="C101" s="72" t="s">
        <v>135</v>
      </c>
      <c r="D101" s="79">
        <v>44819</v>
      </c>
      <c r="E101" s="69">
        <v>43186.25</v>
      </c>
      <c r="F101" s="71">
        <v>100</v>
      </c>
      <c r="G101" s="69">
        <v>173.24596</v>
      </c>
      <c r="H101" s="70">
        <v>1E-4</v>
      </c>
      <c r="I101" s="70">
        <f t="shared" si="3"/>
        <v>4.2348457079334804E-4</v>
      </c>
      <c r="J101" s="70">
        <f>G101/'סכום נכסי הקרן'!$C$41</f>
        <v>2.1297660187555512E-5</v>
      </c>
    </row>
    <row r="102" spans="1:10">
      <c r="A102" s="62" t="s">
        <v>2279</v>
      </c>
      <c r="B102" s="59">
        <v>8318</v>
      </c>
      <c r="C102" s="72" t="s">
        <v>135</v>
      </c>
      <c r="D102" s="79">
        <v>44256</v>
      </c>
      <c r="E102" s="69">
        <v>184919.5</v>
      </c>
      <c r="F102" s="71">
        <v>102.571</v>
      </c>
      <c r="G102" s="69">
        <v>760.89533999999992</v>
      </c>
      <c r="H102" s="70">
        <v>5.0000000000000001E-4</v>
      </c>
      <c r="I102" s="70">
        <f t="shared" si="3"/>
        <v>1.8599419950604251E-3</v>
      </c>
      <c r="J102" s="70">
        <f>G102/'סכום נכסי הקרן'!$C$41</f>
        <v>9.3539210897700101E-5</v>
      </c>
    </row>
    <row r="103" spans="1:10">
      <c r="A103" s="62" t="s">
        <v>2280</v>
      </c>
      <c r="B103" s="59">
        <v>6650</v>
      </c>
      <c r="C103" s="72" t="s">
        <v>135</v>
      </c>
      <c r="D103" s="79">
        <v>43466</v>
      </c>
      <c r="E103" s="69">
        <v>782172.33</v>
      </c>
      <c r="F103" s="71">
        <v>145.56790000000001</v>
      </c>
      <c r="G103" s="69">
        <v>4567.5750199999993</v>
      </c>
      <c r="H103" s="70">
        <v>2.0000000000000001E-4</v>
      </c>
      <c r="I103" s="70">
        <f t="shared" si="3"/>
        <v>1.1165036961965046E-2</v>
      </c>
      <c r="J103" s="70">
        <f>G103/'סכום נכסי הקרן'!$C$41</f>
        <v>5.6150608451202599E-4</v>
      </c>
    </row>
    <row r="104" spans="1:10">
      <c r="A104" s="62" t="s">
        <v>2281</v>
      </c>
      <c r="B104" s="59">
        <v>7035</v>
      </c>
      <c r="C104" s="72" t="s">
        <v>135</v>
      </c>
      <c r="D104" s="79">
        <v>43847</v>
      </c>
      <c r="E104" s="69">
        <v>213017.52</v>
      </c>
      <c r="F104" s="71">
        <v>152.5829</v>
      </c>
      <c r="G104" s="69">
        <v>1303.8836100000001</v>
      </c>
      <c r="H104" s="70">
        <v>5.0000000000000001E-4</v>
      </c>
      <c r="I104" s="70">
        <f t="shared" si="3"/>
        <v>3.1872292487820854E-3</v>
      </c>
      <c r="J104" s="70">
        <f>G104/'סכום נכסי הקרן'!$C$41</f>
        <v>1.602904336118612E-4</v>
      </c>
    </row>
    <row r="105" spans="1:10">
      <c r="A105" s="62" t="s">
        <v>2282</v>
      </c>
      <c r="B105" s="59">
        <v>7040</v>
      </c>
      <c r="C105" s="72" t="s">
        <v>135</v>
      </c>
      <c r="D105" s="79">
        <v>43891</v>
      </c>
      <c r="E105" s="69">
        <v>64898.46</v>
      </c>
      <c r="F105" s="71">
        <v>139.03790000000001</v>
      </c>
      <c r="G105" s="69">
        <v>361.98054999999999</v>
      </c>
      <c r="H105" s="70">
        <v>2.0000000000000001E-4</v>
      </c>
      <c r="I105" s="70">
        <f t="shared" si="3"/>
        <v>8.848297406317011E-4</v>
      </c>
      <c r="J105" s="70">
        <f>G105/'סכום נכסי הקרן'!$C$41</f>
        <v>4.4499385431004843E-5</v>
      </c>
    </row>
    <row r="106" spans="1:10">
      <c r="A106" s="62" t="s">
        <v>2283</v>
      </c>
      <c r="B106" s="59">
        <v>9391</v>
      </c>
      <c r="C106" s="72" t="s">
        <v>135</v>
      </c>
      <c r="D106" s="79">
        <v>44608</v>
      </c>
      <c r="E106" s="69">
        <v>201282.74769400002</v>
      </c>
      <c r="F106" s="71">
        <v>96.610600000000005</v>
      </c>
      <c r="G106" s="69">
        <v>780.09762241500016</v>
      </c>
      <c r="H106" s="70">
        <v>1E-4</v>
      </c>
      <c r="I106" s="70">
        <f t="shared" si="3"/>
        <v>1.9068802920733483E-3</v>
      </c>
      <c r="J106" s="70">
        <f>G106/'סכום נכסי הקרן'!$C$41</f>
        <v>9.5899806698607367E-5</v>
      </c>
    </row>
    <row r="107" spans="1:10">
      <c r="A107" s="62" t="s">
        <v>2284</v>
      </c>
      <c r="B107" s="59">
        <v>8314</v>
      </c>
      <c r="C107" s="72" t="s">
        <v>133</v>
      </c>
      <c r="D107" s="79">
        <v>44264</v>
      </c>
      <c r="E107" s="69">
        <v>316725.81041699997</v>
      </c>
      <c r="F107" s="71">
        <v>101.6375</v>
      </c>
      <c r="G107" s="69">
        <v>1167.575532909</v>
      </c>
      <c r="H107" s="70">
        <v>2.9999999999999997E-4</v>
      </c>
      <c r="I107" s="70">
        <f t="shared" si="3"/>
        <v>2.8540360965576481E-3</v>
      </c>
      <c r="J107" s="70">
        <f>G107/'סכום נכסי הקרן'!$C$41</f>
        <v>1.4353366129403491E-4</v>
      </c>
    </row>
    <row r="108" spans="1:10">
      <c r="A108" s="62" t="s">
        <v>2285</v>
      </c>
      <c r="B108" s="59">
        <v>7032</v>
      </c>
      <c r="C108" s="72" t="s">
        <v>133</v>
      </c>
      <c r="D108" s="79">
        <v>43853</v>
      </c>
      <c r="E108" s="69">
        <v>120300.19</v>
      </c>
      <c r="F108" s="71">
        <v>70.628299999999996</v>
      </c>
      <c r="G108" s="69">
        <v>308.17160999999999</v>
      </c>
      <c r="H108" s="70">
        <v>2.0000000000000001E-4</v>
      </c>
      <c r="I108" s="70">
        <f t="shared" si="3"/>
        <v>7.5329850111105067E-4</v>
      </c>
      <c r="J108" s="70">
        <f>G108/'סכום נכסי הקרן'!$C$41</f>
        <v>3.7884486479406988E-5</v>
      </c>
    </row>
    <row r="109" spans="1:10">
      <c r="A109" s="62" t="s">
        <v>2286</v>
      </c>
      <c r="B109" s="59">
        <v>8337</v>
      </c>
      <c r="C109" s="72" t="s">
        <v>133</v>
      </c>
      <c r="D109" s="79">
        <v>44470</v>
      </c>
      <c r="E109" s="69">
        <v>154768.26611200001</v>
      </c>
      <c r="F109" s="71">
        <v>151.66829999999999</v>
      </c>
      <c r="G109" s="69">
        <v>851.38166196099996</v>
      </c>
      <c r="H109" s="70">
        <v>2.9999999999999997E-4</v>
      </c>
      <c r="I109" s="70">
        <f t="shared" si="3"/>
        <v>2.081127881405612E-3</v>
      </c>
      <c r="J109" s="70">
        <f>G109/'סכום נכסי הקרן'!$C$41</f>
        <v>1.0466297353405317E-4</v>
      </c>
    </row>
    <row r="110" spans="1:10">
      <c r="A110" s="62" t="s">
        <v>2287</v>
      </c>
      <c r="B110" s="59">
        <v>8111</v>
      </c>
      <c r="C110" s="72" t="s">
        <v>133</v>
      </c>
      <c r="D110" s="79">
        <v>44377</v>
      </c>
      <c r="E110" s="69">
        <v>187973</v>
      </c>
      <c r="F110" s="71">
        <v>113.1297</v>
      </c>
      <c r="G110" s="69">
        <v>771.29349000000002</v>
      </c>
      <c r="H110" s="70">
        <v>2.0000000000000001E-4</v>
      </c>
      <c r="I110" s="70">
        <f t="shared" si="3"/>
        <v>1.8853593617326112E-3</v>
      </c>
      <c r="J110" s="70">
        <f>G110/'סכום נכסי הקרן'!$C$41</f>
        <v>9.4817487547148267E-5</v>
      </c>
    </row>
    <row r="111" spans="1:10">
      <c r="A111" s="62" t="s">
        <v>2288</v>
      </c>
      <c r="B111" s="59">
        <v>9237</v>
      </c>
      <c r="C111" s="72" t="s">
        <v>133</v>
      </c>
      <c r="D111" s="79">
        <v>44712</v>
      </c>
      <c r="E111" s="69">
        <v>263495.45</v>
      </c>
      <c r="F111" s="71">
        <v>144.4239</v>
      </c>
      <c r="G111" s="69">
        <v>1380.2563300000002</v>
      </c>
      <c r="H111" s="70">
        <v>2.0000000000000001E-4</v>
      </c>
      <c r="I111" s="70">
        <f t="shared" si="3"/>
        <v>3.3739156716546337E-3</v>
      </c>
      <c r="J111" s="70">
        <f>G111/'סכום נכסי הקרן'!$C$41</f>
        <v>1.6967916763001279E-4</v>
      </c>
    </row>
    <row r="112" spans="1:10">
      <c r="A112" s="62" t="s">
        <v>2289</v>
      </c>
      <c r="B112" s="59">
        <v>6648</v>
      </c>
      <c r="C112" s="72" t="s">
        <v>133</v>
      </c>
      <c r="D112" s="79">
        <v>43466</v>
      </c>
      <c r="E112" s="69">
        <v>778221.28</v>
      </c>
      <c r="F112" s="71">
        <v>132.08369999999999</v>
      </c>
      <c r="G112" s="69">
        <v>3728.2058500000003</v>
      </c>
      <c r="H112" s="70">
        <v>1E-4</v>
      </c>
      <c r="I112" s="70">
        <f t="shared" si="3"/>
        <v>9.1132725647195441E-3</v>
      </c>
      <c r="J112" s="70">
        <f>G112/'סכום נכסי הקרן'!$C$41</f>
        <v>4.5831984366363619E-4</v>
      </c>
    </row>
    <row r="113" spans="1:10">
      <c r="A113" s="62" t="s">
        <v>2290</v>
      </c>
      <c r="B113" s="59">
        <v>6665</v>
      </c>
      <c r="C113" s="72" t="s">
        <v>133</v>
      </c>
      <c r="D113" s="79">
        <v>43586</v>
      </c>
      <c r="E113" s="69">
        <v>98050.62</v>
      </c>
      <c r="F113" s="71">
        <v>264.0958</v>
      </c>
      <c r="G113" s="69">
        <v>939.20280000000002</v>
      </c>
      <c r="H113" s="70">
        <v>2.0000000000000001E-4</v>
      </c>
      <c r="I113" s="70">
        <f t="shared" si="3"/>
        <v>2.2957989591555882E-3</v>
      </c>
      <c r="J113" s="70">
        <f>G113/'סכום נכסי הקרן'!$C$41</f>
        <v>1.1545909689092124E-4</v>
      </c>
    </row>
    <row r="114" spans="1:10">
      <c r="A114" s="62" t="s">
        <v>2291</v>
      </c>
      <c r="B114" s="59">
        <v>7016</v>
      </c>
      <c r="C114" s="72" t="s">
        <v>133</v>
      </c>
      <c r="D114" s="79">
        <v>43627</v>
      </c>
      <c r="E114" s="69">
        <v>104989.6</v>
      </c>
      <c r="F114" s="71">
        <v>74.983400000000003</v>
      </c>
      <c r="G114" s="69">
        <v>285.53474</v>
      </c>
      <c r="H114" s="70">
        <v>5.0000000000000001E-4</v>
      </c>
      <c r="I114" s="70">
        <f t="shared" si="3"/>
        <v>6.9796465565771478E-4</v>
      </c>
      <c r="J114" s="70">
        <f>G114/'סכום נכסי הקרן'!$C$41</f>
        <v>3.5101666233729286E-5</v>
      </c>
    </row>
    <row r="115" spans="1:10">
      <c r="A115" s="62" t="s">
        <v>2292</v>
      </c>
      <c r="B115" s="59">
        <v>7042</v>
      </c>
      <c r="C115" s="72" t="s">
        <v>133</v>
      </c>
      <c r="D115" s="79">
        <v>43558</v>
      </c>
      <c r="E115" s="69">
        <v>750348.91544699995</v>
      </c>
      <c r="F115" s="71">
        <v>100.9816</v>
      </c>
      <c r="G115" s="69">
        <v>2748.2299123119997</v>
      </c>
      <c r="H115" s="70">
        <v>1.2999999999999999E-3</v>
      </c>
      <c r="I115" s="70">
        <f t="shared" si="3"/>
        <v>6.7178072427021545E-3</v>
      </c>
      <c r="J115" s="70">
        <f>G115/'סכום נכסי הקרן'!$C$41</f>
        <v>3.3784837920431998E-4</v>
      </c>
    </row>
    <row r="116" spans="1:10">
      <c r="A116" s="62" t="s">
        <v>2293</v>
      </c>
      <c r="B116" s="59">
        <v>7057</v>
      </c>
      <c r="C116" s="72" t="s">
        <v>133</v>
      </c>
      <c r="D116" s="79">
        <v>43917</v>
      </c>
      <c r="E116" s="69">
        <v>98412.111867</v>
      </c>
      <c r="F116" s="71">
        <v>117.6644</v>
      </c>
      <c r="G116" s="69">
        <v>419.99216744900008</v>
      </c>
      <c r="H116" s="70">
        <v>2.8E-3</v>
      </c>
      <c r="I116" s="70">
        <f t="shared" si="3"/>
        <v>1.0266340569714165E-3</v>
      </c>
      <c r="J116" s="70">
        <f>G116/'סכום נכסי הקרן'!$C$41</f>
        <v>5.1630932483295527E-5</v>
      </c>
    </row>
    <row r="117" spans="1:10">
      <c r="A117" s="62" t="s">
        <v>2294</v>
      </c>
      <c r="B117" s="59">
        <v>87954</v>
      </c>
      <c r="C117" s="72" t="s">
        <v>135</v>
      </c>
      <c r="D117" s="79">
        <v>44837</v>
      </c>
      <c r="E117" s="69">
        <v>52641.99</v>
      </c>
      <c r="F117" s="71">
        <v>100</v>
      </c>
      <c r="G117" s="69">
        <v>211.17862</v>
      </c>
      <c r="H117" s="70">
        <v>1E-4</v>
      </c>
      <c r="I117" s="70">
        <f t="shared" si="3"/>
        <v>5.1620763480678881E-4</v>
      </c>
      <c r="J117" s="70">
        <f>G117/'סכום נכסי הקרן'!$C$41</f>
        <v>2.5960839073170389E-5</v>
      </c>
    </row>
    <row r="118" spans="1:10">
      <c r="A118" s="62" t="s">
        <v>2295</v>
      </c>
      <c r="B118" s="59">
        <v>87953</v>
      </c>
      <c r="C118" s="72" t="s">
        <v>135</v>
      </c>
      <c r="D118" s="79">
        <v>44792</v>
      </c>
      <c r="E118" s="69">
        <v>66362.210000000006</v>
      </c>
      <c r="F118" s="71">
        <v>100</v>
      </c>
      <c r="G118" s="69">
        <v>266.21866</v>
      </c>
      <c r="H118" s="70">
        <v>2.0000000000000001E-4</v>
      </c>
      <c r="I118" s="70">
        <f t="shared" si="3"/>
        <v>6.5074819041829456E-4</v>
      </c>
      <c r="J118" s="70">
        <f>G118/'סכום נכסי הקרן'!$C$41</f>
        <v>3.2727080944723777E-5</v>
      </c>
    </row>
    <row r="119" spans="1:10">
      <c r="A119" s="62" t="s">
        <v>2296</v>
      </c>
      <c r="B119" s="59">
        <v>5237</v>
      </c>
      <c r="C119" s="72" t="s">
        <v>133</v>
      </c>
      <c r="D119" s="79">
        <v>43007</v>
      </c>
      <c r="E119" s="69">
        <v>1604584.3512250001</v>
      </c>
      <c r="F119" s="71">
        <v>34.284599999999998</v>
      </c>
      <c r="G119" s="69">
        <v>1995.3045588549999</v>
      </c>
      <c r="H119" s="70">
        <v>8.0000000000000004E-4</v>
      </c>
      <c r="I119" s="70">
        <f t="shared" si="3"/>
        <v>4.8773471814795577E-3</v>
      </c>
      <c r="J119" s="70">
        <f>G119/'סכום נכסי הקרן'!$C$41</f>
        <v>2.4528894333336344E-4</v>
      </c>
    </row>
    <row r="120" spans="1:10">
      <c r="A120" s="62" t="s">
        <v>2297</v>
      </c>
      <c r="B120" s="59">
        <v>87343</v>
      </c>
      <c r="C120" s="72" t="s">
        <v>133</v>
      </c>
      <c r="D120" s="79">
        <v>44421</v>
      </c>
      <c r="E120" s="69">
        <v>88617.48</v>
      </c>
      <c r="F120" s="71">
        <v>100</v>
      </c>
      <c r="G120" s="69">
        <v>321.41560999999996</v>
      </c>
      <c r="H120" s="70">
        <v>1E-4</v>
      </c>
      <c r="I120" s="70">
        <f t="shared" si="3"/>
        <v>7.8567229877759995E-4</v>
      </c>
      <c r="J120" s="70">
        <f>G120/'סכום נכסי הקרן'!$C$41</f>
        <v>3.9512612246518583E-5</v>
      </c>
    </row>
    <row r="121" spans="1:10">
      <c r="A121" s="62" t="s">
        <v>2298</v>
      </c>
      <c r="B121" s="59">
        <v>87342</v>
      </c>
      <c r="C121" s="72" t="s">
        <v>133</v>
      </c>
      <c r="D121" s="79">
        <v>44421</v>
      </c>
      <c r="E121" s="69">
        <v>41554.42</v>
      </c>
      <c r="F121" s="71">
        <v>100</v>
      </c>
      <c r="G121" s="69">
        <v>150.71789000000001</v>
      </c>
      <c r="H121" s="70">
        <v>1E-4</v>
      </c>
      <c r="I121" s="70">
        <f t="shared" si="3"/>
        <v>3.6841667740782552E-4</v>
      </c>
      <c r="J121" s="70">
        <f>G121/'סכום נכסי הקרן'!$C$41</f>
        <v>1.8528215061438499E-5</v>
      </c>
    </row>
    <row r="122" spans="1:10">
      <c r="A122" s="62" t="s">
        <v>2299</v>
      </c>
      <c r="B122" s="59">
        <v>9730</v>
      </c>
      <c r="C122" s="72" t="s">
        <v>136</v>
      </c>
      <c r="D122" s="79">
        <v>45146</v>
      </c>
      <c r="E122" s="69">
        <v>164485.72708700001</v>
      </c>
      <c r="F122" s="71">
        <v>100.5967</v>
      </c>
      <c r="G122" s="69">
        <v>764.60744616100021</v>
      </c>
      <c r="H122" s="70">
        <v>6.9999999999999999E-4</v>
      </c>
      <c r="I122" s="70">
        <f t="shared" si="3"/>
        <v>1.869015913345911E-3</v>
      </c>
      <c r="J122" s="70">
        <f>G122/'סכום נכסי הקרן'!$C$41</f>
        <v>9.3995551556940376E-5</v>
      </c>
    </row>
    <row r="123" spans="1:10">
      <c r="A123" s="62" t="s">
        <v>2300</v>
      </c>
      <c r="B123" s="59">
        <v>9011</v>
      </c>
      <c r="C123" s="72" t="s">
        <v>136</v>
      </c>
      <c r="D123" s="79">
        <v>44644</v>
      </c>
      <c r="E123" s="69">
        <v>869412.49354499998</v>
      </c>
      <c r="F123" s="71">
        <v>107.1643</v>
      </c>
      <c r="G123" s="69">
        <v>4305.2916645999994</v>
      </c>
      <c r="H123" s="70">
        <v>8.9999999999999998E-4</v>
      </c>
      <c r="I123" s="70">
        <f t="shared" si="3"/>
        <v>1.0523908278861509E-2</v>
      </c>
      <c r="J123" s="70">
        <f>G123/'סכום נכסי הקרן'!$C$41</f>
        <v>5.2926278269903673E-4</v>
      </c>
    </row>
    <row r="124" spans="1:10">
      <c r="A124" s="62" t="s">
        <v>2301</v>
      </c>
      <c r="B124" s="59">
        <v>8329</v>
      </c>
      <c r="C124" s="72" t="s">
        <v>133</v>
      </c>
      <c r="D124" s="79">
        <v>43810</v>
      </c>
      <c r="E124" s="69">
        <v>957487.32</v>
      </c>
      <c r="F124" s="71">
        <v>110.0408</v>
      </c>
      <c r="G124" s="69">
        <v>3821.50407</v>
      </c>
      <c r="H124" s="70">
        <v>1E-4</v>
      </c>
      <c r="I124" s="70">
        <f t="shared" si="3"/>
        <v>9.3413318894650273E-3</v>
      </c>
      <c r="J124" s="70">
        <f>G124/'סכום נכסי הקרן'!$C$41</f>
        <v>4.6978928159837241E-4</v>
      </c>
    </row>
    <row r="125" spans="1:10">
      <c r="A125" s="62" t="s">
        <v>2302</v>
      </c>
      <c r="B125" s="59">
        <v>5290</v>
      </c>
      <c r="C125" s="72" t="s">
        <v>133</v>
      </c>
      <c r="D125" s="79">
        <v>42359</v>
      </c>
      <c r="E125" s="69">
        <v>968699.56775199994</v>
      </c>
      <c r="F125" s="71">
        <v>52.264800000000001</v>
      </c>
      <c r="G125" s="69">
        <v>1836.309810021</v>
      </c>
      <c r="H125" s="70">
        <v>2.0000000000000001E-4</v>
      </c>
      <c r="I125" s="70">
        <f t="shared" si="3"/>
        <v>4.488698447804253E-3</v>
      </c>
      <c r="J125" s="70">
        <f>G125/'סכום נכסי הקרן'!$C$41</f>
        <v>2.2574322848799408E-4</v>
      </c>
    </row>
    <row r="126" spans="1:10">
      <c r="A126" s="62" t="s">
        <v>2303</v>
      </c>
      <c r="B126" s="59">
        <v>8278</v>
      </c>
      <c r="C126" s="72" t="s">
        <v>133</v>
      </c>
      <c r="D126" s="79">
        <v>44256</v>
      </c>
      <c r="E126" s="69">
        <v>153349.20000000001</v>
      </c>
      <c r="F126" s="71">
        <v>126.0104</v>
      </c>
      <c r="G126" s="69">
        <v>700.86675000000002</v>
      </c>
      <c r="H126" s="70">
        <v>5.9999999999999995E-4</v>
      </c>
      <c r="I126" s="70">
        <f t="shared" si="3"/>
        <v>1.7132073660308083E-3</v>
      </c>
      <c r="J126" s="70">
        <f>G126/'סכום נכסי הקרן'!$C$41</f>
        <v>8.6159711188973313E-5</v>
      </c>
    </row>
    <row r="127" spans="1:10">
      <c r="A127" s="62" t="s">
        <v>2304</v>
      </c>
      <c r="B127" s="59">
        <v>8413</v>
      </c>
      <c r="C127" s="72" t="s">
        <v>135</v>
      </c>
      <c r="D127" s="79">
        <v>44661</v>
      </c>
      <c r="E127" s="69">
        <v>118589.41</v>
      </c>
      <c r="F127" s="71">
        <v>68.828199999999995</v>
      </c>
      <c r="G127" s="69">
        <v>327.43865999999997</v>
      </c>
      <c r="H127" s="70">
        <v>2.9999999999999997E-4</v>
      </c>
      <c r="I127" s="70">
        <f t="shared" si="3"/>
        <v>8.0039511681108757E-4</v>
      </c>
      <c r="J127" s="70">
        <f>G127/'סכום נכסי הקרן'!$C$41</f>
        <v>4.0253044359294296E-5</v>
      </c>
    </row>
    <row r="128" spans="1:10">
      <c r="A128" s="62" t="s">
        <v>2305</v>
      </c>
      <c r="B128" s="59">
        <v>8281</v>
      </c>
      <c r="C128" s="72" t="s">
        <v>135</v>
      </c>
      <c r="D128" s="79">
        <v>44302</v>
      </c>
      <c r="E128" s="69">
        <v>1095685.27</v>
      </c>
      <c r="F128" s="71">
        <v>103.93640000000001</v>
      </c>
      <c r="G128" s="69">
        <v>4568.47354</v>
      </c>
      <c r="H128" s="70">
        <v>2.9999999999999997E-4</v>
      </c>
      <c r="I128" s="70">
        <f t="shared" si="3"/>
        <v>1.1167233315383905E-2</v>
      </c>
      <c r="J128" s="70">
        <f>G128/'סכום נכסי הקרן'!$C$41</f>
        <v>5.6161654234683912E-4</v>
      </c>
    </row>
    <row r="129" spans="1:10">
      <c r="A129" s="62" t="s">
        <v>2306</v>
      </c>
      <c r="B129" s="59">
        <v>87253</v>
      </c>
      <c r="C129" s="72" t="s">
        <v>133</v>
      </c>
      <c r="D129" s="79">
        <v>44469</v>
      </c>
      <c r="E129" s="69">
        <v>16511.14</v>
      </c>
      <c r="F129" s="71">
        <v>100</v>
      </c>
      <c r="G129" s="69">
        <v>59.885889999999996</v>
      </c>
      <c r="H129" s="70">
        <v>1E-4</v>
      </c>
      <c r="I129" s="70">
        <f t="shared" si="3"/>
        <v>1.4638581138185069E-4</v>
      </c>
      <c r="J129" s="70">
        <f>G129/'סכום נכסי הקרן'!$C$41</f>
        <v>7.3619571576118071E-6</v>
      </c>
    </row>
    <row r="130" spans="1:10">
      <c r="A130" s="62" t="s">
        <v>2307</v>
      </c>
      <c r="B130" s="59">
        <v>8323</v>
      </c>
      <c r="C130" s="72" t="s">
        <v>133</v>
      </c>
      <c r="D130" s="79">
        <v>44406</v>
      </c>
      <c r="E130" s="69">
        <v>1102784.4300800001</v>
      </c>
      <c r="F130" s="71">
        <v>83.801400000000001</v>
      </c>
      <c r="G130" s="69">
        <v>3351.8876673209993</v>
      </c>
      <c r="H130" s="70">
        <v>4.0000000000000002E-4</v>
      </c>
      <c r="I130" s="70">
        <f t="shared" si="3"/>
        <v>8.193395737152831E-3</v>
      </c>
      <c r="J130" s="70">
        <f>G130/'סכום נכסי הקרן'!$C$41</f>
        <v>4.1205788882731098E-4</v>
      </c>
    </row>
    <row r="131" spans="1:10">
      <c r="A131" s="62" t="s">
        <v>2308</v>
      </c>
      <c r="B131" s="59">
        <v>60832</v>
      </c>
      <c r="C131" s="72" t="s">
        <v>133</v>
      </c>
      <c r="D131" s="79">
        <v>42555</v>
      </c>
      <c r="E131" s="69">
        <v>3438.88</v>
      </c>
      <c r="F131" s="71">
        <v>100</v>
      </c>
      <c r="G131" s="69">
        <v>12.47282</v>
      </c>
      <c r="H131" s="70">
        <v>4.0000000000000002E-4</v>
      </c>
      <c r="I131" s="70">
        <f t="shared" si="3"/>
        <v>3.048871572117865E-5</v>
      </c>
      <c r="J131" s="70">
        <f>G131/'סכום נכסי הקרן'!$C$41</f>
        <v>1.5333222312401754E-6</v>
      </c>
    </row>
    <row r="132" spans="1:10">
      <c r="A132" s="62" t="s">
        <v>2309</v>
      </c>
      <c r="B132" s="59">
        <v>9697</v>
      </c>
      <c r="C132" s="72" t="s">
        <v>133</v>
      </c>
      <c r="D132" s="79">
        <v>45014</v>
      </c>
      <c r="E132" s="69">
        <v>63250.388056000003</v>
      </c>
      <c r="F132" s="71">
        <v>104.8687</v>
      </c>
      <c r="G132" s="69">
        <v>240.57840065299999</v>
      </c>
      <c r="H132" s="70">
        <v>2.9999999999999997E-4</v>
      </c>
      <c r="I132" s="70">
        <f t="shared" ref="I132:I194" si="4">IFERROR(G132/$G$9,0)</f>
        <v>5.8807282283919243E-4</v>
      </c>
      <c r="J132" s="70">
        <f>G132/'סכום נכסי הקרן'!$C$41</f>
        <v>2.9575044783573467E-5</v>
      </c>
    </row>
    <row r="133" spans="1:10">
      <c r="A133" s="62" t="s">
        <v>2310</v>
      </c>
      <c r="B133" s="59">
        <v>7060</v>
      </c>
      <c r="C133" s="72" t="s">
        <v>135</v>
      </c>
      <c r="D133" s="79">
        <v>44197</v>
      </c>
      <c r="E133" s="69">
        <v>1066241.3500000001</v>
      </c>
      <c r="F133" s="71">
        <v>116.8475</v>
      </c>
      <c r="G133" s="69">
        <v>4997.9575999999997</v>
      </c>
      <c r="H133" s="70">
        <v>1E-4</v>
      </c>
      <c r="I133" s="70">
        <f t="shared" si="4"/>
        <v>1.2217069472092461E-2</v>
      </c>
      <c r="J133" s="70">
        <f>G133/'סכום נכסי הקרן'!$C$41</f>
        <v>6.1441434245630027E-4</v>
      </c>
    </row>
    <row r="134" spans="1:10">
      <c r="A134" s="62" t="s">
        <v>2311</v>
      </c>
      <c r="B134" s="59">
        <v>9704</v>
      </c>
      <c r="C134" s="72" t="s">
        <v>133</v>
      </c>
      <c r="D134" s="79">
        <v>44760</v>
      </c>
      <c r="E134" s="69">
        <v>892344.80191599997</v>
      </c>
      <c r="F134" s="71">
        <v>99.445899999999995</v>
      </c>
      <c r="G134" s="69">
        <v>3218.6009589560003</v>
      </c>
      <c r="H134" s="70">
        <v>5.0000000000000001E-4</v>
      </c>
      <c r="I134" s="70">
        <f t="shared" si="4"/>
        <v>7.8675880560709188E-3</v>
      </c>
      <c r="J134" s="70">
        <f>G134/'סכום נכסי הקרן'!$C$41</f>
        <v>3.9567254268546987E-4</v>
      </c>
    </row>
    <row r="135" spans="1:10">
      <c r="A135" s="62" t="s">
        <v>2312</v>
      </c>
      <c r="B135" s="59">
        <v>9649</v>
      </c>
      <c r="C135" s="72" t="s">
        <v>135</v>
      </c>
      <c r="D135" s="79">
        <v>44743</v>
      </c>
      <c r="E135" s="69">
        <v>229498.04759800003</v>
      </c>
      <c r="F135" s="71">
        <v>108.01560000000001</v>
      </c>
      <c r="G135" s="69">
        <v>994.450340052</v>
      </c>
      <c r="H135" s="70">
        <v>2.9999999999999997E-4</v>
      </c>
      <c r="I135" s="70">
        <f t="shared" si="4"/>
        <v>2.4308467304647117E-3</v>
      </c>
      <c r="J135" s="70">
        <f>G135/'סכום נכסי הקרן'!$C$41</f>
        <v>1.2225084738383811E-4</v>
      </c>
    </row>
    <row r="136" spans="1:10">
      <c r="A136" s="62" t="s">
        <v>2313</v>
      </c>
      <c r="B136" s="59">
        <v>9648</v>
      </c>
      <c r="C136" s="72" t="s">
        <v>135</v>
      </c>
      <c r="D136" s="79">
        <v>44743</v>
      </c>
      <c r="E136" s="69">
        <v>293841.13658699999</v>
      </c>
      <c r="F136" s="71">
        <v>105.0476</v>
      </c>
      <c r="G136" s="69">
        <v>1238.2728540179999</v>
      </c>
      <c r="H136" s="70">
        <v>1.6000000000000001E-3</v>
      </c>
      <c r="I136" s="70">
        <f t="shared" si="4"/>
        <v>3.0268495040742466E-3</v>
      </c>
      <c r="J136" s="70">
        <f>G136/'סכום נכסי הקרן'!$C$41</f>
        <v>1.5222470102246481E-4</v>
      </c>
    </row>
    <row r="137" spans="1:10">
      <c r="A137" s="62" t="s">
        <v>2314</v>
      </c>
      <c r="B137" s="59">
        <v>9317</v>
      </c>
      <c r="C137" s="72" t="s">
        <v>135</v>
      </c>
      <c r="D137" s="79">
        <v>44545</v>
      </c>
      <c r="E137" s="69">
        <v>887547.40743799997</v>
      </c>
      <c r="F137" s="71">
        <v>106.4143</v>
      </c>
      <c r="G137" s="69">
        <v>3788.8653798</v>
      </c>
      <c r="H137" s="70">
        <v>2.0000000000000001E-4</v>
      </c>
      <c r="I137" s="70">
        <f t="shared" si="4"/>
        <v>9.2615494708123552E-3</v>
      </c>
      <c r="J137" s="70">
        <f>G137/'סכום נכסי הקרן'!$C$41</f>
        <v>4.6577690674791991E-4</v>
      </c>
    </row>
    <row r="138" spans="1:10">
      <c r="A138" s="62" t="s">
        <v>2315</v>
      </c>
      <c r="B138" s="59">
        <v>60833</v>
      </c>
      <c r="C138" s="72" t="s">
        <v>133</v>
      </c>
      <c r="D138" s="79">
        <v>42555</v>
      </c>
      <c r="E138" s="69">
        <v>266340.2</v>
      </c>
      <c r="F138" s="71">
        <v>100</v>
      </c>
      <c r="G138" s="69">
        <v>966.01592000000005</v>
      </c>
      <c r="H138" s="70">
        <v>1E-4</v>
      </c>
      <c r="I138" s="70">
        <f t="shared" si="4"/>
        <v>2.3613412818442709E-3</v>
      </c>
      <c r="J138" s="70">
        <f>G138/'סכום נכסי הקרן'!$C$41</f>
        <v>1.1875531642947873E-4</v>
      </c>
    </row>
    <row r="139" spans="1:10">
      <c r="A139" s="62" t="s">
        <v>2316</v>
      </c>
      <c r="B139" s="59">
        <v>8313</v>
      </c>
      <c r="C139" s="72" t="s">
        <v>133</v>
      </c>
      <c r="D139" s="79">
        <v>44357</v>
      </c>
      <c r="E139" s="69">
        <v>35709.35</v>
      </c>
      <c r="F139" s="71">
        <v>99.3459</v>
      </c>
      <c r="G139" s="69">
        <v>128.67064999999999</v>
      </c>
      <c r="H139" s="70">
        <v>2.5000000000000001E-3</v>
      </c>
      <c r="I139" s="70">
        <f t="shared" si="4"/>
        <v>3.1452413083082057E-4</v>
      </c>
      <c r="J139" s="70">
        <f>G139/'סכום נכסי הקרן'!$C$41</f>
        <v>1.581787985019616E-5</v>
      </c>
    </row>
    <row r="140" spans="1:10">
      <c r="A140" s="62" t="s">
        <v>2317</v>
      </c>
      <c r="B140" s="59">
        <v>6657</v>
      </c>
      <c r="C140" s="72" t="s">
        <v>133</v>
      </c>
      <c r="D140" s="79">
        <v>42916</v>
      </c>
      <c r="E140" s="69">
        <v>57974.97</v>
      </c>
      <c r="F140" s="71">
        <v>0</v>
      </c>
      <c r="G140" s="71">
        <v>0</v>
      </c>
      <c r="H140" s="70">
        <v>2.5000000000000001E-3</v>
      </c>
      <c r="I140" s="85">
        <v>0</v>
      </c>
      <c r="J140" s="85">
        <v>0</v>
      </c>
    </row>
    <row r="141" spans="1:10">
      <c r="A141" s="62" t="s">
        <v>2318</v>
      </c>
      <c r="B141" s="59">
        <v>7009</v>
      </c>
      <c r="C141" s="72" t="s">
        <v>133</v>
      </c>
      <c r="D141" s="79">
        <v>42916</v>
      </c>
      <c r="E141" s="69">
        <v>40042.78</v>
      </c>
      <c r="F141" s="71">
        <v>97.136200000000002</v>
      </c>
      <c r="G141" s="69">
        <v>141.07594</v>
      </c>
      <c r="H141" s="70">
        <v>2.5000000000000001E-3</v>
      </c>
      <c r="I141" s="70">
        <f t="shared" si="4"/>
        <v>3.4484777538343819E-4</v>
      </c>
      <c r="J141" s="70">
        <f>G141/'סכום נכסי הקרן'!$C$41</f>
        <v>1.7342900410260479E-5</v>
      </c>
    </row>
    <row r="142" spans="1:10">
      <c r="A142" s="62" t="s">
        <v>2319</v>
      </c>
      <c r="B142" s="59">
        <v>7987</v>
      </c>
      <c r="C142" s="72" t="s">
        <v>133</v>
      </c>
      <c r="D142" s="79">
        <v>42916</v>
      </c>
      <c r="E142" s="69">
        <v>47759.51</v>
      </c>
      <c r="F142" s="71">
        <v>98.339500000000001</v>
      </c>
      <c r="G142" s="69">
        <v>170.34738000000002</v>
      </c>
      <c r="H142" s="70">
        <v>2.5000000000000001E-3</v>
      </c>
      <c r="I142" s="70">
        <f t="shared" si="4"/>
        <v>4.1639924593376589E-4</v>
      </c>
      <c r="J142" s="70">
        <f>G142/'סכום נכסי הקרן'!$C$41</f>
        <v>2.0941328808362348E-5</v>
      </c>
    </row>
    <row r="143" spans="1:10">
      <c r="A143" s="62" t="s">
        <v>2320</v>
      </c>
      <c r="B143" s="59">
        <v>7988</v>
      </c>
      <c r="C143" s="72" t="s">
        <v>133</v>
      </c>
      <c r="D143" s="79">
        <v>42916</v>
      </c>
      <c r="E143" s="69">
        <v>46875.03</v>
      </c>
      <c r="F143" s="71">
        <v>0</v>
      </c>
      <c r="G143" s="71">
        <v>0</v>
      </c>
      <c r="H143" s="70">
        <v>2.5000000000000001E-3</v>
      </c>
      <c r="I143" s="85">
        <v>0</v>
      </c>
      <c r="J143" s="85">
        <v>0</v>
      </c>
    </row>
    <row r="144" spans="1:10">
      <c r="A144" s="62" t="s">
        <v>2321</v>
      </c>
      <c r="B144" s="59">
        <v>8271</v>
      </c>
      <c r="C144" s="72" t="s">
        <v>133</v>
      </c>
      <c r="D144" s="79">
        <v>42916</v>
      </c>
      <c r="E144" s="69">
        <v>31536.76</v>
      </c>
      <c r="F144" s="71">
        <v>100.5502</v>
      </c>
      <c r="G144" s="69">
        <v>115.01317999999999</v>
      </c>
      <c r="H144" s="70">
        <v>2.5000000000000001E-3</v>
      </c>
      <c r="I144" s="70">
        <f t="shared" si="4"/>
        <v>2.8113964197420868E-4</v>
      </c>
      <c r="J144" s="70">
        <f>G144/'סכום נכסי הקרן'!$C$41</f>
        <v>1.4138924940761424E-5</v>
      </c>
    </row>
    <row r="145" spans="1:10">
      <c r="A145" s="62" t="s">
        <v>2322</v>
      </c>
      <c r="B145" s="59">
        <v>7999</v>
      </c>
      <c r="C145" s="72" t="s">
        <v>135</v>
      </c>
      <c r="D145" s="79">
        <v>44228</v>
      </c>
      <c r="E145" s="69">
        <v>1059595.04</v>
      </c>
      <c r="F145" s="71">
        <v>116.7323</v>
      </c>
      <c r="G145" s="69">
        <v>4961.9065700000001</v>
      </c>
      <c r="H145" s="70">
        <v>1.9E-3</v>
      </c>
      <c r="I145" s="70">
        <f t="shared" si="4"/>
        <v>1.2128945887760636E-2</v>
      </c>
      <c r="J145" s="70">
        <f>G145/'סכום נכסי הקרן'!$C$41</f>
        <v>6.0998247814990402E-4</v>
      </c>
    </row>
    <row r="146" spans="1:10">
      <c r="A146" s="62" t="s">
        <v>2323</v>
      </c>
      <c r="B146" s="59">
        <v>60834</v>
      </c>
      <c r="C146" s="72" t="s">
        <v>133</v>
      </c>
      <c r="D146" s="79">
        <v>42555</v>
      </c>
      <c r="E146" s="69">
        <v>27569.3</v>
      </c>
      <c r="F146" s="71">
        <v>100</v>
      </c>
      <c r="G146" s="69">
        <v>99.993850000000009</v>
      </c>
      <c r="H146" s="70">
        <v>1E-4</v>
      </c>
      <c r="I146" s="70">
        <f t="shared" si="4"/>
        <v>2.4442620566288777E-4</v>
      </c>
      <c r="J146" s="70">
        <f>G146/'סכום נכסי הקרן'!$C$41</f>
        <v>1.2292552381281492E-5</v>
      </c>
    </row>
    <row r="147" spans="1:10">
      <c r="A147" s="62" t="s">
        <v>2324</v>
      </c>
      <c r="B147" s="59">
        <v>87957</v>
      </c>
      <c r="C147" s="72" t="s">
        <v>135</v>
      </c>
      <c r="D147" s="79">
        <v>44895</v>
      </c>
      <c r="E147" s="69">
        <v>93687.05</v>
      </c>
      <c r="F147" s="71">
        <v>100</v>
      </c>
      <c r="G147" s="69">
        <v>375.83497999999997</v>
      </c>
      <c r="H147" s="70">
        <v>2.0000000000000001E-4</v>
      </c>
      <c r="I147" s="70">
        <f t="shared" si="4"/>
        <v>9.1869568095225159E-4</v>
      </c>
      <c r="J147" s="70">
        <f>G147/'סכום נכסי הקרן'!$C$41</f>
        <v>4.6202553240703116E-5</v>
      </c>
    </row>
    <row r="148" spans="1:10">
      <c r="A148" s="62" t="s">
        <v>2325</v>
      </c>
      <c r="B148" s="59">
        <v>87958</v>
      </c>
      <c r="C148" s="72" t="s">
        <v>135</v>
      </c>
      <c r="D148" s="79">
        <v>44895</v>
      </c>
      <c r="E148" s="69">
        <v>125974.03</v>
      </c>
      <c r="F148" s="71">
        <v>100</v>
      </c>
      <c r="G148" s="69">
        <v>505.35741999999999</v>
      </c>
      <c r="H148" s="70">
        <v>2.0000000000000001E-4</v>
      </c>
      <c r="I148" s="70">
        <f t="shared" si="4"/>
        <v>1.2353019378110387E-3</v>
      </c>
      <c r="J148" s="70">
        <f>G148/'סכום נכסי הקרן'!$C$41</f>
        <v>6.2125146262687853E-5</v>
      </c>
    </row>
    <row r="149" spans="1:10">
      <c r="A149" s="62" t="s">
        <v>2326</v>
      </c>
      <c r="B149" s="59">
        <v>87959</v>
      </c>
      <c r="C149" s="72" t="s">
        <v>135</v>
      </c>
      <c r="D149" s="79">
        <v>44895</v>
      </c>
      <c r="E149" s="69">
        <v>53385.55</v>
      </c>
      <c r="F149" s="71">
        <v>100</v>
      </c>
      <c r="G149" s="69">
        <v>214.16146000000001</v>
      </c>
      <c r="H149" s="70">
        <v>1E-4</v>
      </c>
      <c r="I149" s="70">
        <f t="shared" si="4"/>
        <v>5.234989258541831E-4</v>
      </c>
      <c r="J149" s="70">
        <f>G149/'סכום נכסי הקרן'!$C$41</f>
        <v>2.6327528794038041E-5</v>
      </c>
    </row>
    <row r="150" spans="1:10">
      <c r="A150" s="62" t="s">
        <v>2327</v>
      </c>
      <c r="B150" s="59">
        <v>9600</v>
      </c>
      <c r="C150" s="72" t="s">
        <v>133</v>
      </c>
      <c r="D150" s="79">
        <v>44967</v>
      </c>
      <c r="E150" s="69">
        <v>1150150.1215649999</v>
      </c>
      <c r="F150" s="71">
        <v>98.753500000000003</v>
      </c>
      <c r="G150" s="69">
        <v>4119.5955661610005</v>
      </c>
      <c r="H150" s="70">
        <v>4.5999999999999999E-3</v>
      </c>
      <c r="I150" s="70">
        <f t="shared" si="4"/>
        <v>1.0069990435435671E-2</v>
      </c>
      <c r="J150" s="70">
        <f>G150/'סכום נכסי הקרן'!$C$41</f>
        <v>5.0643458859448939E-4</v>
      </c>
    </row>
    <row r="151" spans="1:10">
      <c r="A151" s="62" t="s">
        <v>2328</v>
      </c>
      <c r="B151" s="59">
        <v>7991</v>
      </c>
      <c r="C151" s="72" t="s">
        <v>133</v>
      </c>
      <c r="D151" s="79">
        <v>44105</v>
      </c>
      <c r="E151" s="69">
        <v>1093236.3700000001</v>
      </c>
      <c r="F151" s="71">
        <v>114.3656</v>
      </c>
      <c r="G151" s="69">
        <v>4534.7885500000002</v>
      </c>
      <c r="H151" s="70">
        <v>2.0000000000000001E-4</v>
      </c>
      <c r="I151" s="70">
        <f t="shared" si="4"/>
        <v>1.1084893308538561E-2</v>
      </c>
      <c r="J151" s="70">
        <f>G151/'סכום נכסי הקרן'!$C$41</f>
        <v>5.5747554263497752E-4</v>
      </c>
    </row>
    <row r="152" spans="1:10">
      <c r="A152" s="62" t="s">
        <v>2329</v>
      </c>
      <c r="B152" s="59">
        <v>87259</v>
      </c>
      <c r="C152" s="72" t="s">
        <v>133</v>
      </c>
      <c r="D152" s="79">
        <v>44469</v>
      </c>
      <c r="E152" s="69">
        <v>18700.64</v>
      </c>
      <c r="F152" s="71">
        <v>100</v>
      </c>
      <c r="G152" s="69">
        <v>67.827240000000003</v>
      </c>
      <c r="H152" s="70">
        <v>0</v>
      </c>
      <c r="I152" s="70">
        <f t="shared" si="4"/>
        <v>1.6579774569922098E-4</v>
      </c>
      <c r="J152" s="70">
        <f>G152/'סכום נכסי הקרן'!$C$41</f>
        <v>8.3382118058035687E-6</v>
      </c>
    </row>
    <row r="153" spans="1:10">
      <c r="A153" s="62" t="s">
        <v>2330</v>
      </c>
      <c r="B153" s="59">
        <v>87252</v>
      </c>
      <c r="C153" s="72" t="s">
        <v>133</v>
      </c>
      <c r="D153" s="79">
        <v>44469</v>
      </c>
      <c r="E153" s="69">
        <v>34128.730000000003</v>
      </c>
      <c r="F153" s="71">
        <v>100</v>
      </c>
      <c r="G153" s="69">
        <v>123.78491</v>
      </c>
      <c r="H153" s="70">
        <v>0</v>
      </c>
      <c r="I153" s="70">
        <f t="shared" si="4"/>
        <v>3.0258136745031872E-4</v>
      </c>
      <c r="J153" s="70">
        <f>G153/'סכום נכסי הקרן'!$C$41</f>
        <v>1.5217260763409099E-5</v>
      </c>
    </row>
    <row r="154" spans="1:10">
      <c r="A154" s="62" t="s">
        <v>2331</v>
      </c>
      <c r="B154" s="59">
        <v>87251</v>
      </c>
      <c r="C154" s="72" t="s">
        <v>133</v>
      </c>
      <c r="D154" s="79">
        <v>44469</v>
      </c>
      <c r="E154" s="69">
        <v>60238.55</v>
      </c>
      <c r="F154" s="71">
        <v>100</v>
      </c>
      <c r="G154" s="69">
        <v>218.48521</v>
      </c>
      <c r="H154" s="70">
        <v>0</v>
      </c>
      <c r="I154" s="70">
        <f t="shared" si="4"/>
        <v>5.3406795391675802E-4</v>
      </c>
      <c r="J154" s="70">
        <f>G154/'סכום נכסי הקרן'!$C$41</f>
        <v>2.6859060716836952E-5</v>
      </c>
    </row>
    <row r="155" spans="1:10">
      <c r="A155" s="62" t="s">
        <v>2332</v>
      </c>
      <c r="B155" s="59">
        <v>9229</v>
      </c>
      <c r="C155" s="72" t="s">
        <v>133</v>
      </c>
      <c r="D155" s="79">
        <v>44735</v>
      </c>
      <c r="E155" s="69">
        <v>244482.15</v>
      </c>
      <c r="F155" s="71">
        <v>102.47839999999999</v>
      </c>
      <c r="G155" s="69">
        <v>908.71366</v>
      </c>
      <c r="H155" s="70">
        <v>8.0000000000000004E-4</v>
      </c>
      <c r="I155" s="70">
        <f t="shared" si="4"/>
        <v>2.2212709276404046E-3</v>
      </c>
      <c r="J155" s="70">
        <f>G155/'סכום נכסי הקרן'!$C$41</f>
        <v>1.1171097287619208E-4</v>
      </c>
    </row>
    <row r="156" spans="1:10">
      <c r="A156" s="62" t="s">
        <v>2333</v>
      </c>
      <c r="B156" s="59">
        <v>9385</v>
      </c>
      <c r="C156" s="72" t="s">
        <v>135</v>
      </c>
      <c r="D156" s="79">
        <v>44896</v>
      </c>
      <c r="E156" s="69">
        <v>440886.05</v>
      </c>
      <c r="F156" s="71">
        <v>106.015</v>
      </c>
      <c r="G156" s="69">
        <v>1875.0433</v>
      </c>
      <c r="H156" s="70">
        <v>1E-3</v>
      </c>
      <c r="I156" s="70">
        <f t="shared" si="4"/>
        <v>4.5833790705390358E-3</v>
      </c>
      <c r="J156" s="70">
        <f>G156/'סכום נכסי הקרן'!$C$41</f>
        <v>2.3050485587284523E-4</v>
      </c>
    </row>
    <row r="157" spans="1:10">
      <c r="A157" s="62" t="s">
        <v>2334</v>
      </c>
      <c r="B157" s="59">
        <v>7027</v>
      </c>
      <c r="C157" s="72" t="s">
        <v>136</v>
      </c>
      <c r="D157" s="79">
        <v>43738</v>
      </c>
      <c r="E157" s="69">
        <v>872257.82</v>
      </c>
      <c r="F157" s="71">
        <v>135.77610000000001</v>
      </c>
      <c r="G157" s="69">
        <v>5472.6134299999994</v>
      </c>
      <c r="H157" s="70">
        <v>4.0000000000000002E-4</v>
      </c>
      <c r="I157" s="70">
        <f t="shared" si="4"/>
        <v>1.3377324062976486E-2</v>
      </c>
      <c r="J157" s="70">
        <f>G157/'סכום נכסי הקרן'!$C$41</f>
        <v>6.7276524757052124E-4</v>
      </c>
    </row>
    <row r="158" spans="1:10">
      <c r="A158" s="62" t="s">
        <v>2335</v>
      </c>
      <c r="B158" s="59">
        <v>9246</v>
      </c>
      <c r="C158" s="72" t="s">
        <v>135</v>
      </c>
      <c r="D158" s="79">
        <v>44816</v>
      </c>
      <c r="E158" s="69">
        <v>1125689.04</v>
      </c>
      <c r="F158" s="71">
        <v>70.760599999999997</v>
      </c>
      <c r="G158" s="69">
        <v>3195.4172000000003</v>
      </c>
      <c r="H158" s="70">
        <v>6.9999999999999999E-4</v>
      </c>
      <c r="I158" s="70">
        <f t="shared" si="4"/>
        <v>7.8109173884786812E-3</v>
      </c>
      <c r="J158" s="70">
        <f>G158/'סכום נכסי הקרן'!$C$41</f>
        <v>3.9282249169371756E-4</v>
      </c>
    </row>
    <row r="159" spans="1:10">
      <c r="A159" s="62" t="s">
        <v>2336</v>
      </c>
      <c r="B159" s="59">
        <v>9245</v>
      </c>
      <c r="C159" s="72" t="s">
        <v>133</v>
      </c>
      <c r="D159" s="79">
        <v>44816</v>
      </c>
      <c r="E159" s="69">
        <v>106011.83</v>
      </c>
      <c r="F159" s="71">
        <v>101.8539</v>
      </c>
      <c r="G159" s="69">
        <v>391.63322999999997</v>
      </c>
      <c r="H159" s="70">
        <v>6.9999999999999999E-4</v>
      </c>
      <c r="I159" s="70">
        <f t="shared" si="4"/>
        <v>9.5731311896082622E-4</v>
      </c>
      <c r="J159" s="70">
        <f>G159/'סכום נכסי הקרן'!$C$41</f>
        <v>4.8144680838126157E-5</v>
      </c>
    </row>
    <row r="160" spans="1:10">
      <c r="A160" s="62" t="s">
        <v>2337</v>
      </c>
      <c r="B160" s="59">
        <v>9534</v>
      </c>
      <c r="C160" s="72" t="s">
        <v>135</v>
      </c>
      <c r="D160" s="79">
        <v>45007</v>
      </c>
      <c r="E160" s="69">
        <v>457366.83518400008</v>
      </c>
      <c r="F160" s="71">
        <v>100.85209999999999</v>
      </c>
      <c r="G160" s="69">
        <v>1850.4068946730001</v>
      </c>
      <c r="H160" s="70">
        <v>4.5999999999999999E-3</v>
      </c>
      <c r="I160" s="70">
        <f t="shared" si="4"/>
        <v>4.5231575361621562E-3</v>
      </c>
      <c r="J160" s="70">
        <f>G160/'סכום נכסי הקרן'!$C$41</f>
        <v>2.2747622658245758E-4</v>
      </c>
    </row>
    <row r="161" spans="1:10">
      <c r="A161" s="62" t="s">
        <v>2338</v>
      </c>
      <c r="B161" s="59">
        <v>8412</v>
      </c>
      <c r="C161" s="72" t="s">
        <v>135</v>
      </c>
      <c r="D161" s="79">
        <v>44440</v>
      </c>
      <c r="E161" s="69">
        <v>182806.85</v>
      </c>
      <c r="F161" s="71">
        <v>298.11810000000003</v>
      </c>
      <c r="G161" s="69">
        <v>2186.2430099999997</v>
      </c>
      <c r="H161" s="70">
        <v>1E-3</v>
      </c>
      <c r="I161" s="70">
        <f t="shared" si="4"/>
        <v>5.34407949680216E-3</v>
      </c>
      <c r="J161" s="70">
        <f>G161/'סכום נכסי הקרן'!$C$41</f>
        <v>2.6876159602451063E-4</v>
      </c>
    </row>
    <row r="162" spans="1:10">
      <c r="A162" s="62" t="s">
        <v>2339</v>
      </c>
      <c r="B162" s="59">
        <v>9495</v>
      </c>
      <c r="C162" s="72" t="s">
        <v>133</v>
      </c>
      <c r="D162" s="79">
        <v>44980</v>
      </c>
      <c r="E162" s="69">
        <v>802393</v>
      </c>
      <c r="F162" s="71">
        <v>98.696700000000007</v>
      </c>
      <c r="G162" s="69">
        <v>2872.3497299999999</v>
      </c>
      <c r="H162" s="70">
        <v>1.9E-3</v>
      </c>
      <c r="I162" s="70">
        <f t="shared" si="4"/>
        <v>7.0212072626538542E-3</v>
      </c>
      <c r="J162" s="70">
        <f>G162/'סכום נכסי הקרן'!$C$41</f>
        <v>3.5310681120273644E-4</v>
      </c>
    </row>
    <row r="163" spans="1:10">
      <c r="A163" s="62" t="s">
        <v>2340</v>
      </c>
      <c r="B163" s="59">
        <v>7018</v>
      </c>
      <c r="C163" s="72" t="s">
        <v>133</v>
      </c>
      <c r="D163" s="79">
        <v>43525</v>
      </c>
      <c r="E163" s="69">
        <v>1530721.97</v>
      </c>
      <c r="F163" s="71">
        <v>110.3725</v>
      </c>
      <c r="G163" s="69">
        <v>6127.8023899999998</v>
      </c>
      <c r="H163" s="70">
        <v>1E-4</v>
      </c>
      <c r="I163" s="70">
        <f t="shared" si="4"/>
        <v>1.4978876073275256E-2</v>
      </c>
      <c r="J163" s="70">
        <f>G163/'סכום נכסי הקרן'!$C$41</f>
        <v>7.5330964715546915E-4</v>
      </c>
    </row>
    <row r="164" spans="1:10">
      <c r="A164" s="62" t="s">
        <v>2341</v>
      </c>
      <c r="B164" s="59">
        <v>62171</v>
      </c>
      <c r="C164" s="72" t="s">
        <v>133</v>
      </c>
      <c r="D164" s="79">
        <v>42549</v>
      </c>
      <c r="E164" s="69">
        <v>37077.699999999997</v>
      </c>
      <c r="F164" s="71">
        <v>100</v>
      </c>
      <c r="G164" s="69">
        <v>134.48080999999999</v>
      </c>
      <c r="H164" s="70">
        <v>0</v>
      </c>
      <c r="I164" s="70">
        <f t="shared" si="4"/>
        <v>3.2872655791102884E-4</v>
      </c>
      <c r="J164" s="70">
        <f>G164/'סכום נכסי הקרן'!$C$41</f>
        <v>1.6532140738677064E-5</v>
      </c>
    </row>
    <row r="165" spans="1:10">
      <c r="A165" s="62" t="s">
        <v>2342</v>
      </c>
      <c r="B165" s="59">
        <v>62172</v>
      </c>
      <c r="C165" s="72" t="s">
        <v>133</v>
      </c>
      <c r="D165" s="79">
        <v>42549</v>
      </c>
      <c r="E165" s="69">
        <v>103416.03</v>
      </c>
      <c r="F165" s="71">
        <v>100</v>
      </c>
      <c r="G165" s="69">
        <v>375.08996000000002</v>
      </c>
      <c r="H165" s="70">
        <v>0</v>
      </c>
      <c r="I165" s="70">
        <f t="shared" si="4"/>
        <v>9.1687454483495084E-4</v>
      </c>
      <c r="J165" s="70">
        <f>G165/'סכום נכסי הקרן'!$C$41</f>
        <v>4.6110965634314308E-5</v>
      </c>
    </row>
    <row r="166" spans="1:10">
      <c r="A166" s="62" t="s">
        <v>2343</v>
      </c>
      <c r="B166" s="59">
        <v>62173</v>
      </c>
      <c r="C166" s="72" t="s">
        <v>133</v>
      </c>
      <c r="D166" s="79">
        <v>42549</v>
      </c>
      <c r="E166" s="69">
        <v>261459.45</v>
      </c>
      <c r="F166" s="71">
        <v>100</v>
      </c>
      <c r="G166" s="69">
        <v>948.31340999999998</v>
      </c>
      <c r="H166" s="70">
        <v>2.0000000000000001E-4</v>
      </c>
      <c r="I166" s="70">
        <f t="shared" si="4"/>
        <v>2.3180690471017408E-3</v>
      </c>
      <c r="J166" s="70">
        <f>G166/'סכום נכסי הקרן'!$C$41</f>
        <v>1.1657909227714175E-4</v>
      </c>
    </row>
    <row r="167" spans="1:10">
      <c r="A167" s="62" t="s">
        <v>2344</v>
      </c>
      <c r="B167" s="59">
        <v>87956</v>
      </c>
      <c r="C167" s="72" t="s">
        <v>135</v>
      </c>
      <c r="D167" s="79">
        <v>44837</v>
      </c>
      <c r="E167" s="69">
        <v>64680.28</v>
      </c>
      <c r="F167" s="71">
        <v>100</v>
      </c>
      <c r="G167" s="69">
        <v>259.47142000000002</v>
      </c>
      <c r="H167" s="70">
        <v>1E-4</v>
      </c>
      <c r="I167" s="70">
        <f t="shared" si="4"/>
        <v>6.3425515337754799E-4</v>
      </c>
      <c r="J167" s="70">
        <f>G167/'סכום נכסי הקרן'!$C$41</f>
        <v>3.1897621921703084E-5</v>
      </c>
    </row>
    <row r="168" spans="1:10">
      <c r="A168" s="62" t="s">
        <v>2345</v>
      </c>
      <c r="B168" s="59">
        <v>8299</v>
      </c>
      <c r="C168" s="72" t="s">
        <v>136</v>
      </c>
      <c r="D168" s="79">
        <v>44286</v>
      </c>
      <c r="E168" s="69">
        <v>815799.16</v>
      </c>
      <c r="F168" s="71">
        <v>101.83750000000001</v>
      </c>
      <c r="G168" s="69">
        <v>3838.9950600000002</v>
      </c>
      <c r="H168" s="70">
        <v>2.5999999999999999E-3</v>
      </c>
      <c r="I168" s="70">
        <f t="shared" si="4"/>
        <v>9.3840870820992503E-3</v>
      </c>
      <c r="J168" s="70">
        <f>G168/'סכום נכסי הקרן'!$C$41</f>
        <v>4.7193950294473994E-4</v>
      </c>
    </row>
    <row r="169" spans="1:10">
      <c r="A169" s="62" t="s">
        <v>2346</v>
      </c>
      <c r="B169" s="59">
        <v>9157</v>
      </c>
      <c r="C169" s="72" t="s">
        <v>135</v>
      </c>
      <c r="D169" s="79">
        <v>44763</v>
      </c>
      <c r="E169" s="69">
        <v>587731.98486299999</v>
      </c>
      <c r="F169" s="71">
        <v>98.095699999999994</v>
      </c>
      <c r="G169" s="69">
        <v>2312.8470798960002</v>
      </c>
      <c r="H169" s="70">
        <v>4.0000000000000002E-4</v>
      </c>
      <c r="I169" s="70">
        <f t="shared" si="4"/>
        <v>5.6535520536259891E-3</v>
      </c>
      <c r="J169" s="70">
        <f>G169/'סכום נכסי הקרן'!$C$41</f>
        <v>2.8432542480878097E-4</v>
      </c>
    </row>
    <row r="170" spans="1:10">
      <c r="A170" s="62" t="s">
        <v>2347</v>
      </c>
      <c r="B170" s="59">
        <v>7036</v>
      </c>
      <c r="C170" s="72" t="s">
        <v>133</v>
      </c>
      <c r="D170" s="79">
        <v>37987</v>
      </c>
      <c r="E170" s="69">
        <v>3618236.93</v>
      </c>
      <c r="F170" s="71">
        <v>134.52520000000001</v>
      </c>
      <c r="G170" s="69">
        <v>17654.206590000002</v>
      </c>
      <c r="H170" s="70">
        <v>1E-4</v>
      </c>
      <c r="I170" s="70">
        <f t="shared" si="4"/>
        <v>4.3154161288743741E-2</v>
      </c>
      <c r="J170" s="70">
        <f>G170/'סכום נכסי הקרן'!$C$41</f>
        <v>2.1702860651684071E-3</v>
      </c>
    </row>
    <row r="171" spans="1:10">
      <c r="A171" s="62" t="s">
        <v>2348</v>
      </c>
      <c r="B171" s="59">
        <v>62174</v>
      </c>
      <c r="C171" s="72" t="s">
        <v>133</v>
      </c>
      <c r="D171" s="79">
        <v>42549</v>
      </c>
      <c r="E171" s="69">
        <v>72556.36</v>
      </c>
      <c r="F171" s="71">
        <v>100</v>
      </c>
      <c r="G171" s="69">
        <v>263.16192999999998</v>
      </c>
      <c r="H171" s="70">
        <v>1E-4</v>
      </c>
      <c r="I171" s="70">
        <f t="shared" si="4"/>
        <v>6.4327628173955164E-4</v>
      </c>
      <c r="J171" s="70">
        <f>G171/'סכום נכסי הקרן'!$C$41</f>
        <v>3.2351307698264772E-5</v>
      </c>
    </row>
    <row r="172" spans="1:10">
      <c r="A172" s="62" t="s">
        <v>2349</v>
      </c>
      <c r="B172" s="59">
        <v>60837</v>
      </c>
      <c r="C172" s="72" t="s">
        <v>133</v>
      </c>
      <c r="D172" s="79">
        <v>42555</v>
      </c>
      <c r="E172" s="69">
        <v>31735.88</v>
      </c>
      <c r="F172" s="71">
        <v>100</v>
      </c>
      <c r="G172" s="69">
        <v>115.10603999999999</v>
      </c>
      <c r="H172" s="70">
        <v>1E-4</v>
      </c>
      <c r="I172" s="70">
        <f t="shared" si="4"/>
        <v>2.8136663010855747E-4</v>
      </c>
      <c r="J172" s="70">
        <f>G172/'סכום נכסי הקרן'!$C$41</f>
        <v>1.4150340506960003E-5</v>
      </c>
    </row>
    <row r="173" spans="1:10">
      <c r="A173" s="62" t="s">
        <v>2350</v>
      </c>
      <c r="B173" s="59">
        <v>87344</v>
      </c>
      <c r="C173" s="72" t="s">
        <v>133</v>
      </c>
      <c r="D173" s="79">
        <v>44421</v>
      </c>
      <c r="E173" s="69">
        <v>50098.26</v>
      </c>
      <c r="F173" s="71">
        <v>100</v>
      </c>
      <c r="G173" s="69">
        <v>181.70636999999999</v>
      </c>
      <c r="H173" s="70">
        <v>4.0000000000000002E-4</v>
      </c>
      <c r="I173" s="70">
        <f t="shared" si="4"/>
        <v>4.4416530180482874E-4</v>
      </c>
      <c r="J173" s="70">
        <f>G173/'סכום נכסי הקרן'!$C$41</f>
        <v>2.2337724482430824E-5</v>
      </c>
    </row>
    <row r="174" spans="1:10">
      <c r="A174" s="62" t="s">
        <v>2351</v>
      </c>
      <c r="B174" s="59">
        <v>62175</v>
      </c>
      <c r="C174" s="72" t="s">
        <v>133</v>
      </c>
      <c r="D174" s="79">
        <v>42549</v>
      </c>
      <c r="E174" s="69">
        <v>221367.94</v>
      </c>
      <c r="F174" s="71">
        <v>100</v>
      </c>
      <c r="G174" s="69">
        <v>802.90150000000006</v>
      </c>
      <c r="H174" s="70">
        <v>0</v>
      </c>
      <c r="I174" s="70">
        <f t="shared" si="4"/>
        <v>1.9626223729363465E-3</v>
      </c>
      <c r="J174" s="70">
        <f>G174/'סכום נכסי הקרן'!$C$41</f>
        <v>9.8703157701793471E-5</v>
      </c>
    </row>
    <row r="175" spans="1:10">
      <c r="A175" s="62" t="s">
        <v>2352</v>
      </c>
      <c r="B175" s="59">
        <v>87346</v>
      </c>
      <c r="C175" s="72" t="s">
        <v>133</v>
      </c>
      <c r="D175" s="79">
        <v>44421</v>
      </c>
      <c r="E175" s="69">
        <v>68880.14</v>
      </c>
      <c r="F175" s="71">
        <v>100</v>
      </c>
      <c r="G175" s="69">
        <v>249.82826</v>
      </c>
      <c r="H175" s="70">
        <v>8.0000000000000004E-4</v>
      </c>
      <c r="I175" s="70">
        <f t="shared" si="4"/>
        <v>6.1068329361417116E-4</v>
      </c>
      <c r="J175" s="70">
        <f>G175/'סכום נכסי הקרן'!$C$41</f>
        <v>3.0712158521493187E-5</v>
      </c>
    </row>
    <row r="176" spans="1:10">
      <c r="A176" s="62" t="s">
        <v>2353</v>
      </c>
      <c r="B176" s="59">
        <v>62176</v>
      </c>
      <c r="C176" s="72" t="s">
        <v>133</v>
      </c>
      <c r="D176" s="79">
        <v>42549</v>
      </c>
      <c r="E176" s="69">
        <v>64635.41</v>
      </c>
      <c r="F176" s="71">
        <v>100</v>
      </c>
      <c r="G176" s="69">
        <v>234.43265</v>
      </c>
      <c r="H176" s="70">
        <v>0</v>
      </c>
      <c r="I176" s="70">
        <f t="shared" si="4"/>
        <v>5.7305007380949711E-4</v>
      </c>
      <c r="J176" s="70">
        <f>G176/'סכום נכסי הקרן'!$C$41</f>
        <v>2.8819528701091421E-5</v>
      </c>
    </row>
    <row r="177" spans="1:10">
      <c r="A177" s="62" t="s">
        <v>2354</v>
      </c>
      <c r="B177" s="59">
        <v>9457</v>
      </c>
      <c r="C177" s="72" t="s">
        <v>133</v>
      </c>
      <c r="D177" s="79">
        <v>44893</v>
      </c>
      <c r="E177" s="69">
        <v>6863.4353190000002</v>
      </c>
      <c r="F177" s="71">
        <v>82.376199999999997</v>
      </c>
      <c r="G177" s="69">
        <v>20.506467560000001</v>
      </c>
      <c r="H177" s="70">
        <v>3.3E-3</v>
      </c>
      <c r="I177" s="70">
        <f t="shared" si="4"/>
        <v>5.0126263337594224E-5</v>
      </c>
      <c r="J177" s="70">
        <f>G177/'סכום נכסי הקרן'!$C$41</f>
        <v>2.5209233031466403E-6</v>
      </c>
    </row>
    <row r="178" spans="1:10">
      <c r="A178" s="62" t="s">
        <v>2355</v>
      </c>
      <c r="B178" s="59">
        <v>8296</v>
      </c>
      <c r="C178" s="72" t="s">
        <v>133</v>
      </c>
      <c r="D178" s="79">
        <v>44085</v>
      </c>
      <c r="E178" s="69">
        <v>633700.75</v>
      </c>
      <c r="F178" s="71">
        <v>123.3293</v>
      </c>
      <c r="G178" s="69">
        <v>2834.6408700000002</v>
      </c>
      <c r="H178" s="70">
        <v>1E-4</v>
      </c>
      <c r="I178" s="70">
        <f t="shared" si="4"/>
        <v>6.9290312581328463E-3</v>
      </c>
      <c r="J178" s="70">
        <f>G178/'סכום נכסי הקרן'!$C$41</f>
        <v>3.4847114474136499E-4</v>
      </c>
    </row>
    <row r="179" spans="1:10">
      <c r="A179" s="62" t="s">
        <v>2356</v>
      </c>
      <c r="B179" s="59">
        <v>8333</v>
      </c>
      <c r="C179" s="72" t="s">
        <v>133</v>
      </c>
      <c r="D179" s="79">
        <v>44501</v>
      </c>
      <c r="E179" s="69">
        <v>125512.85</v>
      </c>
      <c r="F179" s="71">
        <v>120.33150000000001</v>
      </c>
      <c r="G179" s="69">
        <v>547.79124999999999</v>
      </c>
      <c r="H179" s="70">
        <v>4.0000000000000002E-4</v>
      </c>
      <c r="I179" s="70">
        <f t="shared" si="4"/>
        <v>1.3390277175329317E-3</v>
      </c>
      <c r="J179" s="70">
        <f>G179/'סכום נכסי הקרן'!$C$41</f>
        <v>6.7341667858899969E-5</v>
      </c>
    </row>
    <row r="180" spans="1:10">
      <c r="A180" s="62" t="s">
        <v>2357</v>
      </c>
      <c r="B180" s="59">
        <v>87955</v>
      </c>
      <c r="C180" s="72" t="s">
        <v>135</v>
      </c>
      <c r="D180" s="79">
        <v>44827</v>
      </c>
      <c r="E180" s="69">
        <v>124767.49</v>
      </c>
      <c r="F180" s="71">
        <v>100</v>
      </c>
      <c r="G180" s="69">
        <v>500.51724999999999</v>
      </c>
      <c r="H180" s="70">
        <v>2.0000000000000001E-4</v>
      </c>
      <c r="I180" s="70">
        <f t="shared" si="4"/>
        <v>1.2234705663030576E-3</v>
      </c>
      <c r="J180" s="70">
        <f>G180/'סכום נכסי הקרן'!$C$41</f>
        <v>6.1530129236547681E-5</v>
      </c>
    </row>
    <row r="181" spans="1:10">
      <c r="A181" s="62" t="s">
        <v>2358</v>
      </c>
      <c r="B181" s="59">
        <v>6653</v>
      </c>
      <c r="C181" s="72" t="s">
        <v>133</v>
      </c>
      <c r="D181" s="79">
        <v>39264</v>
      </c>
      <c r="E181" s="69">
        <v>5972905.8399999989</v>
      </c>
      <c r="F181" s="71">
        <v>89.492800000000003</v>
      </c>
      <c r="G181" s="69">
        <v>19387.478109999996</v>
      </c>
      <c r="H181" s="70">
        <v>2.0000000000000001E-4</v>
      </c>
      <c r="I181" s="70">
        <f t="shared" si="4"/>
        <v>4.7390991663983272E-2</v>
      </c>
      <c r="J181" s="70">
        <f>G181/'סכום נכסי הקרן'!$C$41</f>
        <v>2.3833624788736829E-3</v>
      </c>
    </row>
    <row r="182" spans="1:10">
      <c r="A182" s="62" t="s">
        <v>2359</v>
      </c>
      <c r="B182" s="59">
        <v>8410</v>
      </c>
      <c r="C182" s="72" t="s">
        <v>135</v>
      </c>
      <c r="D182" s="79">
        <v>44651</v>
      </c>
      <c r="E182" s="69">
        <v>231003.65724900001</v>
      </c>
      <c r="F182" s="71">
        <v>119.0085</v>
      </c>
      <c r="G182" s="69">
        <v>1102.8449519640001</v>
      </c>
      <c r="H182" s="70">
        <v>8.0000000000000004E-4</v>
      </c>
      <c r="I182" s="70">
        <f t="shared" si="4"/>
        <v>2.6958078626138533E-3</v>
      </c>
      <c r="J182" s="70">
        <f>G182/'סכום נכסי הקרן'!$C$41</f>
        <v>1.355761313365706E-4</v>
      </c>
    </row>
    <row r="183" spans="1:10">
      <c r="A183" s="62" t="s">
        <v>2360</v>
      </c>
      <c r="B183" s="59">
        <v>7001</v>
      </c>
      <c r="C183" s="72" t="s">
        <v>135</v>
      </c>
      <c r="D183" s="79">
        <v>43602</v>
      </c>
      <c r="E183" s="69">
        <v>407349.55593099998</v>
      </c>
      <c r="F183" s="71">
        <v>63.311199999999999</v>
      </c>
      <c r="G183" s="69">
        <v>1034.583184225</v>
      </c>
      <c r="H183" s="70">
        <v>6.9999999999999999E-4</v>
      </c>
      <c r="I183" s="70">
        <f t="shared" si="4"/>
        <v>2.5289479519264948E-3</v>
      </c>
      <c r="J183" s="70">
        <f>G183/'סכום נכסי הקרן'!$C$41</f>
        <v>1.2718450169564238E-4</v>
      </c>
    </row>
    <row r="184" spans="1:10">
      <c r="A184" s="62" t="s">
        <v>2361</v>
      </c>
      <c r="B184" s="59">
        <v>8319</v>
      </c>
      <c r="C184" s="72" t="s">
        <v>135</v>
      </c>
      <c r="D184" s="79">
        <v>44377</v>
      </c>
      <c r="E184" s="69">
        <v>285156.17334199999</v>
      </c>
      <c r="F184" s="71">
        <v>94.475399999999993</v>
      </c>
      <c r="G184" s="69">
        <v>1080.7348092930001</v>
      </c>
      <c r="H184" s="70">
        <v>2.0000000000000001E-4</v>
      </c>
      <c r="I184" s="70">
        <f t="shared" si="4"/>
        <v>2.6417615559686182E-3</v>
      </c>
      <c r="J184" s="70">
        <f>G184/'סכום נכסי הקרן'!$C$41</f>
        <v>1.3285806330597799E-4</v>
      </c>
    </row>
    <row r="185" spans="1:10">
      <c r="A185" s="62" t="s">
        <v>2362</v>
      </c>
      <c r="B185" s="59">
        <v>8411</v>
      </c>
      <c r="C185" s="72" t="s">
        <v>135</v>
      </c>
      <c r="D185" s="79">
        <v>44651</v>
      </c>
      <c r="E185" s="69">
        <v>311854.92411999998</v>
      </c>
      <c r="F185" s="71">
        <v>103.7527</v>
      </c>
      <c r="G185" s="69">
        <v>1297.9848874209999</v>
      </c>
      <c r="H185" s="70">
        <v>8.0000000000000004E-4</v>
      </c>
      <c r="I185" s="70">
        <f t="shared" si="4"/>
        <v>3.1728103382366569E-3</v>
      </c>
      <c r="J185" s="70">
        <f>G185/'סכום נכסי הקרן'!$C$41</f>
        <v>1.5956528545239934E-4</v>
      </c>
    </row>
    <row r="186" spans="1:10">
      <c r="A186" s="62" t="s">
        <v>2363</v>
      </c>
      <c r="B186" s="59">
        <v>9384</v>
      </c>
      <c r="C186" s="72" t="s">
        <v>135</v>
      </c>
      <c r="D186" s="79">
        <v>44910</v>
      </c>
      <c r="E186" s="69">
        <v>47016.70784399999</v>
      </c>
      <c r="F186" s="71">
        <v>101.1901</v>
      </c>
      <c r="G186" s="69">
        <v>190.85689967799999</v>
      </c>
      <c r="H186" s="70">
        <v>2.9999999999999997E-4</v>
      </c>
      <c r="I186" s="70">
        <f t="shared" si="4"/>
        <v>4.6653296990640885E-4</v>
      </c>
      <c r="J186" s="70">
        <f>G186/'סכום נכסי הקרן'!$C$41</f>
        <v>2.3462627317788058E-5</v>
      </c>
    </row>
    <row r="187" spans="1:10">
      <c r="A187" s="62" t="s">
        <v>2364</v>
      </c>
      <c r="B187" s="59">
        <v>5303</v>
      </c>
      <c r="C187" s="72" t="s">
        <v>135</v>
      </c>
      <c r="D187" s="79">
        <v>42788</v>
      </c>
      <c r="E187" s="69">
        <v>843435.88034199993</v>
      </c>
      <c r="F187" s="71">
        <v>53.851300000000002</v>
      </c>
      <c r="G187" s="69">
        <v>1822.0734788560001</v>
      </c>
      <c r="H187" s="70">
        <v>1.1000000000000001E-3</v>
      </c>
      <c r="I187" s="70">
        <f t="shared" si="4"/>
        <v>4.453898983544988E-3</v>
      </c>
      <c r="J187" s="70">
        <f>G187/'סכום נכסי הקרן'!$C$41</f>
        <v>2.2399311239022375E-4</v>
      </c>
    </row>
    <row r="188" spans="1:10">
      <c r="A188" s="62" t="s">
        <v>2365</v>
      </c>
      <c r="B188" s="59">
        <v>7011</v>
      </c>
      <c r="C188" s="72" t="s">
        <v>135</v>
      </c>
      <c r="D188" s="79">
        <v>43651</v>
      </c>
      <c r="E188" s="69">
        <v>1363250.4863490001</v>
      </c>
      <c r="F188" s="71">
        <v>92.157700000000006</v>
      </c>
      <c r="G188" s="69">
        <v>5039.9347202939998</v>
      </c>
      <c r="H188" s="70">
        <v>1.2999999999999999E-3</v>
      </c>
      <c r="I188" s="70">
        <f t="shared" si="4"/>
        <v>1.2319678864951293E-2</v>
      </c>
      <c r="J188" s="70">
        <f>G188/'סכום נכסי הקרן'!$C$41</f>
        <v>6.1957471931977086E-4</v>
      </c>
    </row>
    <row r="189" spans="1:10">
      <c r="A189" s="62" t="s">
        <v>2366</v>
      </c>
      <c r="B189" s="59">
        <v>62177</v>
      </c>
      <c r="C189" s="72" t="s">
        <v>133</v>
      </c>
      <c r="D189" s="79">
        <v>42549</v>
      </c>
      <c r="E189" s="69">
        <v>166130.38</v>
      </c>
      <c r="F189" s="71">
        <v>100</v>
      </c>
      <c r="G189" s="69">
        <v>602.55487000000005</v>
      </c>
      <c r="H189" s="70">
        <v>0</v>
      </c>
      <c r="I189" s="70">
        <f t="shared" si="4"/>
        <v>1.4728925886721494E-3</v>
      </c>
      <c r="J189" s="70">
        <f>G189/'סכום נכסי הקרן'!$C$41</f>
        <v>7.4073928567319492E-5</v>
      </c>
    </row>
    <row r="190" spans="1:10">
      <c r="A190" s="62" t="s">
        <v>2367</v>
      </c>
      <c r="B190" s="59">
        <v>9736</v>
      </c>
      <c r="C190" s="72" t="s">
        <v>133</v>
      </c>
      <c r="D190" s="79">
        <v>44621</v>
      </c>
      <c r="E190" s="69">
        <v>776928.89</v>
      </c>
      <c r="F190" s="71">
        <v>118.51260000000001</v>
      </c>
      <c r="G190" s="69">
        <v>3339.5915499999996</v>
      </c>
      <c r="H190" s="70">
        <v>8.9999999999999998E-4</v>
      </c>
      <c r="I190" s="70">
        <f t="shared" si="4"/>
        <v>8.1633389556491926E-3</v>
      </c>
      <c r="J190" s="70">
        <f>G190/'סכום נכסי הקרן'!$C$41</f>
        <v>4.1054628920138628E-4</v>
      </c>
    </row>
    <row r="191" spans="1:10">
      <c r="A191" s="62" t="s">
        <v>2368</v>
      </c>
      <c r="B191" s="59">
        <v>8502</v>
      </c>
      <c r="C191" s="72" t="s">
        <v>133</v>
      </c>
      <c r="D191" s="79">
        <v>44621</v>
      </c>
      <c r="E191" s="69">
        <v>1493081.7494099999</v>
      </c>
      <c r="F191" s="71">
        <v>102.521</v>
      </c>
      <c r="G191" s="69">
        <v>5551.9299288149996</v>
      </c>
      <c r="H191" s="70">
        <v>1.1999999999999999E-3</v>
      </c>
      <c r="I191" s="70">
        <f t="shared" si="4"/>
        <v>1.3571206295251926E-2</v>
      </c>
      <c r="J191" s="70">
        <f>G191/'סכום נכסי הקרן'!$C$41</f>
        <v>6.8251586939759598E-4</v>
      </c>
    </row>
    <row r="192" spans="1:10">
      <c r="A192" s="62" t="s">
        <v>2369</v>
      </c>
      <c r="B192" s="59">
        <v>7017</v>
      </c>
      <c r="C192" s="72" t="s">
        <v>134</v>
      </c>
      <c r="D192" s="79">
        <v>43709</v>
      </c>
      <c r="E192" s="69">
        <v>2282900.5175140002</v>
      </c>
      <c r="F192" s="71">
        <v>95.538200000000003</v>
      </c>
      <c r="G192" s="69">
        <v>2181.042061913</v>
      </c>
      <c r="H192" s="70">
        <v>1.2999999999999999E-3</v>
      </c>
      <c r="I192" s="70">
        <f t="shared" si="4"/>
        <v>5.3313662348690016E-3</v>
      </c>
      <c r="J192" s="70">
        <f>G192/'סכום נכסי הקרן'!$C$41</f>
        <v>2.6812222743542469E-4</v>
      </c>
    </row>
    <row r="193" spans="1:10">
      <c r="A193" s="62" t="s">
        <v>2370</v>
      </c>
      <c r="B193" s="59">
        <v>9536</v>
      </c>
      <c r="C193" s="72" t="s">
        <v>134</v>
      </c>
      <c r="D193" s="79">
        <v>45015</v>
      </c>
      <c r="E193" s="69">
        <v>908319.21815600013</v>
      </c>
      <c r="F193" s="71">
        <v>106.45387700000001</v>
      </c>
      <c r="G193" s="69">
        <v>966.94123203800018</v>
      </c>
      <c r="H193" s="70">
        <v>1.4E-3</v>
      </c>
      <c r="I193" s="70">
        <f t="shared" si="4"/>
        <v>2.3636031260527153E-3</v>
      </c>
      <c r="J193" s="70">
        <f>G193/'סכום נכסי הקרן'!$C$41</f>
        <v>1.1886906789215514E-4</v>
      </c>
    </row>
    <row r="194" spans="1:10">
      <c r="A194" s="62" t="s">
        <v>2371</v>
      </c>
      <c r="B194" s="59">
        <v>6885</v>
      </c>
      <c r="C194" s="72" t="s">
        <v>135</v>
      </c>
      <c r="D194" s="79">
        <v>43602</v>
      </c>
      <c r="E194" s="69">
        <v>602145.47437499999</v>
      </c>
      <c r="F194" s="71">
        <v>92.204800000000006</v>
      </c>
      <c r="G194" s="69">
        <v>2227.2685229610001</v>
      </c>
      <c r="H194" s="70">
        <v>8.0000000000000004E-4</v>
      </c>
      <c r="I194" s="70">
        <f t="shared" si="4"/>
        <v>5.4443627689077043E-3</v>
      </c>
      <c r="J194" s="70">
        <f>G194/'סכום נכסי הקרן'!$C$41</f>
        <v>2.7380498886359062E-4</v>
      </c>
    </row>
    <row r="195" spans="1:10">
      <c r="A195" s="62" t="s">
        <v>2372</v>
      </c>
      <c r="B195" s="59">
        <v>60838</v>
      </c>
      <c r="C195" s="72" t="s">
        <v>133</v>
      </c>
      <c r="D195" s="79">
        <v>42555</v>
      </c>
      <c r="E195" s="69">
        <v>36682.160000000003</v>
      </c>
      <c r="F195" s="71">
        <v>100</v>
      </c>
      <c r="G195" s="69">
        <v>133.04621</v>
      </c>
      <c r="H195" s="70">
        <v>0</v>
      </c>
      <c r="I195" s="70">
        <f t="shared" ref="I195:I254" si="5">IFERROR(G195/$G$9,0)</f>
        <v>3.2521980389921734E-4</v>
      </c>
      <c r="J195" s="70">
        <f>G195/'סכום נכסי הקרן'!$C$41</f>
        <v>1.6355780936087344E-5</v>
      </c>
    </row>
    <row r="196" spans="1:10">
      <c r="A196" s="62" t="s">
        <v>2373</v>
      </c>
      <c r="B196" s="59">
        <v>87345</v>
      </c>
      <c r="C196" s="72" t="s">
        <v>133</v>
      </c>
      <c r="D196" s="79">
        <v>44421</v>
      </c>
      <c r="E196" s="69">
        <v>47357.79</v>
      </c>
      <c r="F196" s="71">
        <v>100</v>
      </c>
      <c r="G196" s="69">
        <v>171.76670999999999</v>
      </c>
      <c r="H196" s="70">
        <v>2.0000000000000001E-4</v>
      </c>
      <c r="I196" s="70">
        <f t="shared" si="5"/>
        <v>4.198686737684127E-4</v>
      </c>
      <c r="J196" s="70">
        <f>G196/'סכום נכסי הקרן'!$C$41</f>
        <v>2.1115811422756372E-5</v>
      </c>
    </row>
    <row r="197" spans="1:10">
      <c r="A197" s="62" t="s">
        <v>2374</v>
      </c>
      <c r="B197" s="59">
        <v>7077</v>
      </c>
      <c r="C197" s="72" t="s">
        <v>133</v>
      </c>
      <c r="D197" s="79">
        <v>44012</v>
      </c>
      <c r="E197" s="69">
        <v>1690282.56715</v>
      </c>
      <c r="F197" s="71">
        <v>117.1358</v>
      </c>
      <c r="G197" s="69">
        <v>7181.1916277939999</v>
      </c>
      <c r="H197" s="70">
        <v>5.9999999999999995E-4</v>
      </c>
      <c r="I197" s="70">
        <f t="shared" si="5"/>
        <v>1.7553793775515032E-2</v>
      </c>
      <c r="J197" s="70">
        <f>G197/'סכום נכסי הקרן'!$C$41</f>
        <v>8.82806035017932E-4</v>
      </c>
    </row>
    <row r="198" spans="1:10">
      <c r="A198" s="62" t="s">
        <v>2375</v>
      </c>
      <c r="B198" s="59">
        <v>9172</v>
      </c>
      <c r="C198" s="72" t="s">
        <v>135</v>
      </c>
      <c r="D198" s="79">
        <v>44743</v>
      </c>
      <c r="E198" s="69">
        <v>114568.05074899999</v>
      </c>
      <c r="F198" s="71">
        <v>89.972800000000007</v>
      </c>
      <c r="G198" s="69">
        <v>413.51606253300002</v>
      </c>
      <c r="H198" s="70">
        <v>1.9E-3</v>
      </c>
      <c r="I198" s="70">
        <f t="shared" si="5"/>
        <v>1.0108037858888182E-3</v>
      </c>
      <c r="J198" s="70">
        <f>G198/'סכום נכסי הקרן'!$C$41</f>
        <v>5.0834804932385097E-5</v>
      </c>
    </row>
    <row r="199" spans="1:10">
      <c r="A199" s="62" t="s">
        <v>2244</v>
      </c>
      <c r="B199" s="59">
        <v>83111</v>
      </c>
      <c r="C199" s="72" t="s">
        <v>133</v>
      </c>
      <c r="D199" s="79">
        <v>44256</v>
      </c>
      <c r="E199" s="69">
        <v>92842.06</v>
      </c>
      <c r="F199" s="71">
        <v>100</v>
      </c>
      <c r="G199" s="69">
        <v>336.73813999999999</v>
      </c>
      <c r="H199" s="70">
        <v>1E-4</v>
      </c>
      <c r="I199" s="70">
        <f t="shared" si="5"/>
        <v>8.2312688092495969E-4</v>
      </c>
      <c r="J199" s="70">
        <f>G199/'סכום נכסי הקרן'!$C$41</f>
        <v>4.1396258117127201E-5</v>
      </c>
    </row>
    <row r="200" spans="1:10">
      <c r="A200" s="62" t="s">
        <v>2376</v>
      </c>
      <c r="B200" s="59">
        <v>8275</v>
      </c>
      <c r="C200" s="72" t="s">
        <v>133</v>
      </c>
      <c r="D200" s="79">
        <v>44256</v>
      </c>
      <c r="E200" s="69">
        <v>112882.03</v>
      </c>
      <c r="F200" s="71">
        <v>133.5506</v>
      </c>
      <c r="G200" s="69">
        <v>546.78704000000005</v>
      </c>
      <c r="H200" s="70">
        <v>2.0000000000000001E-4</v>
      </c>
      <c r="I200" s="70">
        <f t="shared" si="5"/>
        <v>1.3365730141687879E-3</v>
      </c>
      <c r="J200" s="70">
        <f>G200/'סכום נכסי הקרן'!$C$41</f>
        <v>6.7218217226418012E-5</v>
      </c>
    </row>
    <row r="201" spans="1:10">
      <c r="A201" s="62" t="s">
        <v>2377</v>
      </c>
      <c r="B201" s="59">
        <v>9667</v>
      </c>
      <c r="C201" s="72" t="s">
        <v>133</v>
      </c>
      <c r="D201" s="79">
        <v>44959</v>
      </c>
      <c r="E201" s="69">
        <v>647280.25237100001</v>
      </c>
      <c r="F201" s="71">
        <v>103.92870000000001</v>
      </c>
      <c r="G201" s="69">
        <v>2439.9189940169999</v>
      </c>
      <c r="H201" s="70">
        <v>4.0000000000000002E-4</v>
      </c>
      <c r="I201" s="70">
        <f t="shared" si="5"/>
        <v>5.9641682146690566E-3</v>
      </c>
      <c r="J201" s="70">
        <f>G201/'סכום נכסי הקרן'!$C$41</f>
        <v>2.9994676712655438E-4</v>
      </c>
    </row>
    <row r="202" spans="1:10">
      <c r="A202" s="62" t="s">
        <v>2378</v>
      </c>
      <c r="B202" s="59">
        <v>8335</v>
      </c>
      <c r="C202" s="72" t="s">
        <v>133</v>
      </c>
      <c r="D202" s="79">
        <v>44412</v>
      </c>
      <c r="E202" s="69">
        <v>1091539.42</v>
      </c>
      <c r="F202" s="71">
        <v>100.307</v>
      </c>
      <c r="G202" s="69">
        <v>3971.1676699999998</v>
      </c>
      <c r="H202" s="70">
        <v>3.8999999999999998E-3</v>
      </c>
      <c r="I202" s="70">
        <f t="shared" si="5"/>
        <v>9.7071714473363178E-3</v>
      </c>
      <c r="J202" s="70">
        <f>G202/'סכום נכסי הקרן'!$C$41</f>
        <v>4.8818788953847229E-4</v>
      </c>
    </row>
    <row r="203" spans="1:10">
      <c r="A203" s="62" t="s">
        <v>2379</v>
      </c>
      <c r="B203" s="59">
        <v>6651</v>
      </c>
      <c r="C203" s="72" t="s">
        <v>135</v>
      </c>
      <c r="D203" s="79">
        <v>43465</v>
      </c>
      <c r="E203" s="69">
        <v>999089.98290800001</v>
      </c>
      <c r="F203" s="71">
        <v>103.34990000000001</v>
      </c>
      <c r="G203" s="69">
        <v>4142.2116721680004</v>
      </c>
      <c r="H203" s="70">
        <v>4.1000000000000003E-3</v>
      </c>
      <c r="I203" s="70">
        <f t="shared" si="5"/>
        <v>1.0125273525127293E-2</v>
      </c>
      <c r="J203" s="70">
        <f>G203/'סכום נכסי הקרן'!$C$41</f>
        <v>5.0921485625846725E-4</v>
      </c>
    </row>
    <row r="204" spans="1:10">
      <c r="A204" s="62" t="s">
        <v>2380</v>
      </c>
      <c r="B204" s="59">
        <v>8415</v>
      </c>
      <c r="C204" s="72" t="s">
        <v>135</v>
      </c>
      <c r="D204" s="79">
        <v>44440</v>
      </c>
      <c r="E204" s="69">
        <v>1819109.12</v>
      </c>
      <c r="F204" s="71">
        <v>119.6219</v>
      </c>
      <c r="G204" s="69">
        <v>8729.4537799999998</v>
      </c>
      <c r="H204" s="70">
        <v>3.0000000000000001E-3</v>
      </c>
      <c r="I204" s="70">
        <f t="shared" si="5"/>
        <v>2.1338384960224582E-2</v>
      </c>
      <c r="J204" s="70">
        <f>G204/'סכום נכסי הקרן'!$C$41</f>
        <v>1.0731386765348639E-3</v>
      </c>
    </row>
    <row r="205" spans="1:10">
      <c r="A205" s="62" t="s">
        <v>2381</v>
      </c>
      <c r="B205" s="59">
        <v>87341</v>
      </c>
      <c r="C205" s="72" t="s">
        <v>133</v>
      </c>
      <c r="D205" s="79">
        <v>44421</v>
      </c>
      <c r="E205" s="69">
        <v>41626.43</v>
      </c>
      <c r="F205" s="71">
        <v>100</v>
      </c>
      <c r="G205" s="69">
        <v>150.97906</v>
      </c>
      <c r="H205" s="70">
        <v>2.0000000000000001E-4</v>
      </c>
      <c r="I205" s="70">
        <f t="shared" si="5"/>
        <v>3.6905508459119708E-4</v>
      </c>
      <c r="J205" s="70">
        <f>G205/'סכום נכסי הקרן'!$C$41</f>
        <v>1.8560321495038357E-5</v>
      </c>
    </row>
    <row r="206" spans="1:10">
      <c r="A206" s="62" t="s">
        <v>2382</v>
      </c>
      <c r="B206" s="59">
        <v>8310</v>
      </c>
      <c r="C206" s="72" t="s">
        <v>133</v>
      </c>
      <c r="D206" s="79">
        <v>44377</v>
      </c>
      <c r="E206" s="69">
        <v>306147.78999999998</v>
      </c>
      <c r="F206" s="71">
        <v>29.631699999999999</v>
      </c>
      <c r="G206" s="69">
        <v>329.02979999999997</v>
      </c>
      <c r="H206" s="70">
        <v>8.0000000000000004E-4</v>
      </c>
      <c r="I206" s="70">
        <f t="shared" si="5"/>
        <v>8.0428451913811515E-4</v>
      </c>
      <c r="J206" s="70">
        <f>G206/'סכום נכסי הקרן'!$C$41</f>
        <v>4.0448648106884298E-5</v>
      </c>
    </row>
    <row r="207" spans="1:10">
      <c r="A207" s="62" t="s">
        <v>2383</v>
      </c>
      <c r="B207" s="59">
        <v>9695</v>
      </c>
      <c r="C207" s="72" t="s">
        <v>133</v>
      </c>
      <c r="D207" s="79">
        <v>45108</v>
      </c>
      <c r="E207" s="69">
        <v>1348500.6819259999</v>
      </c>
      <c r="F207" s="71">
        <v>99.217799999999997</v>
      </c>
      <c r="G207" s="69">
        <v>4852.7544778179999</v>
      </c>
      <c r="H207" s="70">
        <v>5.0000000000000001E-4</v>
      </c>
      <c r="I207" s="70">
        <f t="shared" si="5"/>
        <v>1.1862133161455849E-2</v>
      </c>
      <c r="J207" s="70">
        <f>G207/'סכום נכסי הקרן'!$C$41</f>
        <v>5.9656407481136159E-4</v>
      </c>
    </row>
    <row r="208" spans="1:10">
      <c r="A208" s="62" t="s">
        <v>2384</v>
      </c>
      <c r="B208" s="59">
        <v>87951</v>
      </c>
      <c r="C208" s="72" t="s">
        <v>135</v>
      </c>
      <c r="D208" s="79">
        <v>44771</v>
      </c>
      <c r="E208" s="69">
        <v>95983.21</v>
      </c>
      <c r="F208" s="71">
        <v>100</v>
      </c>
      <c r="G208" s="69">
        <v>385.04622999999998</v>
      </c>
      <c r="H208" s="70">
        <v>2.9999999999999997E-4</v>
      </c>
      <c r="I208" s="70">
        <f t="shared" si="5"/>
        <v>9.4121177456113123E-4</v>
      </c>
      <c r="J208" s="70">
        <f>G208/'סכום נכסי הקרן'!$C$41</f>
        <v>4.7334920612517274E-5</v>
      </c>
    </row>
    <row r="209" spans="1:10">
      <c r="A209" s="62" t="s">
        <v>2385</v>
      </c>
      <c r="B209" s="59">
        <v>7085</v>
      </c>
      <c r="C209" s="72" t="s">
        <v>133</v>
      </c>
      <c r="D209" s="79">
        <v>43983</v>
      </c>
      <c r="E209" s="69">
        <v>1582460.0254220001</v>
      </c>
      <c r="F209" s="71">
        <v>99.367400000000004</v>
      </c>
      <c r="G209" s="69">
        <v>5703.2739135659986</v>
      </c>
      <c r="H209" s="70">
        <v>5.0000000000000001E-4</v>
      </c>
      <c r="I209" s="70">
        <f t="shared" si="5"/>
        <v>1.394115340642515E-2</v>
      </c>
      <c r="J209" s="70">
        <f>G209/'סכום נכסי הקרן'!$C$41</f>
        <v>7.0112105221777467E-4</v>
      </c>
    </row>
    <row r="210" spans="1:10">
      <c r="A210" s="62" t="s">
        <v>2386</v>
      </c>
      <c r="B210" s="59">
        <v>608311</v>
      </c>
      <c r="C210" s="72" t="s">
        <v>133</v>
      </c>
      <c r="D210" s="79">
        <v>42555</v>
      </c>
      <c r="E210" s="69">
        <v>55752.22</v>
      </c>
      <c r="F210" s="71">
        <v>100</v>
      </c>
      <c r="G210" s="69">
        <v>202.21329</v>
      </c>
      <c r="H210" s="70">
        <v>1E-4</v>
      </c>
      <c r="I210" s="70">
        <f t="shared" si="5"/>
        <v>4.9429267109236377E-4</v>
      </c>
      <c r="J210" s="70">
        <f>G210/'סכום נכסי הקרן'!$C$41</f>
        <v>2.4858703405422079E-5</v>
      </c>
    </row>
    <row r="211" spans="1:10">
      <c r="A211" s="62" t="s">
        <v>2387</v>
      </c>
      <c r="B211" s="59">
        <v>8330</v>
      </c>
      <c r="C211" s="72" t="s">
        <v>133</v>
      </c>
      <c r="D211" s="79">
        <v>44002</v>
      </c>
      <c r="E211" s="69">
        <v>913780.93</v>
      </c>
      <c r="F211" s="71">
        <v>110.4049</v>
      </c>
      <c r="G211" s="69">
        <v>3659.1313</v>
      </c>
      <c r="H211" s="70">
        <v>1.4E-3</v>
      </c>
      <c r="I211" s="70">
        <f t="shared" si="5"/>
        <v>8.9444258790046562E-3</v>
      </c>
      <c r="J211" s="70">
        <f>G211/'סכום נכסי הקרן'!$C$41</f>
        <v>4.4982829619258222E-4</v>
      </c>
    </row>
    <row r="212" spans="1:10">
      <c r="A212" s="62" t="s">
        <v>2388</v>
      </c>
      <c r="B212" s="59">
        <v>9828</v>
      </c>
      <c r="C212" s="72" t="s">
        <v>133</v>
      </c>
      <c r="D212" s="79">
        <v>44256</v>
      </c>
      <c r="E212" s="69">
        <v>75729.626006999999</v>
      </c>
      <c r="F212" s="71">
        <v>143.2039</v>
      </c>
      <c r="G212" s="69">
        <v>393.34009033299998</v>
      </c>
      <c r="H212" s="70">
        <v>2.9999999999999997E-4</v>
      </c>
      <c r="I212" s="70">
        <f t="shared" si="5"/>
        <v>9.6148538950338147E-4</v>
      </c>
      <c r="J212" s="70">
        <f>G212/'סכום נכסי הקרן'!$C$41</f>
        <v>4.8354510443156213E-5</v>
      </c>
    </row>
    <row r="213" spans="1:10">
      <c r="A213" s="62" t="s">
        <v>2389</v>
      </c>
      <c r="B213" s="59">
        <v>62178</v>
      </c>
      <c r="C213" s="72" t="s">
        <v>133</v>
      </c>
      <c r="D213" s="79">
        <v>42549</v>
      </c>
      <c r="E213" s="69">
        <v>45906.68</v>
      </c>
      <c r="F213" s="71">
        <v>100</v>
      </c>
      <c r="G213" s="69">
        <v>166.50353000000001</v>
      </c>
      <c r="H213" s="70">
        <v>1E-4</v>
      </c>
      <c r="I213" s="70">
        <f t="shared" si="5"/>
        <v>4.0700329137618768E-4</v>
      </c>
      <c r="J213" s="70">
        <f>G213/'סכום נכסי הקרן'!$C$41</f>
        <v>2.0468792472669814E-5</v>
      </c>
    </row>
    <row r="214" spans="1:10">
      <c r="A214" s="62" t="s">
        <v>2390</v>
      </c>
      <c r="B214" s="59">
        <v>5287</v>
      </c>
      <c r="C214" s="72" t="s">
        <v>135</v>
      </c>
      <c r="D214" s="79">
        <v>42735</v>
      </c>
      <c r="E214" s="69">
        <v>662118.24669299996</v>
      </c>
      <c r="F214" s="71">
        <v>25.1159</v>
      </c>
      <c r="G214" s="69">
        <v>667.11687146700001</v>
      </c>
      <c r="H214" s="70">
        <v>4.0000000000000002E-4</v>
      </c>
      <c r="I214" s="70">
        <f t="shared" si="5"/>
        <v>1.6307087448515602E-3</v>
      </c>
      <c r="J214" s="70">
        <f>G214/'סכום נכסי הקרן'!$C$41</f>
        <v>8.2010734529620866E-5</v>
      </c>
    </row>
    <row r="215" spans="1:10">
      <c r="A215" s="62" t="s">
        <v>2391</v>
      </c>
      <c r="B215" s="59">
        <v>7028</v>
      </c>
      <c r="C215" s="72" t="s">
        <v>135</v>
      </c>
      <c r="D215" s="79">
        <v>43754</v>
      </c>
      <c r="E215" s="69">
        <v>1147670.6100000001</v>
      </c>
      <c r="F215" s="71">
        <v>117.4944</v>
      </c>
      <c r="G215" s="69">
        <v>5409.4368099999992</v>
      </c>
      <c r="H215" s="70">
        <v>1E-4</v>
      </c>
      <c r="I215" s="70">
        <f t="shared" si="5"/>
        <v>1.3222894350417104E-2</v>
      </c>
      <c r="J215" s="70">
        <f>G215/'סכום נכסי הקרן'!$C$41</f>
        <v>6.6499875082474816E-4</v>
      </c>
    </row>
    <row r="216" spans="1:10">
      <c r="A216" s="62" t="s">
        <v>2392</v>
      </c>
      <c r="B216" s="59">
        <v>8416</v>
      </c>
      <c r="C216" s="72" t="s">
        <v>135</v>
      </c>
      <c r="D216" s="79">
        <v>44713</v>
      </c>
      <c r="E216" s="69">
        <v>291959.8</v>
      </c>
      <c r="F216" s="71">
        <v>112.74550000000001</v>
      </c>
      <c r="G216" s="69">
        <v>1320.5045500000001</v>
      </c>
      <c r="H216" s="70">
        <v>1E-4</v>
      </c>
      <c r="I216" s="70">
        <f t="shared" si="5"/>
        <v>3.2278576804181365E-3</v>
      </c>
      <c r="J216" s="70">
        <f>G216/'סכום נכסי הקרן'!$C$41</f>
        <v>1.6233369702832269E-4</v>
      </c>
    </row>
    <row r="217" spans="1:10">
      <c r="A217" s="62" t="s">
        <v>2393</v>
      </c>
      <c r="B217" s="59">
        <v>87257</v>
      </c>
      <c r="C217" s="72" t="s">
        <v>133</v>
      </c>
      <c r="D217" s="79">
        <v>44469</v>
      </c>
      <c r="E217" s="69">
        <v>3079.14</v>
      </c>
      <c r="F217" s="71">
        <v>100</v>
      </c>
      <c r="G217" s="69">
        <v>11.16803</v>
      </c>
      <c r="H217" s="70">
        <v>1E-4</v>
      </c>
      <c r="I217" s="70">
        <f t="shared" si="5"/>
        <v>2.7299270881452212E-5</v>
      </c>
      <c r="J217" s="70">
        <f>G217/'סכום נכסי הקרן'!$C$41</f>
        <v>1.3729203723101284E-6</v>
      </c>
    </row>
    <row r="218" spans="1:10">
      <c r="A218" s="62" t="s">
        <v>2394</v>
      </c>
      <c r="B218" s="59">
        <v>872510</v>
      </c>
      <c r="C218" s="72" t="s">
        <v>133</v>
      </c>
      <c r="D218" s="79">
        <v>44469</v>
      </c>
      <c r="E218" s="69">
        <v>4439.78</v>
      </c>
      <c r="F218" s="71">
        <v>100</v>
      </c>
      <c r="G218" s="69">
        <v>16.103079999999999</v>
      </c>
      <c r="H218" s="70">
        <v>1E-4</v>
      </c>
      <c r="I218" s="70">
        <f t="shared" si="5"/>
        <v>3.9362568236805903E-5</v>
      </c>
      <c r="J218" s="70">
        <f>G218/'סכום נכסי הקרן'!$C$41</f>
        <v>1.9796012894789662E-6</v>
      </c>
    </row>
    <row r="219" spans="1:10">
      <c r="A219" s="62" t="s">
        <v>2395</v>
      </c>
      <c r="B219" s="59">
        <v>8339</v>
      </c>
      <c r="C219" s="72" t="s">
        <v>133</v>
      </c>
      <c r="D219" s="79">
        <v>44539</v>
      </c>
      <c r="E219" s="69">
        <v>150774.12490699999</v>
      </c>
      <c r="F219" s="71">
        <v>98.227999999999994</v>
      </c>
      <c r="G219" s="69">
        <v>537.1674315140001</v>
      </c>
      <c r="H219" s="70">
        <v>4.0000000000000002E-4</v>
      </c>
      <c r="I219" s="70">
        <f t="shared" si="5"/>
        <v>1.3130587240179888E-3</v>
      </c>
      <c r="J219" s="70">
        <f>G219/'סכום נכסי הקרן'!$C$41</f>
        <v>6.6035649086461663E-5</v>
      </c>
    </row>
    <row r="220" spans="1:10">
      <c r="A220" s="62" t="s">
        <v>2396</v>
      </c>
      <c r="B220" s="59">
        <v>7013</v>
      </c>
      <c r="C220" s="72" t="s">
        <v>135</v>
      </c>
      <c r="D220" s="79">
        <v>43507</v>
      </c>
      <c r="E220" s="69">
        <v>885683.76060499996</v>
      </c>
      <c r="F220" s="71">
        <v>93.620599999999996</v>
      </c>
      <c r="G220" s="69">
        <v>3326.3483193679999</v>
      </c>
      <c r="H220" s="70">
        <v>6.9999999999999999E-4</v>
      </c>
      <c r="I220" s="70">
        <f t="shared" si="5"/>
        <v>8.1309670386353131E-3</v>
      </c>
      <c r="J220" s="70">
        <f>G220/'סכום נכסי הקרן'!$C$41</f>
        <v>4.0891825801505586E-4</v>
      </c>
    </row>
    <row r="221" spans="1:10">
      <c r="A221" s="62" t="s">
        <v>2397</v>
      </c>
      <c r="B221" s="59">
        <v>608312</v>
      </c>
      <c r="C221" s="72" t="s">
        <v>133</v>
      </c>
      <c r="D221" s="79">
        <v>42555</v>
      </c>
      <c r="E221" s="69">
        <v>29931.63</v>
      </c>
      <c r="F221" s="71">
        <v>100</v>
      </c>
      <c r="G221" s="69">
        <v>108.562</v>
      </c>
      <c r="H221" s="70">
        <v>1E-4</v>
      </c>
      <c r="I221" s="70">
        <f t="shared" si="5"/>
        <v>2.6537029766505061E-4</v>
      </c>
      <c r="J221" s="70">
        <f>G221/'סכום נכסי הקרן'!$C$41</f>
        <v>1.334586148664824E-5</v>
      </c>
    </row>
    <row r="222" spans="1:10">
      <c r="A222" s="62" t="s">
        <v>2398</v>
      </c>
      <c r="B222" s="59">
        <v>608314</v>
      </c>
      <c r="C222" s="72" t="s">
        <v>133</v>
      </c>
      <c r="D222" s="79">
        <v>42555</v>
      </c>
      <c r="E222" s="69">
        <v>11837.47</v>
      </c>
      <c r="F222" s="71">
        <v>100</v>
      </c>
      <c r="G222" s="69">
        <v>42.934489999999997</v>
      </c>
      <c r="H222" s="70">
        <v>4.0000000000000002E-4</v>
      </c>
      <c r="I222" s="70">
        <f t="shared" si="5"/>
        <v>1.0494959922806449E-4</v>
      </c>
      <c r="J222" s="70">
        <f>G222/'סכום נכסי הקרן'!$C$41</f>
        <v>5.2780692741464228E-6</v>
      </c>
    </row>
    <row r="223" spans="1:10">
      <c r="A223" s="62" t="s">
        <v>2399</v>
      </c>
      <c r="B223" s="59">
        <v>608315</v>
      </c>
      <c r="C223" s="72" t="s">
        <v>133</v>
      </c>
      <c r="D223" s="79">
        <v>42555</v>
      </c>
      <c r="E223" s="69">
        <v>12207.79</v>
      </c>
      <c r="F223" s="71">
        <v>100</v>
      </c>
      <c r="G223" s="69">
        <v>44.277650000000001</v>
      </c>
      <c r="H223" s="70">
        <v>0</v>
      </c>
      <c r="I223" s="70">
        <f t="shared" si="5"/>
        <v>1.0823283617111815E-4</v>
      </c>
      <c r="J223" s="70">
        <f>G223/'סכום נכסי הקרן'!$C$41</f>
        <v>5.4431880755171287E-6</v>
      </c>
    </row>
    <row r="224" spans="1:10">
      <c r="A224" s="62" t="s">
        <v>2400</v>
      </c>
      <c r="B224" s="59">
        <v>608316</v>
      </c>
      <c r="C224" s="72" t="s">
        <v>133</v>
      </c>
      <c r="D224" s="79">
        <v>42555</v>
      </c>
      <c r="E224" s="69">
        <v>47411.71</v>
      </c>
      <c r="F224" s="71">
        <v>100</v>
      </c>
      <c r="G224" s="69">
        <v>171.96227999999999</v>
      </c>
      <c r="H224" s="70">
        <v>0</v>
      </c>
      <c r="I224" s="70">
        <f t="shared" si="5"/>
        <v>4.2034672749913205E-4</v>
      </c>
      <c r="J224" s="70">
        <f>G224/'סכום נכסי הקרן'!$C$41</f>
        <v>2.1139853446032875E-5</v>
      </c>
    </row>
    <row r="225" spans="1:10">
      <c r="A225" s="62" t="s">
        <v>2401</v>
      </c>
      <c r="B225" s="59">
        <v>608317</v>
      </c>
      <c r="C225" s="72" t="s">
        <v>133</v>
      </c>
      <c r="D225" s="79">
        <v>42555</v>
      </c>
      <c r="E225" s="69">
        <v>68.23</v>
      </c>
      <c r="F225" s="71">
        <v>100</v>
      </c>
      <c r="G225" s="69">
        <v>0.24747999999999998</v>
      </c>
      <c r="H225" s="70">
        <v>2.0000000000000001E-4</v>
      </c>
      <c r="I225" s="70">
        <f t="shared" si="5"/>
        <v>6.0494317777994799E-7</v>
      </c>
      <c r="J225" s="70">
        <f>G225/'סכום נכסי הקרן'!$C$41</f>
        <v>3.042347967719558E-8</v>
      </c>
    </row>
    <row r="226" spans="1:10">
      <c r="A226" s="62" t="s">
        <v>2402</v>
      </c>
      <c r="B226" s="59">
        <v>8112</v>
      </c>
      <c r="C226" s="72" t="s">
        <v>133</v>
      </c>
      <c r="D226" s="79">
        <v>44440</v>
      </c>
      <c r="E226" s="69">
        <v>151100.6</v>
      </c>
      <c r="F226" s="71">
        <v>78.764499999999998</v>
      </c>
      <c r="G226" s="69">
        <v>431.66242999999997</v>
      </c>
      <c r="H226" s="70">
        <v>1E-4</v>
      </c>
      <c r="I226" s="70">
        <f t="shared" si="5"/>
        <v>1.055160991322185E-3</v>
      </c>
      <c r="J226" s="70">
        <f>G226/'סכום נכסי הקרן'!$C$41</f>
        <v>5.3065593852084452E-5</v>
      </c>
    </row>
    <row r="227" spans="1:10">
      <c r="A227" s="62" t="s">
        <v>2403</v>
      </c>
      <c r="B227" s="59">
        <v>8317</v>
      </c>
      <c r="C227" s="72" t="s">
        <v>133</v>
      </c>
      <c r="D227" s="79">
        <v>44378</v>
      </c>
      <c r="E227" s="69">
        <v>145316.44</v>
      </c>
      <c r="F227" s="71">
        <v>118.44119999999999</v>
      </c>
      <c r="G227" s="69">
        <v>624.25943999999993</v>
      </c>
      <c r="H227" s="70">
        <v>0</v>
      </c>
      <c r="I227" s="70">
        <f t="shared" si="5"/>
        <v>1.5259475084561612E-3</v>
      </c>
      <c r="J227" s="70">
        <f>G227/'סכום נכסי הקרן'!$C$41</f>
        <v>7.6742138298599858E-5</v>
      </c>
    </row>
    <row r="228" spans="1:10">
      <c r="A228" s="62" t="s">
        <v>2404</v>
      </c>
      <c r="B228" s="59">
        <v>9377</v>
      </c>
      <c r="C228" s="72" t="s">
        <v>133</v>
      </c>
      <c r="D228" s="79">
        <v>44502</v>
      </c>
      <c r="E228" s="69">
        <v>807228.56</v>
      </c>
      <c r="F228" s="71">
        <v>101.4434</v>
      </c>
      <c r="G228" s="69">
        <v>2970.0781299999999</v>
      </c>
      <c r="H228" s="70">
        <v>2.2000000000000001E-3</v>
      </c>
      <c r="I228" s="70">
        <f t="shared" si="5"/>
        <v>7.2600957742723678E-3</v>
      </c>
      <c r="J228" s="70">
        <f>G228/'סכום נכסי הקרן'!$C$41</f>
        <v>3.6512086482842272E-4</v>
      </c>
    </row>
    <row r="229" spans="1:10">
      <c r="A229" s="62" t="s">
        <v>2405</v>
      </c>
      <c r="B229" s="59">
        <v>7043</v>
      </c>
      <c r="C229" s="72" t="s">
        <v>135</v>
      </c>
      <c r="D229" s="79">
        <v>43860</v>
      </c>
      <c r="E229" s="69">
        <v>2000088.9505559998</v>
      </c>
      <c r="F229" s="71">
        <v>93.663799999999995</v>
      </c>
      <c r="G229" s="69">
        <v>7515.1682256829999</v>
      </c>
      <c r="H229" s="70">
        <v>5.0000000000000001E-4</v>
      </c>
      <c r="I229" s="70">
        <f t="shared" si="5"/>
        <v>1.8370170308693905E-2</v>
      </c>
      <c r="J229" s="70">
        <f>G229/'סכום נכסי הקרן'!$C$41</f>
        <v>9.238628082462127E-4</v>
      </c>
    </row>
    <row r="230" spans="1:10">
      <c r="A230" s="62" t="s">
        <v>2406</v>
      </c>
      <c r="B230" s="59">
        <v>5304</v>
      </c>
      <c r="C230" s="72" t="s">
        <v>135</v>
      </c>
      <c r="D230" s="79">
        <v>42928</v>
      </c>
      <c r="E230" s="69">
        <v>1006205.539535</v>
      </c>
      <c r="F230" s="71">
        <v>56.852400000000003</v>
      </c>
      <c r="G230" s="69">
        <v>2294.8437958550003</v>
      </c>
      <c r="H230" s="70">
        <v>2.0000000000000001E-4</v>
      </c>
      <c r="I230" s="70">
        <f t="shared" si="5"/>
        <v>5.6095446030916532E-3</v>
      </c>
      <c r="J230" s="70">
        <f>G230/'סכום נכסי הקרן'!$C$41</f>
        <v>2.8211222557593732E-4</v>
      </c>
    </row>
    <row r="231" spans="1:10">
      <c r="A231" s="62" t="s">
        <v>2407</v>
      </c>
      <c r="B231" s="59">
        <v>5284</v>
      </c>
      <c r="C231" s="72" t="s">
        <v>135</v>
      </c>
      <c r="D231" s="79">
        <v>42531</v>
      </c>
      <c r="E231" s="69">
        <v>801032.76142899995</v>
      </c>
      <c r="F231" s="71">
        <v>44.164499999999997</v>
      </c>
      <c r="G231" s="69">
        <v>1419.1922113580001</v>
      </c>
      <c r="H231" s="70">
        <v>2.9999999999999997E-4</v>
      </c>
      <c r="I231" s="70">
        <f t="shared" si="5"/>
        <v>3.4690910223834667E-3</v>
      </c>
      <c r="J231" s="70">
        <f>G231/'סכום נכסי הקרן'!$C$41</f>
        <v>1.7446567561129939E-4</v>
      </c>
    </row>
    <row r="232" spans="1:10">
      <c r="A232" s="62" t="s">
        <v>2408</v>
      </c>
      <c r="B232" s="59">
        <v>85891</v>
      </c>
      <c r="C232" s="72" t="s">
        <v>133</v>
      </c>
      <c r="D232" s="79">
        <v>44395</v>
      </c>
      <c r="E232" s="69">
        <v>1749334.74</v>
      </c>
      <c r="F232" s="71">
        <v>100</v>
      </c>
      <c r="G232" s="69">
        <v>6344.8371100000004</v>
      </c>
      <c r="H232" s="70">
        <v>1E-3</v>
      </c>
      <c r="I232" s="70">
        <f t="shared" si="5"/>
        <v>1.5509398431467359E-2</v>
      </c>
      <c r="J232" s="70">
        <f>G232/'סכום נכסי הקרן'!$C$41</f>
        <v>7.7999039466300859E-4</v>
      </c>
    </row>
    <row r="233" spans="1:10">
      <c r="A233" s="62" t="s">
        <v>2409</v>
      </c>
      <c r="B233" s="59">
        <v>87256</v>
      </c>
      <c r="C233" s="72" t="s">
        <v>133</v>
      </c>
      <c r="D233" s="79">
        <v>44469</v>
      </c>
      <c r="E233" s="69">
        <v>30896.29</v>
      </c>
      <c r="F233" s="71">
        <v>100</v>
      </c>
      <c r="G233" s="69">
        <v>112.06086000000001</v>
      </c>
      <c r="H233" s="70">
        <v>1E-4</v>
      </c>
      <c r="I233" s="70">
        <f t="shared" si="5"/>
        <v>2.7392295439289589E-4</v>
      </c>
      <c r="J233" s="70">
        <f>G233/'סכום נכסי הקרן'!$C$41</f>
        <v>1.3775987137623482E-5</v>
      </c>
    </row>
    <row r="234" spans="1:10">
      <c r="A234" s="62" t="s">
        <v>2410</v>
      </c>
      <c r="B234" s="59">
        <v>87258</v>
      </c>
      <c r="C234" s="72" t="s">
        <v>133</v>
      </c>
      <c r="D234" s="79">
        <v>44469</v>
      </c>
      <c r="E234" s="69">
        <v>18581.439999999999</v>
      </c>
      <c r="F234" s="71">
        <v>100</v>
      </c>
      <c r="G234" s="69">
        <v>67.394880000000001</v>
      </c>
      <c r="H234" s="70">
        <v>1E-4</v>
      </c>
      <c r="I234" s="70">
        <f t="shared" si="5"/>
        <v>1.6474087955914928E-4</v>
      </c>
      <c r="J234" s="70">
        <f>G234/'סכום נכסי הקרן'!$C$41</f>
        <v>8.2850604575199407E-6</v>
      </c>
    </row>
    <row r="235" spans="1:10">
      <c r="A235" s="62" t="s">
        <v>2411</v>
      </c>
      <c r="B235" s="59">
        <v>7041</v>
      </c>
      <c r="C235" s="72" t="s">
        <v>133</v>
      </c>
      <c r="D235" s="79">
        <v>43516</v>
      </c>
      <c r="E235" s="69">
        <v>942692.20472899999</v>
      </c>
      <c r="F235" s="71">
        <v>79.245099999999994</v>
      </c>
      <c r="G235" s="69">
        <v>2709.5045779320003</v>
      </c>
      <c r="H235" s="70">
        <v>5.0000000000000001E-4</v>
      </c>
      <c r="I235" s="70">
        <f t="shared" si="5"/>
        <v>6.6231465556146002E-3</v>
      </c>
      <c r="J235" s="70">
        <f>G235/'סכום נכסי הקרן'!$C$41</f>
        <v>3.3308775441240747E-4</v>
      </c>
    </row>
    <row r="236" spans="1:10">
      <c r="A236" s="62" t="s">
        <v>2412</v>
      </c>
      <c r="B236" s="59">
        <v>7054</v>
      </c>
      <c r="C236" s="72" t="s">
        <v>133</v>
      </c>
      <c r="D236" s="79">
        <v>43973</v>
      </c>
      <c r="E236" s="69">
        <v>258938.17</v>
      </c>
      <c r="F236" s="71">
        <v>105.5343</v>
      </c>
      <c r="G236" s="69">
        <v>991.14513999999997</v>
      </c>
      <c r="H236" s="70">
        <v>8.0000000000000004E-4</v>
      </c>
      <c r="I236" s="70">
        <f t="shared" si="5"/>
        <v>2.4227674585128151E-3</v>
      </c>
      <c r="J236" s="70">
        <f>G236/'סכום נכסי הקרן'!$C$41</f>
        <v>1.2184452894755604E-4</v>
      </c>
    </row>
    <row r="237" spans="1:10">
      <c r="A237" s="62" t="s">
        <v>2413</v>
      </c>
      <c r="B237" s="59">
        <v>7071</v>
      </c>
      <c r="C237" s="72" t="s">
        <v>133</v>
      </c>
      <c r="D237" s="79">
        <v>44055</v>
      </c>
      <c r="E237" s="69">
        <v>346098.66</v>
      </c>
      <c r="F237" s="71">
        <v>0</v>
      </c>
      <c r="G237" s="71">
        <v>0</v>
      </c>
      <c r="H237" s="70">
        <v>1.1000000000000001E-3</v>
      </c>
      <c r="I237" s="85">
        <v>0</v>
      </c>
      <c r="J237" s="85">
        <v>0</v>
      </c>
    </row>
    <row r="238" spans="1:10">
      <c r="A238" s="62" t="s">
        <v>2414</v>
      </c>
      <c r="B238" s="59">
        <v>7068</v>
      </c>
      <c r="C238" s="72" t="s">
        <v>133</v>
      </c>
      <c r="D238" s="79">
        <v>43885</v>
      </c>
      <c r="E238" s="69">
        <v>671731.84</v>
      </c>
      <c r="F238" s="71">
        <v>105.36</v>
      </c>
      <c r="G238" s="69">
        <v>2566.9608599999997</v>
      </c>
      <c r="H238" s="70">
        <v>6.9999999999999999E-4</v>
      </c>
      <c r="I238" s="70">
        <f t="shared" si="5"/>
        <v>6.2747109256713601E-3</v>
      </c>
      <c r="J238" s="70">
        <f>G238/'סכום נכסי הקרן'!$C$41</f>
        <v>3.1556441553404912E-4</v>
      </c>
    </row>
    <row r="239" spans="1:10">
      <c r="A239" s="62" t="s">
        <v>2415</v>
      </c>
      <c r="B239" s="59">
        <v>62179</v>
      </c>
      <c r="C239" s="72" t="s">
        <v>133</v>
      </c>
      <c r="D239" s="79">
        <v>42549</v>
      </c>
      <c r="E239" s="69">
        <v>90879.98</v>
      </c>
      <c r="F239" s="71">
        <v>100</v>
      </c>
      <c r="G239" s="69">
        <v>329.62166999999999</v>
      </c>
      <c r="H239" s="70">
        <v>0</v>
      </c>
      <c r="I239" s="70">
        <f t="shared" si="5"/>
        <v>8.0573129349819533E-4</v>
      </c>
      <c r="J239" s="70">
        <f>G239/'סכום נכסי הקרן'!$C$41</f>
        <v>4.0521408511428271E-5</v>
      </c>
    </row>
    <row r="240" spans="1:10">
      <c r="A240" s="62" t="s">
        <v>2416</v>
      </c>
      <c r="B240" s="59">
        <v>6646</v>
      </c>
      <c r="C240" s="72" t="s">
        <v>135</v>
      </c>
      <c r="D240" s="79">
        <v>42947</v>
      </c>
      <c r="E240" s="69">
        <v>1086299.4424320001</v>
      </c>
      <c r="F240" s="71">
        <v>63.564799999999998</v>
      </c>
      <c r="G240" s="69">
        <v>2770.026119526</v>
      </c>
      <c r="H240" s="70">
        <v>8.0000000000000004E-4</v>
      </c>
      <c r="I240" s="70">
        <f t="shared" si="5"/>
        <v>6.7710861616272697E-3</v>
      </c>
      <c r="J240" s="70">
        <f>G240/'סכום נכסי הקרן'!$C$41</f>
        <v>3.405278541809447E-4</v>
      </c>
    </row>
    <row r="241" spans="1:10">
      <c r="A241" s="62" t="s">
        <v>2417</v>
      </c>
      <c r="B241" s="59">
        <v>621710</v>
      </c>
      <c r="C241" s="72" t="s">
        <v>133</v>
      </c>
      <c r="D241" s="79">
        <v>42549</v>
      </c>
      <c r="E241" s="69">
        <v>120765.07</v>
      </c>
      <c r="F241" s="71">
        <v>100</v>
      </c>
      <c r="G241" s="69">
        <v>438.01490000000001</v>
      </c>
      <c r="H241" s="70">
        <v>0</v>
      </c>
      <c r="I241" s="70">
        <f t="shared" si="5"/>
        <v>1.0706890476845248E-3</v>
      </c>
      <c r="J241" s="70">
        <f>G241/'סכום נכסי הקרן'!$C$41</f>
        <v>5.3846522581456501E-5</v>
      </c>
    </row>
    <row r="242" spans="1:10">
      <c r="A242" s="62" t="s">
        <v>2418</v>
      </c>
      <c r="B242" s="59">
        <v>6647</v>
      </c>
      <c r="C242" s="72" t="s">
        <v>133</v>
      </c>
      <c r="D242" s="79">
        <v>43454</v>
      </c>
      <c r="E242" s="69">
        <v>1144540.7</v>
      </c>
      <c r="F242" s="71">
        <v>119.0748</v>
      </c>
      <c r="G242" s="69">
        <v>4943.09159</v>
      </c>
      <c r="H242" s="70">
        <v>1E-4</v>
      </c>
      <c r="I242" s="70">
        <f t="shared" si="5"/>
        <v>1.2082954317568839E-2</v>
      </c>
      <c r="J242" s="70">
        <f>G242/'סכום נכסי הקרן'!$C$41</f>
        <v>6.0766949462938977E-4</v>
      </c>
    </row>
    <row r="243" spans="1:10">
      <c r="A243" s="62" t="s">
        <v>2419</v>
      </c>
      <c r="B243" s="59">
        <v>8000</v>
      </c>
      <c r="C243" s="72" t="s">
        <v>133</v>
      </c>
      <c r="D243" s="79">
        <v>44228</v>
      </c>
      <c r="E243" s="69">
        <v>834371.77</v>
      </c>
      <c r="F243" s="71">
        <v>102.9421</v>
      </c>
      <c r="G243" s="69">
        <v>3115.3021800000001</v>
      </c>
      <c r="H243" s="70">
        <v>1E-4</v>
      </c>
      <c r="I243" s="70">
        <f t="shared" si="5"/>
        <v>7.6150832411265553E-3</v>
      </c>
      <c r="J243" s="70">
        <f>G243/'סכום נכסי הקרן'!$C$41</f>
        <v>3.8297370519457368E-4</v>
      </c>
    </row>
    <row r="244" spans="1:10">
      <c r="A244" s="62" t="s">
        <v>2420</v>
      </c>
      <c r="B244" s="59">
        <v>9618</v>
      </c>
      <c r="C244" s="72" t="s">
        <v>137</v>
      </c>
      <c r="D244" s="79">
        <v>45020</v>
      </c>
      <c r="E244" s="69">
        <v>1387639.567299</v>
      </c>
      <c r="F244" s="71">
        <v>102.72450000000001</v>
      </c>
      <c r="G244" s="69">
        <v>3528.4060065829995</v>
      </c>
      <c r="H244" s="70">
        <v>2.0999999999999999E-3</v>
      </c>
      <c r="I244" s="70">
        <f t="shared" si="5"/>
        <v>8.6248793523524166E-3</v>
      </c>
      <c r="J244" s="70">
        <f>G244/'סכום נכסי הקרן'!$C$41</f>
        <v>4.3375783269020813E-4</v>
      </c>
    </row>
    <row r="245" spans="1:10">
      <c r="A245" s="62" t="s">
        <v>2421</v>
      </c>
      <c r="B245" s="59">
        <v>8312</v>
      </c>
      <c r="C245" s="72" t="s">
        <v>135</v>
      </c>
      <c r="D245" s="79">
        <v>44377</v>
      </c>
      <c r="E245" s="69">
        <v>1439622.9235080001</v>
      </c>
      <c r="F245" s="71">
        <v>91.874099999999999</v>
      </c>
      <c r="G245" s="69">
        <v>5305.9050477329993</v>
      </c>
      <c r="H245" s="70">
        <v>6.9999999999999999E-4</v>
      </c>
      <c r="I245" s="70">
        <f t="shared" si="5"/>
        <v>1.2969820028181136E-2</v>
      </c>
      <c r="J245" s="70">
        <f>G245/'סכום נכסי הקרן'!$C$41</f>
        <v>6.5227127197686416E-4</v>
      </c>
    </row>
    <row r="246" spans="1:10">
      <c r="A246" s="62" t="s">
        <v>2422</v>
      </c>
      <c r="B246" s="59">
        <v>5337</v>
      </c>
      <c r="C246" s="72" t="s">
        <v>133</v>
      </c>
      <c r="D246" s="79">
        <v>42985</v>
      </c>
      <c r="E246" s="69">
        <v>359527.77</v>
      </c>
      <c r="F246" s="71">
        <v>98.198700000000002</v>
      </c>
      <c r="G246" s="69">
        <v>1280.5181200000002</v>
      </c>
      <c r="H246" s="70">
        <v>1E-4</v>
      </c>
      <c r="I246" s="70">
        <f t="shared" si="5"/>
        <v>3.1301143555746121E-3</v>
      </c>
      <c r="J246" s="70">
        <f>G246/'סכום נכסי הקרן'!$C$41</f>
        <v>1.5741804186237553E-4</v>
      </c>
    </row>
    <row r="247" spans="1:10">
      <c r="A247" s="62" t="s">
        <v>2423</v>
      </c>
      <c r="B247" s="59">
        <v>7049</v>
      </c>
      <c r="C247" s="72" t="s">
        <v>135</v>
      </c>
      <c r="D247" s="79">
        <v>43922</v>
      </c>
      <c r="E247" s="69">
        <v>380479.98</v>
      </c>
      <c r="F247" s="71">
        <v>147.3708</v>
      </c>
      <c r="G247" s="69">
        <v>2249.36987</v>
      </c>
      <c r="H247" s="70">
        <v>6.9999999999999999E-4</v>
      </c>
      <c r="I247" s="70">
        <f t="shared" si="5"/>
        <v>5.4983875754011178E-3</v>
      </c>
      <c r="J247" s="70">
        <f>G247/'סכום נכסי הקרן'!$C$41</f>
        <v>2.7652197562001398E-4</v>
      </c>
    </row>
    <row r="248" spans="1:10">
      <c r="A248" s="62" t="s">
        <v>2424</v>
      </c>
      <c r="B248" s="59">
        <v>608318</v>
      </c>
      <c r="C248" s="72" t="s">
        <v>133</v>
      </c>
      <c r="D248" s="79">
        <v>42555</v>
      </c>
      <c r="E248" s="69">
        <v>15554.68</v>
      </c>
      <c r="F248" s="71">
        <v>100</v>
      </c>
      <c r="G248" s="69">
        <v>56.416830000000004</v>
      </c>
      <c r="H248" s="70">
        <v>1E-4</v>
      </c>
      <c r="I248" s="70">
        <f t="shared" si="5"/>
        <v>1.3790599814316758E-4</v>
      </c>
      <c r="J248" s="70">
        <f>G248/'סכום נכסי הקרן'!$C$41</f>
        <v>6.9354949125456528E-6</v>
      </c>
    </row>
    <row r="249" spans="1:10">
      <c r="A249" s="62" t="s">
        <v>2425</v>
      </c>
      <c r="B249" s="59">
        <v>8322</v>
      </c>
      <c r="C249" s="72" t="s">
        <v>133</v>
      </c>
      <c r="D249" s="79">
        <v>44197</v>
      </c>
      <c r="E249" s="69">
        <v>745393.55</v>
      </c>
      <c r="F249" s="71">
        <v>97.112700000000004</v>
      </c>
      <c r="G249" s="69">
        <v>2625.4830200000001</v>
      </c>
      <c r="H249" s="70">
        <v>3.3E-3</v>
      </c>
      <c r="I249" s="70">
        <f t="shared" si="5"/>
        <v>6.4177632185473373E-3</v>
      </c>
      <c r="J249" s="70">
        <f>G249/'סכום נכסי הקרן'!$C$41</f>
        <v>3.2275872515674837E-4</v>
      </c>
    </row>
    <row r="250" spans="1:10">
      <c r="A250" s="62" t="s">
        <v>2426</v>
      </c>
      <c r="B250" s="59">
        <v>9273</v>
      </c>
      <c r="C250" s="72" t="s">
        <v>133</v>
      </c>
      <c r="D250" s="79">
        <v>44852</v>
      </c>
      <c r="E250" s="69">
        <v>130326.83</v>
      </c>
      <c r="F250" s="71">
        <v>79.889200000000002</v>
      </c>
      <c r="G250" s="69">
        <v>377.63258000000002</v>
      </c>
      <c r="H250" s="70">
        <v>3.8999999999999998E-3</v>
      </c>
      <c r="I250" s="70">
        <f t="shared" si="5"/>
        <v>9.2308975666090384E-4</v>
      </c>
      <c r="J250" s="70">
        <f>G250/'סכום נכסי הקרן'!$C$41</f>
        <v>4.6423537752856532E-5</v>
      </c>
    </row>
    <row r="251" spans="1:10">
      <c r="A251" s="62" t="s">
        <v>2427</v>
      </c>
      <c r="B251" s="59">
        <v>7005</v>
      </c>
      <c r="C251" s="72" t="s">
        <v>133</v>
      </c>
      <c r="D251" s="79">
        <v>43621</v>
      </c>
      <c r="E251" s="69">
        <v>369483.42</v>
      </c>
      <c r="F251" s="71">
        <v>94.783000000000001</v>
      </c>
      <c r="G251" s="69">
        <v>1270.2025000000001</v>
      </c>
      <c r="H251" s="70">
        <v>2.0000000000000001E-4</v>
      </c>
      <c r="I251" s="70">
        <f t="shared" si="5"/>
        <v>3.1048987262568069E-3</v>
      </c>
      <c r="J251" s="70">
        <f>G251/'סכום נכסי הקרן'!$C$41</f>
        <v>1.5614991088036618E-4</v>
      </c>
    </row>
    <row r="252" spans="1:10">
      <c r="A252" s="62" t="s">
        <v>2428</v>
      </c>
      <c r="B252" s="59">
        <v>608320</v>
      </c>
      <c r="C252" s="72" t="s">
        <v>133</v>
      </c>
      <c r="D252" s="79">
        <v>42555</v>
      </c>
      <c r="E252" s="69">
        <v>28564.14</v>
      </c>
      <c r="F252" s="71">
        <v>100</v>
      </c>
      <c r="G252" s="69">
        <v>103.60214999999999</v>
      </c>
      <c r="H252" s="70">
        <v>0</v>
      </c>
      <c r="I252" s="70">
        <f t="shared" si="5"/>
        <v>2.532463788824747E-4</v>
      </c>
      <c r="J252" s="70">
        <f>G252/'סכום נכסי הקרן'!$C$41</f>
        <v>1.2736131828991304E-5</v>
      </c>
    </row>
    <row r="253" spans="1:10">
      <c r="A253" s="62" t="s">
        <v>2429</v>
      </c>
      <c r="B253" s="59">
        <v>8273</v>
      </c>
      <c r="C253" s="72" t="s">
        <v>133</v>
      </c>
      <c r="D253" s="79">
        <v>43922</v>
      </c>
      <c r="E253" s="69">
        <v>1858651.76</v>
      </c>
      <c r="F253" s="71">
        <v>66.516999999999996</v>
      </c>
      <c r="G253" s="69">
        <v>4484.1304299999993</v>
      </c>
      <c r="H253" s="70">
        <v>5.0000000000000001E-4</v>
      </c>
      <c r="I253" s="70">
        <f t="shared" si="5"/>
        <v>1.0961063972458237E-2</v>
      </c>
      <c r="J253" s="70">
        <f>G253/'סכום נכסי הקרן'!$C$41</f>
        <v>5.512479837037306E-4</v>
      </c>
    </row>
    <row r="254" spans="1:10">
      <c r="A254" s="62" t="s">
        <v>2430</v>
      </c>
      <c r="B254" s="59">
        <v>8321</v>
      </c>
      <c r="C254" s="72" t="s">
        <v>133</v>
      </c>
      <c r="D254" s="79">
        <v>44217</v>
      </c>
      <c r="E254" s="69">
        <v>816743</v>
      </c>
      <c r="F254" s="71">
        <v>97.382300000000001</v>
      </c>
      <c r="G254" s="69">
        <v>2884.7820400000001</v>
      </c>
      <c r="H254" s="70">
        <v>2.8999999999999998E-3</v>
      </c>
      <c r="I254" s="70">
        <f t="shared" si="5"/>
        <v>7.0515969552291955E-3</v>
      </c>
      <c r="J254" s="70">
        <f>G254/'סכום נכסי הקרן'!$C$41</f>
        <v>3.5463515341473579E-4</v>
      </c>
    </row>
    <row r="255" spans="1:10">
      <c r="A255" s="62" t="s">
        <v>2431</v>
      </c>
      <c r="B255" s="59">
        <v>8509</v>
      </c>
      <c r="C255" s="72" t="s">
        <v>133</v>
      </c>
      <c r="D255" s="79">
        <v>44531</v>
      </c>
      <c r="E255" s="69">
        <v>1405867.7</v>
      </c>
      <c r="F255" s="71">
        <v>74.026899999999998</v>
      </c>
      <c r="G255" s="69">
        <v>3774.6924599999998</v>
      </c>
      <c r="H255" s="70">
        <v>5.0000000000000001E-4</v>
      </c>
      <c r="I255" s="70">
        <f t="shared" ref="I255:I258" si="6">IFERROR(G255/$G$9,0)</f>
        <v>9.2269050100792366E-3</v>
      </c>
      <c r="J255" s="70">
        <f>G255/'סכום נכסי הקרן'!$C$41</f>
        <v>4.6403458600482214E-4</v>
      </c>
    </row>
    <row r="256" spans="1:10">
      <c r="A256" s="62" t="s">
        <v>2432</v>
      </c>
      <c r="B256" s="59">
        <v>9409</v>
      </c>
      <c r="C256" s="72" t="s">
        <v>133</v>
      </c>
      <c r="D256" s="79">
        <v>44931</v>
      </c>
      <c r="E256" s="69">
        <v>288716.3</v>
      </c>
      <c r="F256" s="71">
        <v>89.941900000000004</v>
      </c>
      <c r="G256" s="69">
        <v>941.84822999999994</v>
      </c>
      <c r="H256" s="70">
        <v>1E-3</v>
      </c>
      <c r="I256" s="70">
        <f t="shared" si="6"/>
        <v>2.3022654810191507E-3</v>
      </c>
      <c r="J256" s="70">
        <f>G256/'סכום נכסי הקרן'!$C$41</f>
        <v>1.1578430775984979E-4</v>
      </c>
    </row>
    <row r="257" spans="1:10">
      <c r="A257" s="62" t="s">
        <v>2433</v>
      </c>
      <c r="B257" s="59">
        <v>608321</v>
      </c>
      <c r="C257" s="72" t="s">
        <v>133</v>
      </c>
      <c r="D257" s="79">
        <v>42555</v>
      </c>
      <c r="E257" s="69">
        <v>28533.47</v>
      </c>
      <c r="F257" s="71">
        <v>100</v>
      </c>
      <c r="G257" s="69">
        <v>103.49091</v>
      </c>
      <c r="H257" s="70">
        <v>0</v>
      </c>
      <c r="I257" s="70">
        <f t="shared" si="6"/>
        <v>2.5297446244843463E-4</v>
      </c>
      <c r="J257" s="70">
        <f>G257/'סכום נכסי הקרן'!$C$41</f>
        <v>1.2722456752705177E-5</v>
      </c>
    </row>
    <row r="258" spans="1:10">
      <c r="A258" s="62" t="s">
        <v>2434</v>
      </c>
      <c r="B258" s="59">
        <v>6658</v>
      </c>
      <c r="C258" s="72" t="s">
        <v>133</v>
      </c>
      <c r="D258" s="79">
        <v>43356</v>
      </c>
      <c r="E258" s="69">
        <v>1261221.4195999999</v>
      </c>
      <c r="F258" s="71">
        <v>51.2164</v>
      </c>
      <c r="G258" s="69">
        <v>2342.868654716</v>
      </c>
      <c r="H258" s="70">
        <v>1.1000000000000001E-3</v>
      </c>
      <c r="I258" s="70">
        <f t="shared" si="6"/>
        <v>5.726937163022988E-3</v>
      </c>
      <c r="J258" s="70">
        <f>G258/'סכום נכסי הקרן'!$C$41</f>
        <v>2.8801606959386934E-4</v>
      </c>
    </row>
    <row r="259" spans="1:10">
      <c r="A259" s="134" t="s">
        <v>3561</v>
      </c>
      <c r="B259" s="135" t="s">
        <v>3561</v>
      </c>
      <c r="C259" s="135" t="s">
        <v>3561</v>
      </c>
      <c r="D259" s="135" t="s">
        <v>3561</v>
      </c>
      <c r="E259" s="135" t="s">
        <v>3561</v>
      </c>
      <c r="F259" s="135" t="s">
        <v>3561</v>
      </c>
      <c r="G259" s="135" t="s">
        <v>3561</v>
      </c>
      <c r="H259" s="135" t="s">
        <v>3561</v>
      </c>
      <c r="I259" s="135" t="s">
        <v>3561</v>
      </c>
      <c r="J259" s="135" t="s">
        <v>3561</v>
      </c>
    </row>
    <row r="260" spans="1:10">
      <c r="A260" s="134" t="s">
        <v>3561</v>
      </c>
      <c r="B260" s="135" t="s">
        <v>3561</v>
      </c>
      <c r="C260" s="135" t="s">
        <v>3561</v>
      </c>
      <c r="D260" s="135" t="s">
        <v>3561</v>
      </c>
      <c r="E260" s="135" t="s">
        <v>3561</v>
      </c>
      <c r="F260" s="135" t="s">
        <v>3561</v>
      </c>
      <c r="G260" s="135" t="s">
        <v>3561</v>
      </c>
      <c r="H260" s="135" t="s">
        <v>3561</v>
      </c>
      <c r="I260" s="135" t="s">
        <v>3561</v>
      </c>
      <c r="J260" s="135" t="s">
        <v>3561</v>
      </c>
    </row>
    <row r="261" spans="1:10">
      <c r="A261" s="134" t="s">
        <v>3561</v>
      </c>
      <c r="B261" s="135" t="s">
        <v>3561</v>
      </c>
      <c r="C261" s="135" t="s">
        <v>3561</v>
      </c>
      <c r="D261" s="135" t="s">
        <v>3561</v>
      </c>
      <c r="E261" s="135" t="s">
        <v>3561</v>
      </c>
      <c r="F261" s="135" t="s">
        <v>3561</v>
      </c>
      <c r="G261" s="135" t="s">
        <v>3561</v>
      </c>
      <c r="H261" s="135" t="s">
        <v>3561</v>
      </c>
      <c r="I261" s="135" t="s">
        <v>3561</v>
      </c>
      <c r="J261" s="135" t="s">
        <v>3561</v>
      </c>
    </row>
    <row r="262" spans="1:10">
      <c r="A262" s="100" t="s">
        <v>114</v>
      </c>
      <c r="B262" s="135" t="s">
        <v>3561</v>
      </c>
      <c r="C262" s="135" t="s">
        <v>3561</v>
      </c>
      <c r="D262" s="135" t="s">
        <v>3561</v>
      </c>
      <c r="E262" s="135" t="s">
        <v>3561</v>
      </c>
      <c r="F262" s="135" t="s">
        <v>3561</v>
      </c>
      <c r="G262" s="135" t="s">
        <v>3561</v>
      </c>
      <c r="H262" s="135" t="s">
        <v>3561</v>
      </c>
      <c r="I262" s="135" t="s">
        <v>3561</v>
      </c>
      <c r="J262" s="135" t="s">
        <v>3561</v>
      </c>
    </row>
    <row r="263" spans="1:10">
      <c r="A263" s="100" t="s">
        <v>195</v>
      </c>
      <c r="B263" s="135" t="s">
        <v>3561</v>
      </c>
      <c r="C263" s="135" t="s">
        <v>3561</v>
      </c>
      <c r="D263" s="135" t="s">
        <v>3561</v>
      </c>
      <c r="E263" s="135" t="s">
        <v>3561</v>
      </c>
      <c r="F263" s="135" t="s">
        <v>3561</v>
      </c>
      <c r="G263" s="135" t="s">
        <v>3561</v>
      </c>
      <c r="H263" s="135" t="s">
        <v>3561</v>
      </c>
      <c r="I263" s="135" t="s">
        <v>3561</v>
      </c>
      <c r="J263" s="135" t="s">
        <v>3561</v>
      </c>
    </row>
    <row r="264" spans="1:10">
      <c r="A264" s="100" t="s">
        <v>203</v>
      </c>
      <c r="B264" s="135" t="s">
        <v>3561</v>
      </c>
      <c r="C264" s="135" t="s">
        <v>3561</v>
      </c>
      <c r="D264" s="135" t="s">
        <v>3561</v>
      </c>
      <c r="E264" s="135" t="s">
        <v>3561</v>
      </c>
      <c r="F264" s="135" t="s">
        <v>3561</v>
      </c>
      <c r="G264" s="135" t="s">
        <v>3561</v>
      </c>
      <c r="H264" s="135" t="s">
        <v>3561</v>
      </c>
      <c r="I264" s="135" t="s">
        <v>3561</v>
      </c>
      <c r="J264" s="135" t="s">
        <v>3561</v>
      </c>
    </row>
    <row r="265" spans="1:10" hidden="1">
      <c r="B265" s="1"/>
    </row>
    <row r="266" spans="1:10" hidden="1">
      <c r="B266" s="1"/>
    </row>
    <row r="267" spans="1:10" hidden="1">
      <c r="B267" s="1"/>
    </row>
    <row r="268" spans="1:10" hidden="1">
      <c r="B268" s="1"/>
    </row>
    <row r="269" spans="1:10" hidden="1">
      <c r="B269" s="1"/>
    </row>
    <row r="270" spans="1:10" hidden="1">
      <c r="B270" s="1"/>
    </row>
    <row r="271" spans="1:10" hidden="1">
      <c r="B271" s="1"/>
    </row>
    <row r="272" spans="1:10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J500 A502:J1048576 K5:AY1048576 BA5:XFD1048576 AZ5:AZ9999 AZ10001:AZ1048576" xr:uid="{00000000-0002-0000-10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62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147</v>
      </c>
      <c r="B1" s="37" t="s" vm="1">
        <v>220</v>
      </c>
    </row>
    <row r="2" spans="1:11">
      <c r="A2" s="37" t="s">
        <v>146</v>
      </c>
      <c r="B2" s="37" t="s">
        <v>221</v>
      </c>
    </row>
    <row r="3" spans="1:11">
      <c r="A3" s="37" t="s">
        <v>148</v>
      </c>
      <c r="B3" s="37" t="s">
        <v>222</v>
      </c>
    </row>
    <row r="4" spans="1:11">
      <c r="A4" s="37" t="s">
        <v>149</v>
      </c>
      <c r="B4" s="37">
        <v>12145</v>
      </c>
    </row>
    <row r="5" spans="1:11" ht="18.75">
      <c r="A5" s="161" t="s">
        <v>101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</row>
    <row r="6" spans="1:11" s="3" customFormat="1">
      <c r="A6" s="38" t="s">
        <v>118</v>
      </c>
      <c r="B6" s="39" t="s">
        <v>46</v>
      </c>
      <c r="C6" s="39" t="s">
        <v>68</v>
      </c>
      <c r="D6" s="39" t="s">
        <v>105</v>
      </c>
      <c r="E6" s="39" t="s">
        <v>106</v>
      </c>
      <c r="F6" s="39" t="s">
        <v>197</v>
      </c>
      <c r="G6" s="39" t="s">
        <v>196</v>
      </c>
      <c r="H6" s="39" t="s">
        <v>113</v>
      </c>
      <c r="I6" s="39" t="s">
        <v>61</v>
      </c>
      <c r="J6" s="39" t="s">
        <v>150</v>
      </c>
      <c r="K6" s="41" t="s">
        <v>152</v>
      </c>
    </row>
    <row r="7" spans="1:11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" t="s">
        <v>21</v>
      </c>
      <c r="F7" s="12" t="s">
        <v>204</v>
      </c>
      <c r="G7" s="127" t="s">
        <v>3561</v>
      </c>
      <c r="H7" s="12" t="s">
        <v>200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9" t="s">
        <v>50</v>
      </c>
      <c r="B9" s="151" t="s">
        <v>3561</v>
      </c>
      <c r="C9" s="151" t="s">
        <v>3561</v>
      </c>
      <c r="D9" s="151" t="s">
        <v>3561</v>
      </c>
      <c r="E9" s="151" t="s">
        <v>3561</v>
      </c>
      <c r="F9" s="151" t="s">
        <v>3561</v>
      </c>
      <c r="G9" s="151" t="s">
        <v>3561</v>
      </c>
      <c r="H9" s="90">
        <v>160.49851999999998</v>
      </c>
      <c r="I9" s="151" t="s">
        <v>3561</v>
      </c>
      <c r="J9" s="91">
        <f>IFERROR(H9/$H$9,0)</f>
        <v>1</v>
      </c>
      <c r="K9" s="91">
        <f>H9/'סכום נכסי הקרן'!$C$41</f>
        <v>1.9730578072733022E-5</v>
      </c>
    </row>
    <row r="10" spans="1:11" s="74" customFormat="1">
      <c r="A10" s="92" t="s">
        <v>2435</v>
      </c>
      <c r="B10" s="151" t="s">
        <v>3561</v>
      </c>
      <c r="C10" s="151" t="s">
        <v>3561</v>
      </c>
      <c r="D10" s="151" t="s">
        <v>3561</v>
      </c>
      <c r="E10" s="151" t="s">
        <v>3561</v>
      </c>
      <c r="F10" s="151" t="s">
        <v>3561</v>
      </c>
      <c r="G10" s="151" t="s">
        <v>3561</v>
      </c>
      <c r="H10" s="90">
        <v>0</v>
      </c>
      <c r="I10" s="151" t="s">
        <v>3561</v>
      </c>
      <c r="J10" s="107">
        <v>0</v>
      </c>
      <c r="K10" s="107">
        <v>0</v>
      </c>
    </row>
    <row r="11" spans="1:11">
      <c r="A11" s="58" t="s">
        <v>2436</v>
      </c>
      <c r="B11" s="59">
        <v>8944</v>
      </c>
      <c r="C11" s="72" t="s">
        <v>566</v>
      </c>
      <c r="D11" s="72" t="s">
        <v>134</v>
      </c>
      <c r="E11" s="79">
        <v>44607</v>
      </c>
      <c r="F11" s="69">
        <v>16011.70615</v>
      </c>
      <c r="G11" s="71">
        <v>0</v>
      </c>
      <c r="H11" s="108">
        <v>0</v>
      </c>
      <c r="I11" s="70">
        <v>9.6124031945486041E-5</v>
      </c>
      <c r="J11" s="106">
        <v>0</v>
      </c>
      <c r="K11" s="109">
        <v>0</v>
      </c>
    </row>
    <row r="12" spans="1:11">
      <c r="A12" s="58" t="s">
        <v>2437</v>
      </c>
      <c r="B12" s="59">
        <v>8731</v>
      </c>
      <c r="C12" s="72" t="s">
        <v>157</v>
      </c>
      <c r="D12" s="72" t="s">
        <v>134</v>
      </c>
      <c r="E12" s="79">
        <v>44537</v>
      </c>
      <c r="F12" s="69">
        <v>3408.9438900000005</v>
      </c>
      <c r="G12" s="71">
        <v>0</v>
      </c>
      <c r="H12" s="108">
        <v>0</v>
      </c>
      <c r="I12" s="70">
        <v>5.2097869958275182E-4</v>
      </c>
      <c r="J12" s="106">
        <v>0</v>
      </c>
      <c r="K12" s="109">
        <v>0</v>
      </c>
    </row>
    <row r="13" spans="1:11">
      <c r="A13" s="75" t="s">
        <v>190</v>
      </c>
      <c r="B13" s="133" t="s">
        <v>3561</v>
      </c>
      <c r="C13" s="133" t="s">
        <v>3561</v>
      </c>
      <c r="D13" s="133" t="s">
        <v>3561</v>
      </c>
      <c r="E13" s="151" t="s">
        <v>3561</v>
      </c>
      <c r="F13" s="133" t="s">
        <v>3561</v>
      </c>
      <c r="G13" s="133" t="s">
        <v>3561</v>
      </c>
      <c r="H13" s="69">
        <v>160.49851999999998</v>
      </c>
      <c r="I13" s="133" t="s">
        <v>3561</v>
      </c>
      <c r="J13" s="70">
        <f t="shared" ref="J13:J15" si="0">IFERROR(H13/$H$9,0)</f>
        <v>1</v>
      </c>
      <c r="K13" s="70">
        <f>H13/'סכום נכסי הקרן'!$C$41</f>
        <v>1.9730578072733022E-5</v>
      </c>
    </row>
    <row r="14" spans="1:11">
      <c r="A14" s="58" t="s">
        <v>2438</v>
      </c>
      <c r="B14" s="59">
        <v>9122</v>
      </c>
      <c r="C14" s="72" t="s">
        <v>1267</v>
      </c>
      <c r="D14" s="72" t="s">
        <v>133</v>
      </c>
      <c r="E14" s="79">
        <v>44742</v>
      </c>
      <c r="F14" s="69">
        <v>3393.19</v>
      </c>
      <c r="G14" s="71">
        <v>0</v>
      </c>
      <c r="H14" s="108">
        <v>0</v>
      </c>
      <c r="I14" s="70">
        <v>4.0791614511903672E-4</v>
      </c>
      <c r="J14" s="106">
        <v>0</v>
      </c>
      <c r="K14" s="109">
        <v>0</v>
      </c>
    </row>
    <row r="15" spans="1:11">
      <c r="A15" s="58" t="s">
        <v>2439</v>
      </c>
      <c r="B15" s="59">
        <v>9919</v>
      </c>
      <c r="C15" s="72" t="s">
        <v>826</v>
      </c>
      <c r="D15" s="72" t="s">
        <v>133</v>
      </c>
      <c r="E15" s="79">
        <v>45291</v>
      </c>
      <c r="F15" s="69">
        <v>1129.96</v>
      </c>
      <c r="G15" s="71">
        <v>3916.1597000000002</v>
      </c>
      <c r="H15" s="69">
        <v>160.49851999999998</v>
      </c>
      <c r="I15" s="106">
        <v>0</v>
      </c>
      <c r="J15" s="70">
        <f t="shared" si="0"/>
        <v>1</v>
      </c>
      <c r="K15" s="70">
        <f>H15/'סכום נכסי הקרן'!$C$41</f>
        <v>1.9730578072733022E-5</v>
      </c>
    </row>
    <row r="16" spans="1:11" hidden="1">
      <c r="A16" s="59"/>
      <c r="B16" s="59"/>
      <c r="C16" s="59"/>
      <c r="D16" s="59"/>
      <c r="E16" s="59"/>
      <c r="F16" s="69"/>
      <c r="G16" s="71"/>
      <c r="H16" s="59"/>
      <c r="I16" s="59"/>
      <c r="J16" s="70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9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9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9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5:C36 C1:C13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62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147</v>
      </c>
      <c r="B1" s="37" t="s" vm="1">
        <v>220</v>
      </c>
    </row>
    <row r="2" spans="1:11">
      <c r="A2" s="37" t="s">
        <v>146</v>
      </c>
      <c r="B2" s="37" t="s">
        <v>221</v>
      </c>
    </row>
    <row r="3" spans="1:11">
      <c r="A3" s="37" t="s">
        <v>148</v>
      </c>
      <c r="B3" s="37" t="s">
        <v>222</v>
      </c>
    </row>
    <row r="4" spans="1:11">
      <c r="A4" s="37" t="s">
        <v>149</v>
      </c>
      <c r="B4" s="37">
        <v>12145</v>
      </c>
    </row>
    <row r="5" spans="1:11" ht="18.75">
      <c r="A5" s="161" t="s">
        <v>102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</row>
    <row r="6" spans="1:11" s="3" customFormat="1">
      <c r="A6" s="38" t="s">
        <v>118</v>
      </c>
      <c r="B6" s="39" t="s">
        <v>46</v>
      </c>
      <c r="C6" s="39" t="s">
        <v>68</v>
      </c>
      <c r="D6" s="39" t="s">
        <v>105</v>
      </c>
      <c r="E6" s="39" t="s">
        <v>106</v>
      </c>
      <c r="F6" s="39" t="s">
        <v>197</v>
      </c>
      <c r="G6" s="39" t="s">
        <v>196</v>
      </c>
      <c r="H6" s="39" t="s">
        <v>113</v>
      </c>
      <c r="I6" s="39" t="s">
        <v>61</v>
      </c>
      <c r="J6" s="39" t="s">
        <v>150</v>
      </c>
      <c r="K6" s="41" t="s">
        <v>152</v>
      </c>
    </row>
    <row r="7" spans="1:11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" t="s">
        <v>21</v>
      </c>
      <c r="F7" s="12" t="s">
        <v>204</v>
      </c>
      <c r="G7" s="127" t="s">
        <v>3561</v>
      </c>
      <c r="H7" s="12" t="s">
        <v>200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9" t="s">
        <v>52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69">
        <v>12.446288467999999</v>
      </c>
      <c r="I9" s="133" t="s">
        <v>3561</v>
      </c>
      <c r="J9" s="70">
        <f>IFERROR(H9/$H$9,0)</f>
        <v>1</v>
      </c>
      <c r="K9" s="70">
        <f>H9/'סכום נכסי הקרן'!$C$41</f>
        <v>1.5300606281829306E-6</v>
      </c>
    </row>
    <row r="10" spans="1:11">
      <c r="A10" s="75" t="s">
        <v>192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69">
        <v>12.446288467999999</v>
      </c>
      <c r="I10" s="133" t="s">
        <v>3561</v>
      </c>
      <c r="J10" s="70">
        <f t="shared" ref="J10:J13" si="0">IFERROR(H10/$H$9,0)</f>
        <v>1</v>
      </c>
      <c r="K10" s="70">
        <f>H10/'סכום נכסי הקרן'!$C$41</f>
        <v>1.5300606281829306E-6</v>
      </c>
    </row>
    <row r="11" spans="1:11">
      <c r="A11" s="58" t="s">
        <v>2440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69">
        <v>12.446288467999999</v>
      </c>
      <c r="I11" s="133" t="s">
        <v>3561</v>
      </c>
      <c r="J11" s="70">
        <f t="shared" si="0"/>
        <v>1</v>
      </c>
      <c r="K11" s="70">
        <f>H11/'סכום נכסי הקרן'!$C$41</f>
        <v>1.5300606281829306E-6</v>
      </c>
    </row>
    <row r="12" spans="1:11">
      <c r="A12" s="62" t="s">
        <v>2441</v>
      </c>
      <c r="B12" s="59" t="s">
        <v>2442</v>
      </c>
      <c r="C12" s="72" t="s">
        <v>1789</v>
      </c>
      <c r="D12" s="72" t="s">
        <v>133</v>
      </c>
      <c r="E12" s="79">
        <v>45274</v>
      </c>
      <c r="F12" s="69">
        <v>-2815902.3683699993</v>
      </c>
      <c r="G12" s="71">
        <v>1.1483000000000001</v>
      </c>
      <c r="H12" s="69">
        <v>-32.335006895999996</v>
      </c>
      <c r="I12" s="133" t="s">
        <v>3561</v>
      </c>
      <c r="J12" s="70">
        <f t="shared" si="0"/>
        <v>-2.5979638009463497</v>
      </c>
      <c r="K12" s="70">
        <f>H12/'סכום נכסי הקרן'!$C$41</f>
        <v>-3.9750421252724857E-6</v>
      </c>
    </row>
    <row r="13" spans="1:11">
      <c r="A13" s="62" t="s">
        <v>2443</v>
      </c>
      <c r="B13" s="59" t="s">
        <v>2444</v>
      </c>
      <c r="C13" s="72" t="s">
        <v>1789</v>
      </c>
      <c r="D13" s="72" t="s">
        <v>133</v>
      </c>
      <c r="E13" s="79">
        <v>45274</v>
      </c>
      <c r="F13" s="69">
        <v>2815902.3683699993</v>
      </c>
      <c r="G13" s="71">
        <v>1.5903</v>
      </c>
      <c r="H13" s="69">
        <v>44.781295363999995</v>
      </c>
      <c r="I13" s="133" t="s">
        <v>3561</v>
      </c>
      <c r="J13" s="70">
        <f t="shared" si="0"/>
        <v>3.5979638009463497</v>
      </c>
      <c r="K13" s="70">
        <f>H13/'סכום נכסי הקרן'!$C$41</f>
        <v>5.5051027534554167E-6</v>
      </c>
    </row>
    <row r="14" spans="1:11" s="6" customFormat="1">
      <c r="A14" s="132" t="s">
        <v>3561</v>
      </c>
      <c r="B14" s="133" t="s">
        <v>3561</v>
      </c>
      <c r="C14" s="133" t="s">
        <v>3561</v>
      </c>
      <c r="D14" s="133" t="s">
        <v>3561</v>
      </c>
      <c r="E14" s="133" t="s">
        <v>3561</v>
      </c>
      <c r="F14" s="133" t="s">
        <v>3561</v>
      </c>
      <c r="G14" s="133" t="s">
        <v>3561</v>
      </c>
      <c r="H14" s="133" t="s">
        <v>3561</v>
      </c>
      <c r="I14" s="133" t="s">
        <v>3561</v>
      </c>
      <c r="J14" s="133" t="s">
        <v>3561</v>
      </c>
      <c r="K14" s="133" t="s">
        <v>3561</v>
      </c>
    </row>
    <row r="15" spans="1:11" s="6" customFormat="1">
      <c r="A15" s="133" t="s">
        <v>3561</v>
      </c>
      <c r="B15" s="133" t="s">
        <v>3561</v>
      </c>
      <c r="C15" s="133" t="s">
        <v>3561</v>
      </c>
      <c r="D15" s="133" t="s">
        <v>3561</v>
      </c>
      <c r="E15" s="133" t="s">
        <v>3561</v>
      </c>
      <c r="F15" s="133" t="s">
        <v>3561</v>
      </c>
      <c r="G15" s="133" t="s">
        <v>3561</v>
      </c>
      <c r="H15" s="133" t="s">
        <v>3561</v>
      </c>
      <c r="I15" s="133" t="s">
        <v>3561</v>
      </c>
      <c r="J15" s="133" t="s">
        <v>3561</v>
      </c>
      <c r="K15" s="133" t="s">
        <v>3561</v>
      </c>
    </row>
    <row r="16" spans="1:11" s="6" customFormat="1">
      <c r="A16" s="133" t="s">
        <v>3561</v>
      </c>
      <c r="B16" s="133" t="s">
        <v>3561</v>
      </c>
      <c r="C16" s="133" t="s">
        <v>3561</v>
      </c>
      <c r="D16" s="133" t="s">
        <v>3561</v>
      </c>
      <c r="E16" s="133" t="s">
        <v>3561</v>
      </c>
      <c r="F16" s="133" t="s">
        <v>3561</v>
      </c>
      <c r="G16" s="133" t="s">
        <v>3561</v>
      </c>
      <c r="H16" s="133" t="s">
        <v>3561</v>
      </c>
      <c r="I16" s="133" t="s">
        <v>3561</v>
      </c>
      <c r="J16" s="133" t="s">
        <v>3561</v>
      </c>
      <c r="K16" s="133" t="s">
        <v>3561</v>
      </c>
    </row>
    <row r="17" spans="1:11">
      <c r="A17" s="100" t="s">
        <v>212</v>
      </c>
      <c r="B17" s="133" t="s">
        <v>3561</v>
      </c>
      <c r="C17" s="133" t="s">
        <v>3561</v>
      </c>
      <c r="D17" s="133" t="s">
        <v>3561</v>
      </c>
      <c r="E17" s="133" t="s">
        <v>3561</v>
      </c>
      <c r="F17" s="133" t="s">
        <v>3561</v>
      </c>
      <c r="G17" s="133" t="s">
        <v>3561</v>
      </c>
      <c r="H17" s="133" t="s">
        <v>3561</v>
      </c>
      <c r="I17" s="133" t="s">
        <v>3561</v>
      </c>
      <c r="J17" s="133" t="s">
        <v>3561</v>
      </c>
      <c r="K17" s="133" t="s">
        <v>3561</v>
      </c>
    </row>
    <row r="18" spans="1:11">
      <c r="A18" s="100" t="s">
        <v>114</v>
      </c>
      <c r="B18" s="133" t="s">
        <v>3561</v>
      </c>
      <c r="C18" s="133" t="s">
        <v>3561</v>
      </c>
      <c r="D18" s="133" t="s">
        <v>3561</v>
      </c>
      <c r="E18" s="133" t="s">
        <v>3561</v>
      </c>
      <c r="F18" s="133" t="s">
        <v>3561</v>
      </c>
      <c r="G18" s="133" t="s">
        <v>3561</v>
      </c>
      <c r="H18" s="133" t="s">
        <v>3561</v>
      </c>
      <c r="I18" s="133" t="s">
        <v>3561</v>
      </c>
      <c r="J18" s="133" t="s">
        <v>3561</v>
      </c>
      <c r="K18" s="133" t="s">
        <v>3561</v>
      </c>
    </row>
    <row r="19" spans="1:11">
      <c r="A19" s="100" t="s">
        <v>195</v>
      </c>
      <c r="B19" s="133" t="s">
        <v>3561</v>
      </c>
      <c r="C19" s="133" t="s">
        <v>3561</v>
      </c>
      <c r="D19" s="133" t="s">
        <v>3561</v>
      </c>
      <c r="E19" s="133" t="s">
        <v>3561</v>
      </c>
      <c r="F19" s="133" t="s">
        <v>3561</v>
      </c>
      <c r="G19" s="133" t="s">
        <v>3561</v>
      </c>
      <c r="H19" s="133" t="s">
        <v>3561</v>
      </c>
      <c r="I19" s="133" t="s">
        <v>3561</v>
      </c>
      <c r="J19" s="133" t="s">
        <v>3561</v>
      </c>
      <c r="K19" s="133" t="s">
        <v>3561</v>
      </c>
    </row>
    <row r="20" spans="1:11">
      <c r="A20" s="100" t="s">
        <v>203</v>
      </c>
      <c r="B20" s="133" t="s">
        <v>3561</v>
      </c>
      <c r="C20" s="133" t="s">
        <v>3561</v>
      </c>
      <c r="D20" s="133" t="s">
        <v>3561</v>
      </c>
      <c r="E20" s="133" t="s">
        <v>3561</v>
      </c>
      <c r="F20" s="133" t="s">
        <v>3561</v>
      </c>
      <c r="G20" s="133" t="s">
        <v>3561</v>
      </c>
      <c r="H20" s="133" t="s">
        <v>3561</v>
      </c>
      <c r="I20" s="133" t="s">
        <v>3561</v>
      </c>
      <c r="J20" s="133" t="s">
        <v>3561</v>
      </c>
      <c r="K20" s="133" t="s">
        <v>3561</v>
      </c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62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147</v>
      </c>
      <c r="B1" s="37" t="s" vm="1">
        <v>220</v>
      </c>
    </row>
    <row r="2" spans="1:10">
      <c r="A2" s="37" t="s">
        <v>146</v>
      </c>
      <c r="B2" s="37" t="s">
        <v>221</v>
      </c>
    </row>
    <row r="3" spans="1:10">
      <c r="A3" s="37" t="s">
        <v>148</v>
      </c>
      <c r="B3" s="37" t="s">
        <v>222</v>
      </c>
    </row>
    <row r="4" spans="1:10">
      <c r="A4" s="37" t="s">
        <v>149</v>
      </c>
      <c r="B4" s="37">
        <v>12145</v>
      </c>
    </row>
    <row r="5" spans="1:10" ht="18.75">
      <c r="A5" s="161" t="s">
        <v>103</v>
      </c>
      <c r="B5" s="162"/>
      <c r="C5" s="162"/>
      <c r="D5" s="162"/>
      <c r="E5" s="162"/>
      <c r="F5" s="162"/>
      <c r="G5" s="162"/>
      <c r="H5" s="162"/>
      <c r="I5" s="162"/>
      <c r="J5" s="163"/>
    </row>
    <row r="6" spans="1:10" s="3" customFormat="1">
      <c r="A6" s="38" t="s">
        <v>118</v>
      </c>
      <c r="B6" s="39" t="s">
        <v>46</v>
      </c>
      <c r="C6" s="39" t="s">
        <v>68</v>
      </c>
      <c r="D6" s="39" t="s">
        <v>105</v>
      </c>
      <c r="E6" s="39" t="s">
        <v>106</v>
      </c>
      <c r="F6" s="39" t="s">
        <v>197</v>
      </c>
      <c r="G6" s="39" t="s">
        <v>196</v>
      </c>
      <c r="H6" s="39" t="s">
        <v>113</v>
      </c>
      <c r="I6" s="39" t="s">
        <v>150</v>
      </c>
      <c r="J6" s="41" t="s">
        <v>152</v>
      </c>
    </row>
    <row r="7" spans="1:10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" t="s">
        <v>21</v>
      </c>
      <c r="F7" s="12" t="s">
        <v>204</v>
      </c>
      <c r="G7" s="127" t="s">
        <v>3561</v>
      </c>
      <c r="H7" s="12" t="s">
        <v>200</v>
      </c>
      <c r="I7" s="27" t="s">
        <v>19</v>
      </c>
      <c r="J7" s="13" t="s">
        <v>19</v>
      </c>
    </row>
    <row r="8" spans="1:10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51</v>
      </c>
      <c r="B9" s="129" t="s">
        <v>3561</v>
      </c>
      <c r="C9" s="129" t="s">
        <v>3561</v>
      </c>
      <c r="D9" s="129" t="s">
        <v>3561</v>
      </c>
      <c r="E9" s="129" t="s">
        <v>3561</v>
      </c>
      <c r="F9" s="129" t="s">
        <v>3561</v>
      </c>
      <c r="G9" s="129" t="s">
        <v>3561</v>
      </c>
      <c r="H9" s="63">
        <v>26050.659360031004</v>
      </c>
      <c r="I9" s="64">
        <f>IFERROR(H9/$H$9,0)</f>
        <v>1</v>
      </c>
      <c r="J9" s="64">
        <f>H9/'סכום נכסי הקרן'!$C$41</f>
        <v>3.2024879005069021E-3</v>
      </c>
    </row>
    <row r="10" spans="1:10">
      <c r="A10" s="56" t="s">
        <v>33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66">
        <v>17520.714643806004</v>
      </c>
      <c r="I10" s="67">
        <f t="shared" ref="I10:I73" si="0">IFERROR(H10/$H$9,0)</f>
        <v>0.67256319318687496</v>
      </c>
      <c r="J10" s="67">
        <f>H10/'סכום נכסי הקרן'!$C$41</f>
        <v>2.1538754885072533E-3</v>
      </c>
    </row>
    <row r="11" spans="1:10">
      <c r="A11" s="76" t="s">
        <v>181</v>
      </c>
      <c r="B11" s="130" t="s">
        <v>3561</v>
      </c>
      <c r="C11" s="130" t="s">
        <v>3561</v>
      </c>
      <c r="D11" s="130" t="s">
        <v>3561</v>
      </c>
      <c r="E11" s="130" t="s">
        <v>3561</v>
      </c>
      <c r="F11" s="130" t="s">
        <v>3561</v>
      </c>
      <c r="G11" s="130" t="s">
        <v>3561</v>
      </c>
      <c r="H11" s="66">
        <v>-365.259044206</v>
      </c>
      <c r="I11" s="67">
        <f t="shared" si="0"/>
        <v>-1.4021105537405687E-2</v>
      </c>
      <c r="J11" s="67">
        <f>H11/'סכום נכסי הקרן'!$C$41</f>
        <v>-4.4902420835272037E-5</v>
      </c>
    </row>
    <row r="12" spans="1:10">
      <c r="A12" s="62" t="s">
        <v>2445</v>
      </c>
      <c r="B12" s="59" t="s">
        <v>2446</v>
      </c>
      <c r="C12" s="72" t="s">
        <v>1789</v>
      </c>
      <c r="D12" s="72" t="s">
        <v>134</v>
      </c>
      <c r="E12" s="79">
        <v>44952</v>
      </c>
      <c r="F12" s="69">
        <v>1000234.862411</v>
      </c>
      <c r="G12" s="71">
        <v>-38.778080000000003</v>
      </c>
      <c r="H12" s="69">
        <v>-387.87187671999999</v>
      </c>
      <c r="I12" s="70">
        <f t="shared" si="0"/>
        <v>-1.4889138557279817E-2</v>
      </c>
      <c r="J12" s="70">
        <f>H12/'סכום נכסי הקרן'!$C$41</f>
        <v>-4.7682286078659407E-5</v>
      </c>
    </row>
    <row r="13" spans="1:10">
      <c r="A13" s="62" t="s">
        <v>2447</v>
      </c>
      <c r="B13" s="59" t="s">
        <v>2448</v>
      </c>
      <c r="C13" s="72" t="s">
        <v>1789</v>
      </c>
      <c r="D13" s="72" t="s">
        <v>134</v>
      </c>
      <c r="E13" s="79">
        <v>44952</v>
      </c>
      <c r="F13" s="69">
        <v>1664768.9699950002</v>
      </c>
      <c r="G13" s="71">
        <v>-15.624169999999999</v>
      </c>
      <c r="H13" s="69">
        <v>-260.10634022900001</v>
      </c>
      <c r="I13" s="70">
        <f t="shared" si="0"/>
        <v>-9.9846355761756978E-3</v>
      </c>
      <c r="J13" s="70">
        <f>H13/'סכום נכסי הקרן'!$C$41</f>
        <v>-3.197567462367343E-5</v>
      </c>
    </row>
    <row r="14" spans="1:10" s="6" customFormat="1">
      <c r="A14" s="62" t="s">
        <v>1027</v>
      </c>
      <c r="B14" s="59" t="s">
        <v>2449</v>
      </c>
      <c r="C14" s="72" t="s">
        <v>1789</v>
      </c>
      <c r="D14" s="72" t="s">
        <v>134</v>
      </c>
      <c r="E14" s="79">
        <v>45244</v>
      </c>
      <c r="F14" s="69">
        <v>827319.69170399988</v>
      </c>
      <c r="G14" s="71">
        <v>10.994979000000001</v>
      </c>
      <c r="H14" s="69">
        <v>90.963629345999991</v>
      </c>
      <c r="I14" s="70">
        <f t="shared" si="0"/>
        <v>3.4917975813527251E-3</v>
      </c>
      <c r="J14" s="70">
        <f>H14/'סכום נכסי הקרן'!$C$41</f>
        <v>1.1182439505301367E-5</v>
      </c>
    </row>
    <row r="15" spans="1:10" s="6" customFormat="1">
      <c r="A15" s="62" t="s">
        <v>1151</v>
      </c>
      <c r="B15" s="59" t="s">
        <v>2450</v>
      </c>
      <c r="C15" s="72" t="s">
        <v>1789</v>
      </c>
      <c r="D15" s="72" t="s">
        <v>134</v>
      </c>
      <c r="E15" s="79">
        <v>44965</v>
      </c>
      <c r="F15" s="69">
        <v>400086.05109000002</v>
      </c>
      <c r="G15" s="71">
        <v>-2.479949</v>
      </c>
      <c r="H15" s="69">
        <v>-9.9219289110000002</v>
      </c>
      <c r="I15" s="70">
        <f t="shared" si="0"/>
        <v>-3.8087054818362924E-4</v>
      </c>
      <c r="J15" s="70">
        <f>H15/'סכום נכסי הקרן'!$C$41</f>
        <v>-1.2197333222175036E-6</v>
      </c>
    </row>
    <row r="16" spans="1:10" s="6" customFormat="1">
      <c r="A16" s="62" t="s">
        <v>1151</v>
      </c>
      <c r="B16" s="59" t="s">
        <v>2451</v>
      </c>
      <c r="C16" s="72" t="s">
        <v>1789</v>
      </c>
      <c r="D16" s="72" t="s">
        <v>134</v>
      </c>
      <c r="E16" s="79">
        <v>44952</v>
      </c>
      <c r="F16" s="69">
        <v>1151883.1290249999</v>
      </c>
      <c r="G16" s="71">
        <v>7.9122940000000002</v>
      </c>
      <c r="H16" s="69">
        <v>91.140382569999986</v>
      </c>
      <c r="I16" s="70">
        <f t="shared" si="0"/>
        <v>3.4985825621686498E-3</v>
      </c>
      <c r="J16" s="70">
        <f>H16/'סכום נכסי הקרן'!$C$41</f>
        <v>1.1204168324269536E-5</v>
      </c>
    </row>
    <row r="17" spans="1:10">
      <c r="A17" s="62" t="s">
        <v>1041</v>
      </c>
      <c r="B17" s="59" t="s">
        <v>2452</v>
      </c>
      <c r="C17" s="72" t="s">
        <v>1789</v>
      </c>
      <c r="D17" s="72" t="s">
        <v>134</v>
      </c>
      <c r="E17" s="79">
        <v>45091</v>
      </c>
      <c r="F17" s="69">
        <v>980174.66970500012</v>
      </c>
      <c r="G17" s="71">
        <v>5.8367300000000002</v>
      </c>
      <c r="H17" s="69">
        <v>57.210145067999996</v>
      </c>
      <c r="I17" s="70">
        <f t="shared" si="0"/>
        <v>2.196111210750249E-3</v>
      </c>
      <c r="J17" s="70">
        <f>H17/'סכום נכסי הקרן'!$C$41</f>
        <v>7.0330195805952352E-6</v>
      </c>
    </row>
    <row r="18" spans="1:10">
      <c r="A18" s="62" t="s">
        <v>1060</v>
      </c>
      <c r="B18" s="59" t="s">
        <v>2453</v>
      </c>
      <c r="C18" s="72" t="s">
        <v>1789</v>
      </c>
      <c r="D18" s="72" t="s">
        <v>134</v>
      </c>
      <c r="E18" s="79">
        <v>44917</v>
      </c>
      <c r="F18" s="69">
        <v>1584622.3658739999</v>
      </c>
      <c r="G18" s="71">
        <v>-1.4228719999999999</v>
      </c>
      <c r="H18" s="69">
        <v>-22.547145677</v>
      </c>
      <c r="I18" s="70">
        <f t="shared" si="0"/>
        <v>-8.6551151605757917E-4</v>
      </c>
      <c r="J18" s="70">
        <f>H18/'סכום נכסי הקרן'!$C$41</f>
        <v>-2.7717901579237827E-6</v>
      </c>
    </row>
    <row r="19" spans="1:10">
      <c r="A19" s="62" t="s">
        <v>1060</v>
      </c>
      <c r="B19" s="59" t="s">
        <v>2454</v>
      </c>
      <c r="C19" s="72" t="s">
        <v>1789</v>
      </c>
      <c r="D19" s="72" t="s">
        <v>134</v>
      </c>
      <c r="E19" s="79">
        <v>45043</v>
      </c>
      <c r="F19" s="69">
        <v>1305935.41386</v>
      </c>
      <c r="G19" s="71">
        <v>5.8099420000000004</v>
      </c>
      <c r="H19" s="69">
        <v>75.874090347000006</v>
      </c>
      <c r="I19" s="70">
        <f t="shared" si="0"/>
        <v>2.9125593060194124E-3</v>
      </c>
      <c r="J19" s="70">
        <f>H19/'סכום נכסי הקרן'!$C$41</f>
        <v>9.3274359370359465E-6</v>
      </c>
    </row>
    <row r="20" spans="1:10">
      <c r="A20" s="132" t="s">
        <v>3561</v>
      </c>
      <c r="B20" s="133" t="s">
        <v>3561</v>
      </c>
      <c r="C20" s="133" t="s">
        <v>3561</v>
      </c>
      <c r="D20" s="133" t="s">
        <v>3561</v>
      </c>
      <c r="E20" s="133" t="s">
        <v>3561</v>
      </c>
      <c r="F20" s="133" t="s">
        <v>3561</v>
      </c>
      <c r="G20" s="133" t="s">
        <v>3561</v>
      </c>
      <c r="H20" s="133" t="s">
        <v>3561</v>
      </c>
      <c r="I20" s="133" t="s">
        <v>3561</v>
      </c>
      <c r="J20" s="133" t="s">
        <v>3561</v>
      </c>
    </row>
    <row r="21" spans="1:10">
      <c r="A21" s="76" t="s">
        <v>2440</v>
      </c>
      <c r="B21" s="130" t="s">
        <v>3561</v>
      </c>
      <c r="C21" s="130" t="s">
        <v>3561</v>
      </c>
      <c r="D21" s="130" t="s">
        <v>3561</v>
      </c>
      <c r="E21" s="130" t="s">
        <v>3561</v>
      </c>
      <c r="F21" s="130" t="s">
        <v>3561</v>
      </c>
      <c r="G21" s="130" t="s">
        <v>3561</v>
      </c>
      <c r="H21" s="66">
        <v>19631.046710025006</v>
      </c>
      <c r="I21" s="67">
        <f t="shared" si="0"/>
        <v>0.75357197062522419</v>
      </c>
      <c r="J21" s="67">
        <f>H21/'סכום נכסי הקרן'!$C$41</f>
        <v>2.4133051180884233E-3</v>
      </c>
    </row>
    <row r="22" spans="1:10">
      <c r="A22" s="62" t="s">
        <v>2455</v>
      </c>
      <c r="B22" s="59" t="s">
        <v>2456</v>
      </c>
      <c r="C22" s="72" t="s">
        <v>1789</v>
      </c>
      <c r="D22" s="72" t="s">
        <v>133</v>
      </c>
      <c r="E22" s="79">
        <v>45131</v>
      </c>
      <c r="F22" s="69">
        <v>1421426.7892800001</v>
      </c>
      <c r="G22" s="71">
        <v>-1.8345130000000001</v>
      </c>
      <c r="H22" s="69">
        <v>-26.07626089</v>
      </c>
      <c r="I22" s="70">
        <f t="shared" si="0"/>
        <v>-1.0009827593849036E-3</v>
      </c>
      <c r="J22" s="70">
        <f>H22/'סכום נכסי הקרן'!$C$41</f>
        <v>-3.2056351755461652E-6</v>
      </c>
    </row>
    <row r="23" spans="1:10">
      <c r="A23" s="62" t="s">
        <v>2455</v>
      </c>
      <c r="B23" s="59" t="s">
        <v>2457</v>
      </c>
      <c r="C23" s="72" t="s">
        <v>1789</v>
      </c>
      <c r="D23" s="72" t="s">
        <v>133</v>
      </c>
      <c r="E23" s="79">
        <v>45131</v>
      </c>
      <c r="F23" s="69">
        <v>3562941.2719999999</v>
      </c>
      <c r="G23" s="71">
        <v>-1.8345130000000001</v>
      </c>
      <c r="H23" s="69">
        <v>-65.362625020999999</v>
      </c>
      <c r="I23" s="70">
        <f t="shared" si="0"/>
        <v>-2.5090583742108478E-3</v>
      </c>
      <c r="J23" s="70">
        <f>H23/'סכום נכסי הקרן'!$C$41</f>
        <v>-8.0352290850757587E-6</v>
      </c>
    </row>
    <row r="24" spans="1:10">
      <c r="A24" s="62" t="s">
        <v>2458</v>
      </c>
      <c r="B24" s="59" t="s">
        <v>2459</v>
      </c>
      <c r="C24" s="72" t="s">
        <v>1789</v>
      </c>
      <c r="D24" s="72" t="s">
        <v>133</v>
      </c>
      <c r="E24" s="79">
        <v>45131</v>
      </c>
      <c r="F24" s="69">
        <v>4724875.4695450002</v>
      </c>
      <c r="G24" s="71">
        <v>-1.7487699999999999</v>
      </c>
      <c r="H24" s="69">
        <v>-82.627193981999994</v>
      </c>
      <c r="I24" s="70">
        <f t="shared" si="0"/>
        <v>-3.1717889685653491E-3</v>
      </c>
      <c r="J24" s="70">
        <f>H24/'סכום נכסי הקרן'!$C$41</f>
        <v>-1.0157615794791797E-5</v>
      </c>
    </row>
    <row r="25" spans="1:10">
      <c r="A25" s="62" t="s">
        <v>2460</v>
      </c>
      <c r="B25" s="59" t="s">
        <v>2461</v>
      </c>
      <c r="C25" s="72" t="s">
        <v>1789</v>
      </c>
      <c r="D25" s="72" t="s">
        <v>133</v>
      </c>
      <c r="E25" s="79">
        <v>45131</v>
      </c>
      <c r="F25" s="69">
        <v>1425122.8582820001</v>
      </c>
      <c r="G25" s="71">
        <v>-1.720221</v>
      </c>
      <c r="H25" s="69">
        <v>-24.515258884999998</v>
      </c>
      <c r="I25" s="70">
        <f t="shared" si="0"/>
        <v>-9.4106097454919933E-4</v>
      </c>
      <c r="J25" s="70">
        <f>H25/'סכום נכסי הקרן'!$C$41</f>
        <v>-3.0137363846330444E-6</v>
      </c>
    </row>
    <row r="26" spans="1:10">
      <c r="A26" s="62" t="s">
        <v>2462</v>
      </c>
      <c r="B26" s="59" t="s">
        <v>2463</v>
      </c>
      <c r="C26" s="72" t="s">
        <v>1789</v>
      </c>
      <c r="D26" s="72" t="s">
        <v>133</v>
      </c>
      <c r="E26" s="79">
        <v>45138</v>
      </c>
      <c r="F26" s="69">
        <v>3038416.2179330005</v>
      </c>
      <c r="G26" s="71">
        <v>0.75822500000000004</v>
      </c>
      <c r="H26" s="69">
        <v>23.038016694000003</v>
      </c>
      <c r="I26" s="70">
        <f t="shared" si="0"/>
        <v>8.8435445627709375E-4</v>
      </c>
      <c r="J26" s="70">
        <f>H26/'סכום נכסי הקרן'!$C$41</f>
        <v>2.832134445986753E-6</v>
      </c>
    </row>
    <row r="27" spans="1:10">
      <c r="A27" s="62" t="s">
        <v>2464</v>
      </c>
      <c r="B27" s="59" t="s">
        <v>2465</v>
      </c>
      <c r="C27" s="72" t="s">
        <v>1789</v>
      </c>
      <c r="D27" s="72" t="s">
        <v>133</v>
      </c>
      <c r="E27" s="79">
        <v>45274</v>
      </c>
      <c r="F27" s="69">
        <v>1217163.2345189999</v>
      </c>
      <c r="G27" s="71">
        <v>1.4278599999999999</v>
      </c>
      <c r="H27" s="69">
        <v>17.379388072000001</v>
      </c>
      <c r="I27" s="70">
        <f t="shared" si="0"/>
        <v>6.6713812621053427E-4</v>
      </c>
      <c r="J27" s="70">
        <f>H27/'סכום נכסי הקרן'!$C$41</f>
        <v>2.1365017771560825E-6</v>
      </c>
    </row>
    <row r="28" spans="1:10">
      <c r="A28" s="62" t="s">
        <v>2466</v>
      </c>
      <c r="B28" s="59" t="s">
        <v>2467</v>
      </c>
      <c r="C28" s="72" t="s">
        <v>1789</v>
      </c>
      <c r="D28" s="72" t="s">
        <v>133</v>
      </c>
      <c r="E28" s="79">
        <v>45274</v>
      </c>
      <c r="F28" s="69">
        <v>1217662.331004</v>
      </c>
      <c r="G28" s="71">
        <v>1.4682630000000001</v>
      </c>
      <c r="H28" s="69">
        <v>17.878484557</v>
      </c>
      <c r="I28" s="70">
        <f t="shared" si="0"/>
        <v>6.862968153670074E-4</v>
      </c>
      <c r="J28" s="70">
        <f>H28/'סכום נכסי הקרן'!$C$41</f>
        <v>2.1978572473692604E-6</v>
      </c>
    </row>
    <row r="29" spans="1:10">
      <c r="A29" s="62" t="s">
        <v>2468</v>
      </c>
      <c r="B29" s="59" t="s">
        <v>2469</v>
      </c>
      <c r="C29" s="72" t="s">
        <v>1789</v>
      </c>
      <c r="D29" s="72" t="s">
        <v>133</v>
      </c>
      <c r="E29" s="79">
        <v>45264</v>
      </c>
      <c r="F29" s="69">
        <v>3849327.6891299998</v>
      </c>
      <c r="G29" s="71">
        <v>1.537382</v>
      </c>
      <c r="H29" s="69">
        <v>59.178868218000005</v>
      </c>
      <c r="I29" s="70">
        <f t="shared" si="0"/>
        <v>2.2716840829294684E-3</v>
      </c>
      <c r="J29" s="70">
        <f>H29/'סכום נכסי הקרן'!$C$41</f>
        <v>7.2750407893557406E-6</v>
      </c>
    </row>
    <row r="30" spans="1:10">
      <c r="A30" s="62" t="s">
        <v>2470</v>
      </c>
      <c r="B30" s="59" t="s">
        <v>2471</v>
      </c>
      <c r="C30" s="72" t="s">
        <v>1789</v>
      </c>
      <c r="D30" s="72" t="s">
        <v>133</v>
      </c>
      <c r="E30" s="79">
        <v>45264</v>
      </c>
      <c r="F30" s="69">
        <v>4858811.0357600003</v>
      </c>
      <c r="G30" s="71">
        <v>1.564255</v>
      </c>
      <c r="H30" s="69">
        <v>76.004190323999993</v>
      </c>
      <c r="I30" s="70">
        <f t="shared" si="0"/>
        <v>2.9175534205714451E-3</v>
      </c>
      <c r="J30" s="70">
        <f>H30/'סכום נכסי הקרן'!$C$41</f>
        <v>9.3434295284625788E-6</v>
      </c>
    </row>
    <row r="31" spans="1:10">
      <c r="A31" s="62" t="s">
        <v>2472</v>
      </c>
      <c r="B31" s="59" t="s">
        <v>2473</v>
      </c>
      <c r="C31" s="72" t="s">
        <v>1789</v>
      </c>
      <c r="D31" s="72" t="s">
        <v>133</v>
      </c>
      <c r="E31" s="79">
        <v>45264</v>
      </c>
      <c r="F31" s="69">
        <v>3209699.6647100002</v>
      </c>
      <c r="G31" s="71">
        <v>1.5964830000000001</v>
      </c>
      <c r="H31" s="69">
        <v>51.242313950000003</v>
      </c>
      <c r="I31" s="70">
        <f t="shared" si="0"/>
        <v>1.9670256035292542E-3</v>
      </c>
      <c r="J31" s="70">
        <f>H31/'סכום נכסי הקרן'!$C$41</f>
        <v>6.2993756952897232E-6</v>
      </c>
    </row>
    <row r="32" spans="1:10">
      <c r="A32" s="62" t="s">
        <v>2474</v>
      </c>
      <c r="B32" s="59" t="s">
        <v>2475</v>
      </c>
      <c r="C32" s="72" t="s">
        <v>1789</v>
      </c>
      <c r="D32" s="72" t="s">
        <v>133</v>
      </c>
      <c r="E32" s="79">
        <v>45132</v>
      </c>
      <c r="F32" s="69">
        <v>1173786.154444</v>
      </c>
      <c r="G32" s="71">
        <v>1.0965450000000001</v>
      </c>
      <c r="H32" s="69">
        <v>12.871099034000002</v>
      </c>
      <c r="I32" s="70">
        <f t="shared" si="0"/>
        <v>4.9407958762640253E-4</v>
      </c>
      <c r="J32" s="70">
        <f>H32/'סכום נכסי הקרן'!$C$41</f>
        <v>1.5822839012609937E-6</v>
      </c>
    </row>
    <row r="33" spans="1:10">
      <c r="A33" s="62" t="s">
        <v>2476</v>
      </c>
      <c r="B33" s="59" t="s">
        <v>2477</v>
      </c>
      <c r="C33" s="72" t="s">
        <v>1789</v>
      </c>
      <c r="D33" s="72" t="s">
        <v>133</v>
      </c>
      <c r="E33" s="79">
        <v>45258</v>
      </c>
      <c r="F33" s="69">
        <v>2364121.9603490001</v>
      </c>
      <c r="G33" s="71">
        <v>1.573842</v>
      </c>
      <c r="H33" s="69">
        <v>37.207536926000003</v>
      </c>
      <c r="I33" s="70">
        <f t="shared" si="0"/>
        <v>1.4282762064397789E-3</v>
      </c>
      <c r="J33" s="70">
        <f>H33/'סכום נכסי הקרן'!$C$41</f>
        <v>4.5740372697052906E-6</v>
      </c>
    </row>
    <row r="34" spans="1:10">
      <c r="A34" s="62" t="s">
        <v>2478</v>
      </c>
      <c r="B34" s="59" t="s">
        <v>2479</v>
      </c>
      <c r="C34" s="72" t="s">
        <v>1789</v>
      </c>
      <c r="D34" s="72" t="s">
        <v>133</v>
      </c>
      <c r="E34" s="79">
        <v>45258</v>
      </c>
      <c r="F34" s="69">
        <v>758231.7622</v>
      </c>
      <c r="G34" s="71">
        <v>1.6988760000000001</v>
      </c>
      <c r="H34" s="69">
        <v>12.881414085000003</v>
      </c>
      <c r="I34" s="70">
        <f t="shared" si="0"/>
        <v>4.9447554885169985E-4</v>
      </c>
      <c r="J34" s="70">
        <f>H34/'סכום נכסי הקרן'!$C$41</f>
        <v>1.5835519622940784E-6</v>
      </c>
    </row>
    <row r="35" spans="1:10">
      <c r="A35" s="62" t="s">
        <v>2480</v>
      </c>
      <c r="B35" s="59" t="s">
        <v>2481</v>
      </c>
      <c r="C35" s="72" t="s">
        <v>1789</v>
      </c>
      <c r="D35" s="72" t="s">
        <v>133</v>
      </c>
      <c r="E35" s="79">
        <v>45258</v>
      </c>
      <c r="F35" s="69">
        <v>4132161.17325</v>
      </c>
      <c r="G35" s="71">
        <v>1.6988760000000001</v>
      </c>
      <c r="H35" s="69">
        <v>70.200276089000013</v>
      </c>
      <c r="I35" s="70">
        <f t="shared" si="0"/>
        <v>2.6947600488265132E-3</v>
      </c>
      <c r="J35" s="70">
        <f>H35/'סכום נכסי הקרן'!$C$41</f>
        <v>8.6299364511362973E-6</v>
      </c>
    </row>
    <row r="36" spans="1:10">
      <c r="A36" s="62" t="s">
        <v>2482</v>
      </c>
      <c r="B36" s="59" t="s">
        <v>2483</v>
      </c>
      <c r="C36" s="72" t="s">
        <v>1789</v>
      </c>
      <c r="D36" s="72" t="s">
        <v>133</v>
      </c>
      <c r="E36" s="79">
        <v>45258</v>
      </c>
      <c r="F36" s="69">
        <v>4591290.1924999999</v>
      </c>
      <c r="G36" s="71">
        <v>1.6988760000000001</v>
      </c>
      <c r="H36" s="69">
        <v>78.000306903999999</v>
      </c>
      <c r="I36" s="70">
        <f t="shared" si="0"/>
        <v>2.9941778373438902E-3</v>
      </c>
      <c r="J36" s="70">
        <f>H36/'סכום נכסי הקרן'!$C$41</f>
        <v>9.5888182960597309E-6</v>
      </c>
    </row>
    <row r="37" spans="1:10">
      <c r="A37" s="62" t="s">
        <v>2484</v>
      </c>
      <c r="B37" s="59" t="s">
        <v>2485</v>
      </c>
      <c r="C37" s="72" t="s">
        <v>1789</v>
      </c>
      <c r="D37" s="72" t="s">
        <v>133</v>
      </c>
      <c r="E37" s="79">
        <v>45251</v>
      </c>
      <c r="F37" s="69">
        <v>407151.82143000001</v>
      </c>
      <c r="G37" s="71">
        <v>1.695227</v>
      </c>
      <c r="H37" s="69">
        <v>6.9021458140000007</v>
      </c>
      <c r="I37" s="70">
        <f t="shared" si="0"/>
        <v>2.6495090656284201E-4</v>
      </c>
      <c r="J37" s="70">
        <f>H37/'סכום נכסי הקרן'!$C$41</f>
        <v>8.4850207249583636E-7</v>
      </c>
    </row>
    <row r="38" spans="1:10">
      <c r="A38" s="62" t="s">
        <v>2486</v>
      </c>
      <c r="B38" s="59" t="s">
        <v>2487</v>
      </c>
      <c r="C38" s="72" t="s">
        <v>1789</v>
      </c>
      <c r="D38" s="72" t="s">
        <v>133</v>
      </c>
      <c r="E38" s="79">
        <v>45251</v>
      </c>
      <c r="F38" s="69">
        <v>3767422.5749880006</v>
      </c>
      <c r="G38" s="71">
        <v>1.7353780000000001</v>
      </c>
      <c r="H38" s="69">
        <v>65.379032816000006</v>
      </c>
      <c r="I38" s="70">
        <f t="shared" si="0"/>
        <v>2.5096882160422292E-3</v>
      </c>
      <c r="J38" s="70">
        <f>H38/'סכום נכסי הקרן'!$C$41</f>
        <v>8.0372461459199895E-6</v>
      </c>
    </row>
    <row r="39" spans="1:10">
      <c r="A39" s="62" t="s">
        <v>2488</v>
      </c>
      <c r="B39" s="59" t="s">
        <v>2489</v>
      </c>
      <c r="C39" s="72" t="s">
        <v>1789</v>
      </c>
      <c r="D39" s="72" t="s">
        <v>133</v>
      </c>
      <c r="E39" s="79">
        <v>45251</v>
      </c>
      <c r="F39" s="69">
        <v>569262.63923099998</v>
      </c>
      <c r="G39" s="71">
        <v>1.7701499999999999</v>
      </c>
      <c r="H39" s="69">
        <v>10.076801982999999</v>
      </c>
      <c r="I39" s="70">
        <f t="shared" si="0"/>
        <v>3.8681562119923272E-4</v>
      </c>
      <c r="J39" s="70">
        <f>H39/'סכום נכסי הקרן'!$C$41</f>
        <v>1.2387723466176039E-6</v>
      </c>
    </row>
    <row r="40" spans="1:10">
      <c r="A40" s="62" t="s">
        <v>2488</v>
      </c>
      <c r="B40" s="59" t="s">
        <v>2490</v>
      </c>
      <c r="C40" s="72" t="s">
        <v>1789</v>
      </c>
      <c r="D40" s="72" t="s">
        <v>133</v>
      </c>
      <c r="E40" s="79">
        <v>45251</v>
      </c>
      <c r="F40" s="69">
        <v>814924.74070800003</v>
      </c>
      <c r="G40" s="71">
        <v>1.7701499999999999</v>
      </c>
      <c r="H40" s="69">
        <v>14.425389477000001</v>
      </c>
      <c r="I40" s="70">
        <f t="shared" si="0"/>
        <v>5.5374373744768179E-4</v>
      </c>
      <c r="J40" s="70">
        <f>H40/'סכום נכסי הקרן'!$C$41</f>
        <v>1.7733576191576715E-6</v>
      </c>
    </row>
    <row r="41" spans="1:10">
      <c r="A41" s="62" t="s">
        <v>2491</v>
      </c>
      <c r="B41" s="59" t="s">
        <v>2492</v>
      </c>
      <c r="C41" s="72" t="s">
        <v>1789</v>
      </c>
      <c r="D41" s="72" t="s">
        <v>133</v>
      </c>
      <c r="E41" s="79">
        <v>45251</v>
      </c>
      <c r="F41" s="69">
        <v>1018905.474128</v>
      </c>
      <c r="G41" s="71">
        <v>1.794208</v>
      </c>
      <c r="H41" s="69">
        <v>18.281285033</v>
      </c>
      <c r="I41" s="70">
        <f t="shared" si="0"/>
        <v>7.017590142477777E-4</v>
      </c>
      <c r="J41" s="70">
        <f>H41/'סכום נכסי הקרן'!$C$41</f>
        <v>2.2473747522001587E-6</v>
      </c>
    </row>
    <row r="42" spans="1:10">
      <c r="A42" s="62" t="s">
        <v>2491</v>
      </c>
      <c r="B42" s="59" t="s">
        <v>2493</v>
      </c>
      <c r="C42" s="72" t="s">
        <v>1789</v>
      </c>
      <c r="D42" s="72" t="s">
        <v>133</v>
      </c>
      <c r="E42" s="79">
        <v>45251</v>
      </c>
      <c r="F42" s="69">
        <v>1328604.8907290001</v>
      </c>
      <c r="G42" s="71">
        <v>1.794208</v>
      </c>
      <c r="H42" s="69">
        <v>23.837937220000001</v>
      </c>
      <c r="I42" s="70">
        <f t="shared" si="0"/>
        <v>9.1506080097819185E-4</v>
      </c>
      <c r="J42" s="70">
        <f>H42/'סכום נכסי הקרן'!$C$41</f>
        <v>2.9304711433608138E-6</v>
      </c>
    </row>
    <row r="43" spans="1:10">
      <c r="A43" s="62" t="s">
        <v>2494</v>
      </c>
      <c r="B43" s="59" t="s">
        <v>2495</v>
      </c>
      <c r="C43" s="72" t="s">
        <v>1789</v>
      </c>
      <c r="D43" s="72" t="s">
        <v>133</v>
      </c>
      <c r="E43" s="79">
        <v>45132</v>
      </c>
      <c r="F43" s="69">
        <v>1138897.16325</v>
      </c>
      <c r="G43" s="71">
        <v>1.3549059999999999</v>
      </c>
      <c r="H43" s="69">
        <v>15.430980575</v>
      </c>
      <c r="I43" s="70">
        <f t="shared" si="0"/>
        <v>5.9234510580854778E-4</v>
      </c>
      <c r="J43" s="70">
        <f>H43/'סכום נכסי הקרן'!$C$41</f>
        <v>1.8969780342763548E-6</v>
      </c>
    </row>
    <row r="44" spans="1:10">
      <c r="A44" s="62" t="s">
        <v>2496</v>
      </c>
      <c r="B44" s="59" t="s">
        <v>2497</v>
      </c>
      <c r="C44" s="72" t="s">
        <v>1789</v>
      </c>
      <c r="D44" s="72" t="s">
        <v>133</v>
      </c>
      <c r="E44" s="79">
        <v>45132</v>
      </c>
      <c r="F44" s="69">
        <v>2969641.3613649998</v>
      </c>
      <c r="G44" s="71">
        <v>1.3763749999999999</v>
      </c>
      <c r="H44" s="69">
        <v>40.87338974</v>
      </c>
      <c r="I44" s="70">
        <f t="shared" si="0"/>
        <v>1.5689963610944608E-3</v>
      </c>
      <c r="J44" s="70">
        <f>H44/'סכום נכסי הקרן'!$C$41</f>
        <v>5.0246918623443687E-6</v>
      </c>
    </row>
    <row r="45" spans="1:10">
      <c r="A45" s="62" t="s">
        <v>2498</v>
      </c>
      <c r="B45" s="59" t="s">
        <v>2499</v>
      </c>
      <c r="C45" s="72" t="s">
        <v>1789</v>
      </c>
      <c r="D45" s="72" t="s">
        <v>133</v>
      </c>
      <c r="E45" s="79">
        <v>45132</v>
      </c>
      <c r="F45" s="69">
        <v>1630869.8564520001</v>
      </c>
      <c r="G45" s="71">
        <v>1.384423</v>
      </c>
      <c r="H45" s="69">
        <v>22.57813921</v>
      </c>
      <c r="I45" s="70">
        <f t="shared" si="0"/>
        <v>8.6670125688416086E-4</v>
      </c>
      <c r="J45" s="70">
        <f>H45/'סכום נכסי הקרן'!$C$41</f>
        <v>2.7756002885256491E-6</v>
      </c>
    </row>
    <row r="46" spans="1:10">
      <c r="A46" s="62" t="s">
        <v>2500</v>
      </c>
      <c r="B46" s="59" t="s">
        <v>2501</v>
      </c>
      <c r="C46" s="72" t="s">
        <v>1789</v>
      </c>
      <c r="D46" s="72" t="s">
        <v>133</v>
      </c>
      <c r="E46" s="79">
        <v>45133</v>
      </c>
      <c r="F46" s="69">
        <v>3119680.3521509999</v>
      </c>
      <c r="G46" s="71">
        <v>1.4326080000000001</v>
      </c>
      <c r="H46" s="69">
        <v>44.692799459000007</v>
      </c>
      <c r="I46" s="70">
        <f t="shared" si="0"/>
        <v>1.7156110653986463E-3</v>
      </c>
      <c r="J46" s="70">
        <f>H46/'סכום נכסי הקרן'!$C$41</f>
        <v>5.4942236789149196E-6</v>
      </c>
    </row>
    <row r="47" spans="1:10">
      <c r="A47" s="62" t="s">
        <v>2502</v>
      </c>
      <c r="B47" s="59" t="s">
        <v>2503</v>
      </c>
      <c r="C47" s="72" t="s">
        <v>1789</v>
      </c>
      <c r="D47" s="72" t="s">
        <v>133</v>
      </c>
      <c r="E47" s="79">
        <v>45132</v>
      </c>
      <c r="F47" s="69">
        <v>1224483.3162990001</v>
      </c>
      <c r="G47" s="71">
        <v>1.491611</v>
      </c>
      <c r="H47" s="69">
        <v>18.264528368000001</v>
      </c>
      <c r="I47" s="70">
        <f t="shared" si="0"/>
        <v>7.0111578043290893E-4</v>
      </c>
      <c r="J47" s="70">
        <f>H47/'סכום נכסי הקרן'!$C$41</f>
        <v>2.2453148036908447E-6</v>
      </c>
    </row>
    <row r="48" spans="1:10">
      <c r="A48" s="62" t="s">
        <v>2504</v>
      </c>
      <c r="B48" s="59" t="s">
        <v>2505</v>
      </c>
      <c r="C48" s="72" t="s">
        <v>1789</v>
      </c>
      <c r="D48" s="72" t="s">
        <v>133</v>
      </c>
      <c r="E48" s="79">
        <v>45272</v>
      </c>
      <c r="F48" s="69">
        <v>816521.84946000006</v>
      </c>
      <c r="G48" s="71">
        <v>2.0410910000000002</v>
      </c>
      <c r="H48" s="69">
        <v>16.665951828000001</v>
      </c>
      <c r="I48" s="70">
        <f t="shared" si="0"/>
        <v>6.3975163152953552E-4</v>
      </c>
      <c r="J48" s="70">
        <f>H48/'סכום נכסי הקרן'!$C$41</f>
        <v>2.0487968593028875E-6</v>
      </c>
    </row>
    <row r="49" spans="1:10">
      <c r="A49" s="62" t="s">
        <v>2506</v>
      </c>
      <c r="B49" s="59" t="s">
        <v>2507</v>
      </c>
      <c r="C49" s="72" t="s">
        <v>1789</v>
      </c>
      <c r="D49" s="72" t="s">
        <v>133</v>
      </c>
      <c r="E49" s="79">
        <v>45250</v>
      </c>
      <c r="F49" s="69">
        <v>694364.10289500002</v>
      </c>
      <c r="G49" s="71">
        <v>1.9945440000000001</v>
      </c>
      <c r="H49" s="69">
        <v>13.849396642</v>
      </c>
      <c r="I49" s="70">
        <f t="shared" si="0"/>
        <v>5.3163324776526956E-4</v>
      </c>
      <c r="J49" s="70">
        <f>H49/'סכום נכסי הקרן'!$C$41</f>
        <v>1.7025490434754637E-6</v>
      </c>
    </row>
    <row r="50" spans="1:10">
      <c r="A50" s="62" t="s">
        <v>2506</v>
      </c>
      <c r="B50" s="59" t="s">
        <v>2508</v>
      </c>
      <c r="C50" s="72" t="s">
        <v>1789</v>
      </c>
      <c r="D50" s="72" t="s">
        <v>133</v>
      </c>
      <c r="E50" s="79">
        <v>45250</v>
      </c>
      <c r="F50" s="69">
        <v>951069.51997799997</v>
      </c>
      <c r="G50" s="71">
        <v>1.9945440000000001</v>
      </c>
      <c r="H50" s="69">
        <v>18.969498733000002</v>
      </c>
      <c r="I50" s="70">
        <f t="shared" si="0"/>
        <v>7.2817729758136243E-4</v>
      </c>
      <c r="J50" s="70">
        <f>H50/'סכום נכסי הקרן'!$C$41</f>
        <v>2.3319789849281269E-6</v>
      </c>
    </row>
    <row r="51" spans="1:10">
      <c r="A51" s="62" t="s">
        <v>2509</v>
      </c>
      <c r="B51" s="59" t="s">
        <v>2510</v>
      </c>
      <c r="C51" s="72" t="s">
        <v>1789</v>
      </c>
      <c r="D51" s="72" t="s">
        <v>133</v>
      </c>
      <c r="E51" s="79">
        <v>45271</v>
      </c>
      <c r="F51" s="69">
        <v>2369843.2031760002</v>
      </c>
      <c r="G51" s="71">
        <v>2.1030929999999999</v>
      </c>
      <c r="H51" s="69">
        <v>49.840009013</v>
      </c>
      <c r="I51" s="70">
        <f t="shared" si="0"/>
        <v>1.9131956824658537E-3</v>
      </c>
      <c r="J51" s="70">
        <f>H51/'סכום נכסי הקרן'!$C$41</f>
        <v>6.1269860243989416E-6</v>
      </c>
    </row>
    <row r="52" spans="1:10">
      <c r="A52" s="62" t="s">
        <v>2511</v>
      </c>
      <c r="B52" s="59" t="s">
        <v>2512</v>
      </c>
      <c r="C52" s="72" t="s">
        <v>1789</v>
      </c>
      <c r="D52" s="72" t="s">
        <v>133</v>
      </c>
      <c r="E52" s="79">
        <v>45271</v>
      </c>
      <c r="F52" s="69">
        <v>3064868.331638</v>
      </c>
      <c r="G52" s="71">
        <v>2.1163780000000001</v>
      </c>
      <c r="H52" s="69">
        <v>64.864201253999994</v>
      </c>
      <c r="I52" s="70">
        <f t="shared" si="0"/>
        <v>2.4899255085082343E-3</v>
      </c>
      <c r="J52" s="70">
        <f>H52/'סכום נכסי הקרן'!$C$41</f>
        <v>7.9739563141611166E-6</v>
      </c>
    </row>
    <row r="53" spans="1:10">
      <c r="A53" s="62" t="s">
        <v>2513</v>
      </c>
      <c r="B53" s="59" t="s">
        <v>2514</v>
      </c>
      <c r="C53" s="72" t="s">
        <v>1789</v>
      </c>
      <c r="D53" s="72" t="s">
        <v>133</v>
      </c>
      <c r="E53" s="79">
        <v>45250</v>
      </c>
      <c r="F53" s="69">
        <v>3474931.54923</v>
      </c>
      <c r="G53" s="71">
        <v>2.0822859999999999</v>
      </c>
      <c r="H53" s="69">
        <v>72.358017855</v>
      </c>
      <c r="I53" s="70">
        <f t="shared" si="0"/>
        <v>2.777588730288241E-3</v>
      </c>
      <c r="J53" s="70">
        <f>H53/'סכום נכסי הקרן'!$C$41</f>
        <v>8.895194301332421E-6</v>
      </c>
    </row>
    <row r="54" spans="1:10">
      <c r="A54" s="62" t="s">
        <v>2515</v>
      </c>
      <c r="B54" s="59" t="s">
        <v>2516</v>
      </c>
      <c r="C54" s="72" t="s">
        <v>1789</v>
      </c>
      <c r="D54" s="72" t="s">
        <v>133</v>
      </c>
      <c r="E54" s="79">
        <v>45252</v>
      </c>
      <c r="F54" s="69">
        <v>571772.86155000003</v>
      </c>
      <c r="G54" s="71">
        <v>2.2230240000000001</v>
      </c>
      <c r="H54" s="69">
        <v>12.710650169000003</v>
      </c>
      <c r="I54" s="70">
        <f t="shared" si="0"/>
        <v>4.8792047807057404E-4</v>
      </c>
      <c r="J54" s="70">
        <f>H54/'סכום נכסי הקרן'!$C$41</f>
        <v>1.5625594274305566E-6</v>
      </c>
    </row>
    <row r="55" spans="1:10">
      <c r="A55" s="62" t="s">
        <v>2515</v>
      </c>
      <c r="B55" s="59" t="s">
        <v>2517</v>
      </c>
      <c r="C55" s="72" t="s">
        <v>1789</v>
      </c>
      <c r="D55" s="72" t="s">
        <v>133</v>
      </c>
      <c r="E55" s="79">
        <v>45252</v>
      </c>
      <c r="F55" s="69">
        <v>1432406.9119500003</v>
      </c>
      <c r="G55" s="71">
        <v>2.2230240000000001</v>
      </c>
      <c r="H55" s="69">
        <v>31.842755019999998</v>
      </c>
      <c r="I55" s="70">
        <f t="shared" si="0"/>
        <v>1.2223396951270911E-3</v>
      </c>
      <c r="J55" s="70">
        <f>H55/'סכום נכסי הקרן'!$C$41</f>
        <v>3.9145280839538047E-6</v>
      </c>
    </row>
    <row r="56" spans="1:10">
      <c r="A56" s="62" t="s">
        <v>2518</v>
      </c>
      <c r="B56" s="59" t="s">
        <v>2519</v>
      </c>
      <c r="C56" s="72" t="s">
        <v>1789</v>
      </c>
      <c r="D56" s="72" t="s">
        <v>133</v>
      </c>
      <c r="E56" s="79">
        <v>45252</v>
      </c>
      <c r="F56" s="69">
        <v>3970027.3288499997</v>
      </c>
      <c r="G56" s="71">
        <v>2.2230240000000001</v>
      </c>
      <c r="H56" s="69">
        <v>88.254675820000003</v>
      </c>
      <c r="I56" s="70">
        <f t="shared" si="0"/>
        <v>3.3878096749983748E-3</v>
      </c>
      <c r="J56" s="70">
        <f>H56/'סכום נכסי הקרן'!$C$41</f>
        <v>1.0849419493402514E-5</v>
      </c>
    </row>
    <row r="57" spans="1:10">
      <c r="A57" s="62" t="s">
        <v>2520</v>
      </c>
      <c r="B57" s="59" t="s">
        <v>2521</v>
      </c>
      <c r="C57" s="72" t="s">
        <v>1789</v>
      </c>
      <c r="D57" s="72" t="s">
        <v>133</v>
      </c>
      <c r="E57" s="79">
        <v>45252</v>
      </c>
      <c r="F57" s="69">
        <v>2585134.0745999999</v>
      </c>
      <c r="G57" s="71">
        <v>2.2230240000000001</v>
      </c>
      <c r="H57" s="69">
        <v>57.468160998999998</v>
      </c>
      <c r="I57" s="70">
        <f t="shared" si="0"/>
        <v>2.2060156023218447E-3</v>
      </c>
      <c r="J57" s="70">
        <f>H57/'סכום נכסי הקרן'!$C$41</f>
        <v>7.0647382747651537E-6</v>
      </c>
    </row>
    <row r="58" spans="1:10">
      <c r="A58" s="62" t="s">
        <v>2520</v>
      </c>
      <c r="B58" s="59" t="s">
        <v>2522</v>
      </c>
      <c r="C58" s="72" t="s">
        <v>1789</v>
      </c>
      <c r="D58" s="72" t="s">
        <v>133</v>
      </c>
      <c r="E58" s="79">
        <v>45252</v>
      </c>
      <c r="F58" s="69">
        <v>3069443.3827499999</v>
      </c>
      <c r="G58" s="71">
        <v>2.2230240000000001</v>
      </c>
      <c r="H58" s="69">
        <v>68.234475043000003</v>
      </c>
      <c r="I58" s="70">
        <f t="shared" si="0"/>
        <v>2.6192993467063935E-3</v>
      </c>
      <c r="J58" s="70">
        <f>H58/'סכום נכסי הקרן'!$C$41</f>
        <v>8.3882744656328588E-6</v>
      </c>
    </row>
    <row r="59" spans="1:10">
      <c r="A59" s="62" t="s">
        <v>2523</v>
      </c>
      <c r="B59" s="59" t="s">
        <v>2524</v>
      </c>
      <c r="C59" s="72" t="s">
        <v>1789</v>
      </c>
      <c r="D59" s="72" t="s">
        <v>133</v>
      </c>
      <c r="E59" s="79">
        <v>45252</v>
      </c>
      <c r="F59" s="69">
        <v>1637036.4708000002</v>
      </c>
      <c r="G59" s="71">
        <v>2.2230240000000001</v>
      </c>
      <c r="H59" s="69">
        <v>36.391720023000005</v>
      </c>
      <c r="I59" s="70">
        <f t="shared" si="0"/>
        <v>1.3969596515793024E-3</v>
      </c>
      <c r="J59" s="70">
        <f>H59/'סכום נכסי הקרן'!$C$41</f>
        <v>4.4737463816790532E-6</v>
      </c>
    </row>
    <row r="60" spans="1:10">
      <c r="A60" s="62" t="s">
        <v>2525</v>
      </c>
      <c r="B60" s="59" t="s">
        <v>2526</v>
      </c>
      <c r="C60" s="72" t="s">
        <v>1789</v>
      </c>
      <c r="D60" s="72" t="s">
        <v>133</v>
      </c>
      <c r="E60" s="79">
        <v>45252</v>
      </c>
      <c r="F60" s="69">
        <v>466212.15548199997</v>
      </c>
      <c r="G60" s="71">
        <v>2.2283240000000002</v>
      </c>
      <c r="H60" s="69">
        <v>10.388715804</v>
      </c>
      <c r="I60" s="70">
        <f t="shared" si="0"/>
        <v>3.9878897729318878E-4</v>
      </c>
      <c r="J60" s="70">
        <f>H60/'סכום נכסי הקרן'!$C$41</f>
        <v>1.2771168746369589E-6</v>
      </c>
    </row>
    <row r="61" spans="1:10">
      <c r="A61" s="62" t="s">
        <v>2527</v>
      </c>
      <c r="B61" s="59" t="s">
        <v>2528</v>
      </c>
      <c r="C61" s="72" t="s">
        <v>1789</v>
      </c>
      <c r="D61" s="72" t="s">
        <v>133</v>
      </c>
      <c r="E61" s="79">
        <v>45253</v>
      </c>
      <c r="F61" s="69">
        <v>2046683.7746550001</v>
      </c>
      <c r="G61" s="71">
        <v>2.2199520000000001</v>
      </c>
      <c r="H61" s="69">
        <v>45.435396577000006</v>
      </c>
      <c r="I61" s="70">
        <f t="shared" si="0"/>
        <v>1.7441169510937834E-3</v>
      </c>
      <c r="J61" s="70">
        <f>H61/'סכום נכסי הקרן'!$C$41</f>
        <v>5.5855134329468293E-6</v>
      </c>
    </row>
    <row r="62" spans="1:10">
      <c r="A62" s="62" t="s">
        <v>2529</v>
      </c>
      <c r="B62" s="59" t="s">
        <v>2530</v>
      </c>
      <c r="C62" s="72" t="s">
        <v>1789</v>
      </c>
      <c r="D62" s="72" t="s">
        <v>133</v>
      </c>
      <c r="E62" s="79">
        <v>45265</v>
      </c>
      <c r="F62" s="69">
        <v>1570821.741555</v>
      </c>
      <c r="G62" s="71">
        <v>2.267887</v>
      </c>
      <c r="H62" s="69">
        <v>35.624462133000002</v>
      </c>
      <c r="I62" s="70">
        <f t="shared" si="0"/>
        <v>1.3675071191348765E-3</v>
      </c>
      <c r="J62" s="70">
        <f>H62/'סכום נכסי הקרן'!$C$41</f>
        <v>4.3794250028864926E-6</v>
      </c>
    </row>
    <row r="63" spans="1:10">
      <c r="A63" s="62" t="s">
        <v>2531</v>
      </c>
      <c r="B63" s="59" t="s">
        <v>2532</v>
      </c>
      <c r="C63" s="72" t="s">
        <v>1789</v>
      </c>
      <c r="D63" s="72" t="s">
        <v>133</v>
      </c>
      <c r="E63" s="79">
        <v>45252</v>
      </c>
      <c r="F63" s="69">
        <v>1591445.1692359999</v>
      </c>
      <c r="G63" s="71">
        <v>2.319293</v>
      </c>
      <c r="H63" s="69">
        <v>36.910271288999994</v>
      </c>
      <c r="I63" s="70">
        <f t="shared" si="0"/>
        <v>1.4168651464396586E-3</v>
      </c>
      <c r="J63" s="70">
        <f>H63/'סכום נכסי הקרן'!$C$41</f>
        <v>4.5374934881229471E-6</v>
      </c>
    </row>
    <row r="64" spans="1:10">
      <c r="A64" s="62" t="s">
        <v>2531</v>
      </c>
      <c r="B64" s="59" t="s">
        <v>2533</v>
      </c>
      <c r="C64" s="72" t="s">
        <v>1789</v>
      </c>
      <c r="D64" s="72" t="s">
        <v>133</v>
      </c>
      <c r="E64" s="79">
        <v>45252</v>
      </c>
      <c r="F64" s="69">
        <v>1843562.596293</v>
      </c>
      <c r="G64" s="71">
        <v>2.319293</v>
      </c>
      <c r="H64" s="69">
        <v>42.757612395999999</v>
      </c>
      <c r="I64" s="70">
        <f t="shared" si="0"/>
        <v>1.6413255344163047E-3</v>
      </c>
      <c r="J64" s="70">
        <f>H64/'סכום נכסי הקרן'!$C$41</f>
        <v>5.2563251647612406E-6</v>
      </c>
    </row>
    <row r="65" spans="1:10">
      <c r="A65" s="62" t="s">
        <v>2534</v>
      </c>
      <c r="B65" s="59" t="s">
        <v>2535</v>
      </c>
      <c r="C65" s="72" t="s">
        <v>1789</v>
      </c>
      <c r="D65" s="72" t="s">
        <v>133</v>
      </c>
      <c r="E65" s="79">
        <v>45265</v>
      </c>
      <c r="F65" s="69">
        <v>2908889.589042</v>
      </c>
      <c r="G65" s="71">
        <v>2.3245809999999998</v>
      </c>
      <c r="H65" s="69">
        <v>67.619503215999998</v>
      </c>
      <c r="I65" s="70">
        <f t="shared" si="0"/>
        <v>2.5956925804245562E-3</v>
      </c>
      <c r="J65" s="70">
        <f>H65/'סכום נכסי הקרן'!$C$41</f>
        <v>8.3126740822451795E-6</v>
      </c>
    </row>
    <row r="66" spans="1:10">
      <c r="A66" s="62" t="s">
        <v>2536</v>
      </c>
      <c r="B66" s="59" t="s">
        <v>2537</v>
      </c>
      <c r="C66" s="72" t="s">
        <v>1789</v>
      </c>
      <c r="D66" s="72" t="s">
        <v>133</v>
      </c>
      <c r="E66" s="79">
        <v>45252</v>
      </c>
      <c r="F66" s="69">
        <v>2290004.5437059999</v>
      </c>
      <c r="G66" s="71">
        <v>2.3430870000000001</v>
      </c>
      <c r="H66" s="69">
        <v>53.656797281999999</v>
      </c>
      <c r="I66" s="70">
        <f t="shared" si="0"/>
        <v>2.0597097578391637E-3</v>
      </c>
      <c r="J66" s="70">
        <f>H66/'סכום נכסי הקרן'!$C$41</f>
        <v>6.5961955780359221E-6</v>
      </c>
    </row>
    <row r="67" spans="1:10">
      <c r="A67" s="62" t="s">
        <v>2536</v>
      </c>
      <c r="B67" s="59" t="s">
        <v>2538</v>
      </c>
      <c r="C67" s="72" t="s">
        <v>1789</v>
      </c>
      <c r="D67" s="72" t="s">
        <v>133</v>
      </c>
      <c r="E67" s="79">
        <v>45252</v>
      </c>
      <c r="F67" s="69">
        <v>614670.594377</v>
      </c>
      <c r="G67" s="71">
        <v>2.3430870000000001</v>
      </c>
      <c r="H67" s="69">
        <v>14.402266336999999</v>
      </c>
      <c r="I67" s="70">
        <f t="shared" si="0"/>
        <v>5.5285611538482215E-4</v>
      </c>
      <c r="J67" s="70">
        <f>H67/'סכום נכסי הקרן'!$C$41</f>
        <v>1.7705150202411406E-6</v>
      </c>
    </row>
    <row r="68" spans="1:10">
      <c r="A68" s="62" t="s">
        <v>2539</v>
      </c>
      <c r="B68" s="59" t="s">
        <v>2540</v>
      </c>
      <c r="C68" s="72" t="s">
        <v>1789</v>
      </c>
      <c r="D68" s="72" t="s">
        <v>133</v>
      </c>
      <c r="E68" s="79">
        <v>45253</v>
      </c>
      <c r="F68" s="69">
        <v>2049012.8915850001</v>
      </c>
      <c r="G68" s="71">
        <v>2.3008690000000001</v>
      </c>
      <c r="H68" s="69">
        <v>47.145097614000001</v>
      </c>
      <c r="I68" s="70">
        <f t="shared" si="0"/>
        <v>1.8097468076502417E-3</v>
      </c>
      <c r="J68" s="70">
        <f>H68/'סכום נכסי הקרן'!$C$41</f>
        <v>5.7956922544808914E-6</v>
      </c>
    </row>
    <row r="69" spans="1:10">
      <c r="A69" s="62" t="s">
        <v>2541</v>
      </c>
      <c r="B69" s="59" t="s">
        <v>2542</v>
      </c>
      <c r="C69" s="72" t="s">
        <v>1789</v>
      </c>
      <c r="D69" s="72" t="s">
        <v>133</v>
      </c>
      <c r="E69" s="79">
        <v>45252</v>
      </c>
      <c r="F69" s="69">
        <v>1639698.3187200001</v>
      </c>
      <c r="G69" s="71">
        <v>2.3774359999999999</v>
      </c>
      <c r="H69" s="69">
        <v>38.982777429000002</v>
      </c>
      <c r="I69" s="70">
        <f t="shared" si="0"/>
        <v>1.4964219097198931E-3</v>
      </c>
      <c r="J69" s="70">
        <f>H69/'סכום נכסי הקרן'!$C$41</f>
        <v>4.7922730599313894E-6</v>
      </c>
    </row>
    <row r="70" spans="1:10">
      <c r="A70" s="62" t="s">
        <v>2543</v>
      </c>
      <c r="B70" s="59" t="s">
        <v>2544</v>
      </c>
      <c r="C70" s="72" t="s">
        <v>1789</v>
      </c>
      <c r="D70" s="72" t="s">
        <v>133</v>
      </c>
      <c r="E70" s="79">
        <v>45257</v>
      </c>
      <c r="F70" s="69">
        <v>1641960.8894519999</v>
      </c>
      <c r="G70" s="71">
        <v>2.5205790000000001</v>
      </c>
      <c r="H70" s="69">
        <v>41.386929190000004</v>
      </c>
      <c r="I70" s="70">
        <f t="shared" si="0"/>
        <v>1.5887094686554892E-3</v>
      </c>
      <c r="J70" s="70">
        <f>H70/'סכום נכסי הקרן'!$C$41</f>
        <v>5.0878228507899534E-6</v>
      </c>
    </row>
    <row r="71" spans="1:10">
      <c r="A71" s="62" t="s">
        <v>2545</v>
      </c>
      <c r="B71" s="59" t="s">
        <v>2546</v>
      </c>
      <c r="C71" s="72" t="s">
        <v>1789</v>
      </c>
      <c r="D71" s="72" t="s">
        <v>133</v>
      </c>
      <c r="E71" s="79">
        <v>45257</v>
      </c>
      <c r="F71" s="69">
        <v>822954.64859999996</v>
      </c>
      <c r="G71" s="71">
        <v>2.7544249999999999</v>
      </c>
      <c r="H71" s="69">
        <v>22.667668469000002</v>
      </c>
      <c r="I71" s="70">
        <f t="shared" si="0"/>
        <v>8.7013799365779374E-4</v>
      </c>
      <c r="J71" s="70">
        <f>H71/'סכום נכסי הקרן'!$C$41</f>
        <v>2.7866063964604357E-6</v>
      </c>
    </row>
    <row r="72" spans="1:10">
      <c r="A72" s="62" t="s">
        <v>2545</v>
      </c>
      <c r="B72" s="59" t="s">
        <v>2547</v>
      </c>
      <c r="C72" s="72" t="s">
        <v>1789</v>
      </c>
      <c r="D72" s="72" t="s">
        <v>133</v>
      </c>
      <c r="E72" s="79">
        <v>45257</v>
      </c>
      <c r="F72" s="69">
        <v>2320665.7512500002</v>
      </c>
      <c r="G72" s="71">
        <v>2.7544249999999999</v>
      </c>
      <c r="H72" s="69">
        <v>63.920997180999997</v>
      </c>
      <c r="I72" s="70">
        <f t="shared" si="0"/>
        <v>2.4537189749244E-3</v>
      </c>
      <c r="J72" s="70">
        <f>H72/'סכום נכסי הקרן'!$C$41</f>
        <v>7.8580053284395888E-6</v>
      </c>
    </row>
    <row r="73" spans="1:10">
      <c r="A73" s="62" t="s">
        <v>2548</v>
      </c>
      <c r="B73" s="59" t="s">
        <v>2549</v>
      </c>
      <c r="C73" s="72" t="s">
        <v>1789</v>
      </c>
      <c r="D73" s="72" t="s">
        <v>133</v>
      </c>
      <c r="E73" s="79">
        <v>45257</v>
      </c>
      <c r="F73" s="69">
        <v>823686.65677799995</v>
      </c>
      <c r="G73" s="71">
        <v>2.8408470000000001</v>
      </c>
      <c r="H73" s="69">
        <v>23.399676647</v>
      </c>
      <c r="I73" s="70">
        <f t="shared" si="0"/>
        <v>8.9823740442062077E-4</v>
      </c>
      <c r="J73" s="70">
        <f>H73/'סכום נכסי הקרן'!$C$41</f>
        <v>2.8765944194397629E-6</v>
      </c>
    </row>
    <row r="74" spans="1:10">
      <c r="A74" s="62" t="s">
        <v>2550</v>
      </c>
      <c r="B74" s="59" t="s">
        <v>2551</v>
      </c>
      <c r="C74" s="72" t="s">
        <v>1789</v>
      </c>
      <c r="D74" s="72" t="s">
        <v>133</v>
      </c>
      <c r="E74" s="79">
        <v>45257</v>
      </c>
      <c r="F74" s="69">
        <v>3254011.2447149996</v>
      </c>
      <c r="G74" s="71">
        <v>2.9062160000000001</v>
      </c>
      <c r="H74" s="69">
        <v>94.568589319000012</v>
      </c>
      <c r="I74" s="70">
        <f t="shared" ref="I74:I137" si="1">IFERROR(H74/$H$9,0)</f>
        <v>3.6301802580895387E-3</v>
      </c>
      <c r="J74" s="70">
        <f>H74/'סכום נכסי הקרן'!$C$41</f>
        <v>1.1625608353190772E-5</v>
      </c>
    </row>
    <row r="75" spans="1:10">
      <c r="A75" s="62" t="s">
        <v>2550</v>
      </c>
      <c r="B75" s="59" t="s">
        <v>2552</v>
      </c>
      <c r="C75" s="72" t="s">
        <v>1789</v>
      </c>
      <c r="D75" s="72" t="s">
        <v>133</v>
      </c>
      <c r="E75" s="79">
        <v>45257</v>
      </c>
      <c r="F75" s="69">
        <v>959617.70503499999</v>
      </c>
      <c r="G75" s="71">
        <v>2.9062160000000001</v>
      </c>
      <c r="H75" s="69">
        <v>27.88856139</v>
      </c>
      <c r="I75" s="70">
        <f t="shared" si="1"/>
        <v>1.0705510752940424E-3</v>
      </c>
      <c r="J75" s="70">
        <f>H75/'סכום נכסי הקרן'!$C$41</f>
        <v>3.4284268655038241E-6</v>
      </c>
    </row>
    <row r="76" spans="1:10">
      <c r="A76" s="62" t="s">
        <v>2553</v>
      </c>
      <c r="B76" s="59" t="s">
        <v>2554</v>
      </c>
      <c r="C76" s="72" t="s">
        <v>1789</v>
      </c>
      <c r="D76" s="72" t="s">
        <v>133</v>
      </c>
      <c r="E76" s="79">
        <v>45257</v>
      </c>
      <c r="F76" s="69">
        <v>1859535.0796000001</v>
      </c>
      <c r="G76" s="71">
        <v>2.9114420000000001</v>
      </c>
      <c r="H76" s="69">
        <v>54.139276445</v>
      </c>
      <c r="I76" s="70">
        <f t="shared" si="1"/>
        <v>2.0782305621048804E-3</v>
      </c>
      <c r="J76" s="70">
        <f>H76/'סכום נכסי הקרן'!$C$41</f>
        <v>6.6555082296045377E-6</v>
      </c>
    </row>
    <row r="77" spans="1:10">
      <c r="A77" s="62" t="s">
        <v>2553</v>
      </c>
      <c r="B77" s="59" t="s">
        <v>2555</v>
      </c>
      <c r="C77" s="72" t="s">
        <v>1789</v>
      </c>
      <c r="D77" s="72" t="s">
        <v>133</v>
      </c>
      <c r="E77" s="79">
        <v>45257</v>
      </c>
      <c r="F77" s="69">
        <v>412142.78628</v>
      </c>
      <c r="G77" s="71">
        <v>2.9114420000000001</v>
      </c>
      <c r="H77" s="69">
        <v>11.999296213999999</v>
      </c>
      <c r="I77" s="70">
        <f t="shared" si="1"/>
        <v>4.6061391568500088E-4</v>
      </c>
      <c r="J77" s="70">
        <f>H77/'סכום נכסי הקרן'!$C$41</f>
        <v>1.4751104917863216E-6</v>
      </c>
    </row>
    <row r="78" spans="1:10">
      <c r="A78" s="62" t="s">
        <v>2556</v>
      </c>
      <c r="B78" s="59" t="s">
        <v>2557</v>
      </c>
      <c r="C78" s="72" t="s">
        <v>1789</v>
      </c>
      <c r="D78" s="72" t="s">
        <v>133</v>
      </c>
      <c r="E78" s="79">
        <v>45245</v>
      </c>
      <c r="F78" s="69">
        <v>1658198.1617640001</v>
      </c>
      <c r="G78" s="71">
        <v>3.4153419999999999</v>
      </c>
      <c r="H78" s="69">
        <v>56.633136073000003</v>
      </c>
      <c r="I78" s="70">
        <f t="shared" si="1"/>
        <v>2.1739617139937377E-3</v>
      </c>
      <c r="J78" s="70">
        <f>H78/'סכום נכסי הקרן'!$C$41</f>
        <v>6.9620860852301906E-6</v>
      </c>
    </row>
    <row r="79" spans="1:10">
      <c r="A79" s="62" t="s">
        <v>2558</v>
      </c>
      <c r="B79" s="59" t="s">
        <v>2559</v>
      </c>
      <c r="C79" s="72" t="s">
        <v>1789</v>
      </c>
      <c r="D79" s="72" t="s">
        <v>133</v>
      </c>
      <c r="E79" s="79">
        <v>45245</v>
      </c>
      <c r="F79" s="69">
        <v>2073024.9780300001</v>
      </c>
      <c r="G79" s="71">
        <v>3.4282599999999999</v>
      </c>
      <c r="H79" s="69">
        <v>71.068695915999996</v>
      </c>
      <c r="I79" s="70">
        <f t="shared" si="1"/>
        <v>2.7280958586806156E-3</v>
      </c>
      <c r="J79" s="70">
        <f>H79/'סכום נכסי הקרן'!$C$41</f>
        <v>8.7366939788476586E-6</v>
      </c>
    </row>
    <row r="80" spans="1:10">
      <c r="A80" s="62" t="s">
        <v>2558</v>
      </c>
      <c r="B80" s="59" t="s">
        <v>2560</v>
      </c>
      <c r="C80" s="72" t="s">
        <v>1789</v>
      </c>
      <c r="D80" s="72" t="s">
        <v>133</v>
      </c>
      <c r="E80" s="79">
        <v>45245</v>
      </c>
      <c r="F80" s="69">
        <v>579241.54770899995</v>
      </c>
      <c r="G80" s="71">
        <v>3.4282599999999999</v>
      </c>
      <c r="H80" s="69">
        <v>19.857908971000001</v>
      </c>
      <c r="I80" s="70">
        <f t="shared" si="1"/>
        <v>7.6228047423120449E-4</v>
      </c>
      <c r="J80" s="70">
        <f>H80/'סכום נכסי הקרן'!$C$41</f>
        <v>2.4411939955180957E-6</v>
      </c>
    </row>
    <row r="81" spans="1:10">
      <c r="A81" s="62" t="s">
        <v>2561</v>
      </c>
      <c r="B81" s="59" t="s">
        <v>2562</v>
      </c>
      <c r="C81" s="72" t="s">
        <v>1789</v>
      </c>
      <c r="D81" s="72" t="s">
        <v>133</v>
      </c>
      <c r="E81" s="79">
        <v>45246</v>
      </c>
      <c r="F81" s="69">
        <v>2820332.9116600002</v>
      </c>
      <c r="G81" s="71">
        <v>3.4790049999999999</v>
      </c>
      <c r="H81" s="69">
        <v>98.119532816999993</v>
      </c>
      <c r="I81" s="70">
        <f t="shared" si="1"/>
        <v>3.7664894182119165E-3</v>
      </c>
      <c r="J81" s="70">
        <f>H81/'סכום נכסי הקרן'!$C$41</f>
        <v>1.2062136789210944E-5</v>
      </c>
    </row>
    <row r="82" spans="1:10">
      <c r="A82" s="62" t="s">
        <v>2563</v>
      </c>
      <c r="B82" s="59" t="s">
        <v>2564</v>
      </c>
      <c r="C82" s="72" t="s">
        <v>1789</v>
      </c>
      <c r="D82" s="72" t="s">
        <v>133</v>
      </c>
      <c r="E82" s="79">
        <v>45160</v>
      </c>
      <c r="F82" s="69">
        <v>1452204.405855</v>
      </c>
      <c r="G82" s="71">
        <v>3.11198</v>
      </c>
      <c r="H82" s="69">
        <v>45.192308750999999</v>
      </c>
      <c r="I82" s="70">
        <f t="shared" si="1"/>
        <v>1.7347856008718781E-3</v>
      </c>
      <c r="J82" s="70">
        <f>H82/'סכום נכסי הקרן'!$C$41</f>
        <v>5.5556298967657854E-6</v>
      </c>
    </row>
    <row r="83" spans="1:10">
      <c r="A83" s="62" t="s">
        <v>2565</v>
      </c>
      <c r="B83" s="59" t="s">
        <v>2566</v>
      </c>
      <c r="C83" s="72" t="s">
        <v>1789</v>
      </c>
      <c r="D83" s="72" t="s">
        <v>133</v>
      </c>
      <c r="E83" s="79">
        <v>45245</v>
      </c>
      <c r="F83" s="69">
        <v>830274.73038000008</v>
      </c>
      <c r="G83" s="71">
        <v>3.5521029999999998</v>
      </c>
      <c r="H83" s="69">
        <v>29.492217534999998</v>
      </c>
      <c r="I83" s="70">
        <f t="shared" si="1"/>
        <v>1.1321102136957542E-3</v>
      </c>
      <c r="J83" s="70">
        <f>H83/'סכום נכסי הקרן'!$C$41</f>
        <v>3.6255692614009357E-6</v>
      </c>
    </row>
    <row r="84" spans="1:10">
      <c r="A84" s="62" t="s">
        <v>2567</v>
      </c>
      <c r="B84" s="59" t="s">
        <v>2568</v>
      </c>
      <c r="C84" s="72" t="s">
        <v>1789</v>
      </c>
      <c r="D84" s="72" t="s">
        <v>133</v>
      </c>
      <c r="E84" s="79">
        <v>45246</v>
      </c>
      <c r="F84" s="69">
        <v>1245445.368669</v>
      </c>
      <c r="G84" s="71">
        <v>3.5589430000000002</v>
      </c>
      <c r="H84" s="69">
        <v>44.324692286999998</v>
      </c>
      <c r="I84" s="70">
        <f t="shared" si="1"/>
        <v>1.7014806295078454E-3</v>
      </c>
      <c r="J84" s="70">
        <f>H84/'סכום נכסי הקרן'!$C$41</f>
        <v>5.4489711289457421E-6</v>
      </c>
    </row>
    <row r="85" spans="1:10">
      <c r="A85" s="62" t="s">
        <v>2569</v>
      </c>
      <c r="B85" s="59" t="s">
        <v>2570</v>
      </c>
      <c r="C85" s="72" t="s">
        <v>1789</v>
      </c>
      <c r="D85" s="72" t="s">
        <v>133</v>
      </c>
      <c r="E85" s="79">
        <v>45155</v>
      </c>
      <c r="F85" s="69">
        <v>2491290.0145259998</v>
      </c>
      <c r="G85" s="71">
        <v>3.170544</v>
      </c>
      <c r="H85" s="69">
        <v>78.98745357899999</v>
      </c>
      <c r="I85" s="70">
        <f t="shared" si="1"/>
        <v>3.032071184355081E-3</v>
      </c>
      <c r="J85" s="70">
        <f>H85/'סכום נכסי הקרן'!$C$41</f>
        <v>9.7101712813727793E-6</v>
      </c>
    </row>
    <row r="86" spans="1:10">
      <c r="A86" s="62" t="s">
        <v>2571</v>
      </c>
      <c r="B86" s="59" t="s">
        <v>2572</v>
      </c>
      <c r="C86" s="72" t="s">
        <v>1789</v>
      </c>
      <c r="D86" s="72" t="s">
        <v>133</v>
      </c>
      <c r="E86" s="79">
        <v>45245</v>
      </c>
      <c r="F86" s="69">
        <v>705922.06838399987</v>
      </c>
      <c r="G86" s="71">
        <v>3.5778639999999999</v>
      </c>
      <c r="H86" s="69">
        <v>25.256932454000005</v>
      </c>
      <c r="I86" s="70">
        <f t="shared" si="1"/>
        <v>9.6953140820501464E-4</v>
      </c>
      <c r="J86" s="70">
        <f>H86/'סכום נכסי הקרן'!$C$41</f>
        <v>3.1049126039379774E-6</v>
      </c>
    </row>
    <row r="87" spans="1:10">
      <c r="A87" s="62" t="s">
        <v>2573</v>
      </c>
      <c r="B87" s="59" t="s">
        <v>2574</v>
      </c>
      <c r="C87" s="72" t="s">
        <v>1789</v>
      </c>
      <c r="D87" s="72" t="s">
        <v>133</v>
      </c>
      <c r="E87" s="79">
        <v>45155</v>
      </c>
      <c r="F87" s="69">
        <v>2491489.6531199999</v>
      </c>
      <c r="G87" s="71">
        <v>3.1783030000000001</v>
      </c>
      <c r="H87" s="69">
        <v>79.187092172999996</v>
      </c>
      <c r="I87" s="70">
        <f t="shared" si="1"/>
        <v>3.0397346600176708E-3</v>
      </c>
      <c r="J87" s="70">
        <f>H87/'סכום נכסי הקרן'!$C$41</f>
        <v>9.7347134694580523E-6</v>
      </c>
    </row>
    <row r="88" spans="1:10">
      <c r="A88" s="62" t="s">
        <v>2575</v>
      </c>
      <c r="B88" s="59" t="s">
        <v>2576</v>
      </c>
      <c r="C88" s="72" t="s">
        <v>1789</v>
      </c>
      <c r="D88" s="72" t="s">
        <v>133</v>
      </c>
      <c r="E88" s="79">
        <v>45160</v>
      </c>
      <c r="F88" s="69">
        <v>2076241.3776</v>
      </c>
      <c r="G88" s="71">
        <v>3.1896149999999999</v>
      </c>
      <c r="H88" s="69">
        <v>66.224096101000001</v>
      </c>
      <c r="I88" s="70">
        <f t="shared" si="1"/>
        <v>2.5421274442905765E-3</v>
      </c>
      <c r="J88" s="70">
        <f>H88/'סכום נכסי הקרן'!$C$41</f>
        <v>8.1411323818871047E-6</v>
      </c>
    </row>
    <row r="89" spans="1:10">
      <c r="A89" s="62" t="s">
        <v>2577</v>
      </c>
      <c r="B89" s="59" t="s">
        <v>2578</v>
      </c>
      <c r="C89" s="72" t="s">
        <v>1789</v>
      </c>
      <c r="D89" s="72" t="s">
        <v>133</v>
      </c>
      <c r="E89" s="79">
        <v>45160</v>
      </c>
      <c r="F89" s="69">
        <v>2076241.3776</v>
      </c>
      <c r="G89" s="71">
        <v>3.1896149999999999</v>
      </c>
      <c r="H89" s="69">
        <v>66.224096101000001</v>
      </c>
      <c r="I89" s="70">
        <f t="shared" si="1"/>
        <v>2.5421274442905765E-3</v>
      </c>
      <c r="J89" s="70">
        <f>H89/'סכום נכסי הקרן'!$C$41</f>
        <v>8.1411323818871047E-6</v>
      </c>
    </row>
    <row r="90" spans="1:10">
      <c r="A90" s="62" t="s">
        <v>2579</v>
      </c>
      <c r="B90" s="59" t="s">
        <v>2580</v>
      </c>
      <c r="C90" s="72" t="s">
        <v>1789</v>
      </c>
      <c r="D90" s="72" t="s">
        <v>133</v>
      </c>
      <c r="E90" s="79">
        <v>45168</v>
      </c>
      <c r="F90" s="69">
        <v>2912172.5348100001</v>
      </c>
      <c r="G90" s="71">
        <v>3.370279</v>
      </c>
      <c r="H90" s="69">
        <v>98.148340712000007</v>
      </c>
      <c r="I90" s="70">
        <f t="shared" si="1"/>
        <v>3.7675952595114352E-3</v>
      </c>
      <c r="J90" s="70">
        <f>H90/'סכום נכסי הקרן'!$C$41</f>
        <v>1.2065678232592532E-5</v>
      </c>
    </row>
    <row r="91" spans="1:10">
      <c r="A91" s="62" t="s">
        <v>2581</v>
      </c>
      <c r="B91" s="59" t="s">
        <v>2582</v>
      </c>
      <c r="C91" s="72" t="s">
        <v>1789</v>
      </c>
      <c r="D91" s="72" t="s">
        <v>133</v>
      </c>
      <c r="E91" s="79">
        <v>45174</v>
      </c>
      <c r="F91" s="69">
        <v>2994757.2073650002</v>
      </c>
      <c r="G91" s="71">
        <v>3.8023899999999999</v>
      </c>
      <c r="H91" s="69">
        <v>113.87236170199999</v>
      </c>
      <c r="I91" s="70">
        <f t="shared" si="1"/>
        <v>4.3711892328035292E-3</v>
      </c>
      <c r="J91" s="70">
        <f>H91/'סכום נכסי הקרן'!$C$41</f>
        <v>1.3998680628879348E-5</v>
      </c>
    </row>
    <row r="92" spans="1:10">
      <c r="A92" s="62" t="s">
        <v>2581</v>
      </c>
      <c r="B92" s="59" t="s">
        <v>2583</v>
      </c>
      <c r="C92" s="72" t="s">
        <v>1789</v>
      </c>
      <c r="D92" s="72" t="s">
        <v>133</v>
      </c>
      <c r="E92" s="79">
        <v>45174</v>
      </c>
      <c r="F92" s="69">
        <v>417577.39244999998</v>
      </c>
      <c r="G92" s="71">
        <v>3.8023899999999999</v>
      </c>
      <c r="H92" s="69">
        <v>15.877922843</v>
      </c>
      <c r="I92" s="70">
        <f t="shared" si="1"/>
        <v>6.0950176437227438E-4</v>
      </c>
      <c r="J92" s="70">
        <f>H92/'סכום נכסי הקרן'!$C$41</f>
        <v>1.9519220257398173E-6</v>
      </c>
    </row>
    <row r="93" spans="1:10">
      <c r="A93" s="62" t="s">
        <v>2584</v>
      </c>
      <c r="B93" s="59" t="s">
        <v>2585</v>
      </c>
      <c r="C93" s="72" t="s">
        <v>1789</v>
      </c>
      <c r="D93" s="72" t="s">
        <v>133</v>
      </c>
      <c r="E93" s="79">
        <v>45169</v>
      </c>
      <c r="F93" s="69">
        <v>1253031.635241</v>
      </c>
      <c r="G93" s="71">
        <v>3.8032300000000001</v>
      </c>
      <c r="H93" s="69">
        <v>47.655673208000003</v>
      </c>
      <c r="I93" s="70">
        <f t="shared" si="1"/>
        <v>1.8293461424288219E-3</v>
      </c>
      <c r="J93" s="70">
        <f>H93/'סכום נכסי הקרן'!$C$41</f>
        <v>5.8584588869672786E-6</v>
      </c>
    </row>
    <row r="94" spans="1:10">
      <c r="A94" s="62" t="s">
        <v>2586</v>
      </c>
      <c r="B94" s="59" t="s">
        <v>2587</v>
      </c>
      <c r="C94" s="72" t="s">
        <v>1789</v>
      </c>
      <c r="D94" s="72" t="s">
        <v>133</v>
      </c>
      <c r="E94" s="79">
        <v>45174</v>
      </c>
      <c r="F94" s="69">
        <v>38934.271277</v>
      </c>
      <c r="G94" s="71">
        <v>3.9044840000000001</v>
      </c>
      <c r="H94" s="69">
        <v>1.5201823720000001</v>
      </c>
      <c r="I94" s="70">
        <f t="shared" si="1"/>
        <v>5.8354852020843083E-5</v>
      </c>
      <c r="J94" s="70">
        <f>H94/'סכום נכסי הקרן'!$C$41</f>
        <v>1.8688070753262071E-7</v>
      </c>
    </row>
    <row r="95" spans="1:10">
      <c r="A95" s="62" t="s">
        <v>2586</v>
      </c>
      <c r="B95" s="59" t="s">
        <v>2588</v>
      </c>
      <c r="C95" s="72" t="s">
        <v>1789</v>
      </c>
      <c r="D95" s="72" t="s">
        <v>133</v>
      </c>
      <c r="E95" s="79">
        <v>45174</v>
      </c>
      <c r="F95" s="69">
        <v>1045052.584425</v>
      </c>
      <c r="G95" s="71">
        <v>3.9044840000000001</v>
      </c>
      <c r="H95" s="69">
        <v>40.803910407000004</v>
      </c>
      <c r="I95" s="70">
        <f t="shared" si="1"/>
        <v>1.566329275703655E-3</v>
      </c>
      <c r="J95" s="70">
        <f>H95/'סכום נכסי הקרן'!$C$41</f>
        <v>5.016150553650695E-6</v>
      </c>
    </row>
    <row r="96" spans="1:10">
      <c r="A96" s="62" t="s">
        <v>2589</v>
      </c>
      <c r="B96" s="59" t="s">
        <v>2590</v>
      </c>
      <c r="C96" s="72" t="s">
        <v>1789</v>
      </c>
      <c r="D96" s="72" t="s">
        <v>133</v>
      </c>
      <c r="E96" s="79">
        <v>45181</v>
      </c>
      <c r="F96" s="69">
        <v>919890.27702000004</v>
      </c>
      <c r="G96" s="71">
        <v>3.9528509999999999</v>
      </c>
      <c r="H96" s="69">
        <v>36.361896235000003</v>
      </c>
      <c r="I96" s="70">
        <f t="shared" si="1"/>
        <v>1.3958148134549453E-3</v>
      </c>
      <c r="J96" s="70">
        <f>H96/'סכום נכסי הקרן'!$C$41</f>
        <v>4.4700800514377614E-6</v>
      </c>
    </row>
    <row r="97" spans="1:10">
      <c r="A97" s="62" t="s">
        <v>2589</v>
      </c>
      <c r="B97" s="59" t="s">
        <v>2591</v>
      </c>
      <c r="C97" s="72" t="s">
        <v>1789</v>
      </c>
      <c r="D97" s="72" t="s">
        <v>133</v>
      </c>
      <c r="E97" s="79">
        <v>45181</v>
      </c>
      <c r="F97" s="69">
        <v>1557784.0563999999</v>
      </c>
      <c r="G97" s="71">
        <v>3.9528509999999999</v>
      </c>
      <c r="H97" s="69">
        <v>61.576889799999996</v>
      </c>
      <c r="I97" s="70">
        <f t="shared" si="1"/>
        <v>2.3637363242512074E-3</v>
      </c>
      <c r="J97" s="70">
        <f>H97/'סכום נכסי הקרן'!$C$41</f>
        <v>7.5698369784031504E-6</v>
      </c>
    </row>
    <row r="98" spans="1:10">
      <c r="A98" s="62" t="s">
        <v>2592</v>
      </c>
      <c r="B98" s="59" t="s">
        <v>2593</v>
      </c>
      <c r="C98" s="72" t="s">
        <v>1789</v>
      </c>
      <c r="D98" s="72" t="s">
        <v>133</v>
      </c>
      <c r="E98" s="79">
        <v>45181</v>
      </c>
      <c r="F98" s="69">
        <v>1254562.1977949999</v>
      </c>
      <c r="G98" s="71">
        <v>3.9655879999999999</v>
      </c>
      <c r="H98" s="69">
        <v>49.750769452</v>
      </c>
      <c r="I98" s="70">
        <f t="shared" si="1"/>
        <v>1.9097700662552746E-3</v>
      </c>
      <c r="J98" s="70">
        <f>H98/'סכום נכסי הקרן'!$C$41</f>
        <v>6.1160155299327818E-6</v>
      </c>
    </row>
    <row r="99" spans="1:10">
      <c r="A99" s="62" t="s">
        <v>2594</v>
      </c>
      <c r="B99" s="59" t="s">
        <v>2595</v>
      </c>
      <c r="C99" s="72" t="s">
        <v>1789</v>
      </c>
      <c r="D99" s="72" t="s">
        <v>133</v>
      </c>
      <c r="E99" s="79">
        <v>45159</v>
      </c>
      <c r="F99" s="69">
        <v>1673636.8796999999</v>
      </c>
      <c r="G99" s="71">
        <v>3.9097590000000002</v>
      </c>
      <c r="H99" s="69">
        <v>65.435172401999992</v>
      </c>
      <c r="I99" s="70">
        <f t="shared" si="1"/>
        <v>2.5118432319757651E-3</v>
      </c>
      <c r="J99" s="70">
        <f>H99/'סכום נכסי הקרן'!$C$41</f>
        <v>8.0441475583725384E-6</v>
      </c>
    </row>
    <row r="100" spans="1:10">
      <c r="A100" s="62" t="s">
        <v>2596</v>
      </c>
      <c r="B100" s="59" t="s">
        <v>2597</v>
      </c>
      <c r="C100" s="72" t="s">
        <v>1789</v>
      </c>
      <c r="D100" s="72" t="s">
        <v>133</v>
      </c>
      <c r="E100" s="79">
        <v>45167</v>
      </c>
      <c r="F100" s="69">
        <v>1464704.0000459999</v>
      </c>
      <c r="G100" s="71">
        <v>3.9388100000000001</v>
      </c>
      <c r="H100" s="69">
        <v>57.691902941999999</v>
      </c>
      <c r="I100" s="70">
        <f t="shared" si="1"/>
        <v>2.2146043270795481E-3</v>
      </c>
      <c r="J100" s="70">
        <f>H100/'סכום נכסי הקרן'!$C$41</f>
        <v>7.0922435618824834E-6</v>
      </c>
    </row>
    <row r="101" spans="1:10">
      <c r="A101" s="62" t="s">
        <v>2598</v>
      </c>
      <c r="B101" s="59" t="s">
        <v>2599</v>
      </c>
      <c r="C101" s="72" t="s">
        <v>1789</v>
      </c>
      <c r="D101" s="72" t="s">
        <v>133</v>
      </c>
      <c r="E101" s="79">
        <v>45189</v>
      </c>
      <c r="F101" s="69">
        <v>6187147.0443010004</v>
      </c>
      <c r="G101" s="71">
        <v>4.0757500000000002</v>
      </c>
      <c r="H101" s="69">
        <v>252.17264243400001</v>
      </c>
      <c r="I101" s="70">
        <f t="shared" si="1"/>
        <v>9.6800867474741686E-3</v>
      </c>
      <c r="J101" s="70">
        <f>H101/'סכום נכסי הקרן'!$C$41</f>
        <v>3.1000360684643232E-5</v>
      </c>
    </row>
    <row r="102" spans="1:10">
      <c r="A102" s="62" t="s">
        <v>2600</v>
      </c>
      <c r="B102" s="59" t="s">
        <v>2601</v>
      </c>
      <c r="C102" s="72" t="s">
        <v>1789</v>
      </c>
      <c r="D102" s="72" t="s">
        <v>133</v>
      </c>
      <c r="E102" s="79">
        <v>45174</v>
      </c>
      <c r="F102" s="69">
        <v>7558239.4624000005</v>
      </c>
      <c r="G102" s="71">
        <v>4.0826269999999996</v>
      </c>
      <c r="H102" s="69">
        <v>308.57473398399998</v>
      </c>
      <c r="I102" s="70">
        <f t="shared" si="1"/>
        <v>1.1845179414438927E-2</v>
      </c>
      <c r="J102" s="70">
        <f>H102/'סכום נכסי הקרן'!$C$41</f>
        <v>3.7934043754074094E-5</v>
      </c>
    </row>
    <row r="103" spans="1:10">
      <c r="A103" s="62" t="s">
        <v>2600</v>
      </c>
      <c r="B103" s="59" t="s">
        <v>2602</v>
      </c>
      <c r="C103" s="72" t="s">
        <v>1789</v>
      </c>
      <c r="D103" s="72" t="s">
        <v>133</v>
      </c>
      <c r="E103" s="79">
        <v>45174</v>
      </c>
      <c r="F103" s="69">
        <v>879474.55276800005</v>
      </c>
      <c r="G103" s="71">
        <v>4.0826269999999996</v>
      </c>
      <c r="H103" s="69">
        <v>35.905666592999999</v>
      </c>
      <c r="I103" s="70">
        <f t="shared" si="1"/>
        <v>1.3783016428401552E-3</v>
      </c>
      <c r="J103" s="70">
        <f>H103/'סכום נכסי הקרן'!$C$41</f>
        <v>4.4139943344443827E-6</v>
      </c>
    </row>
    <row r="104" spans="1:10">
      <c r="A104" s="62" t="s">
        <v>2603</v>
      </c>
      <c r="B104" s="59" t="s">
        <v>2604</v>
      </c>
      <c r="C104" s="72" t="s">
        <v>1789</v>
      </c>
      <c r="D104" s="72" t="s">
        <v>133</v>
      </c>
      <c r="E104" s="79">
        <v>45167</v>
      </c>
      <c r="F104" s="69">
        <v>1755296.19936</v>
      </c>
      <c r="G104" s="71">
        <v>4.0100410000000002</v>
      </c>
      <c r="H104" s="69">
        <v>70.388105972000005</v>
      </c>
      <c r="I104" s="70">
        <f t="shared" si="1"/>
        <v>2.7019702265192965E-3</v>
      </c>
      <c r="J104" s="70">
        <f>H104/'סכום נכסי הקרן'!$C$41</f>
        <v>8.6530269579579403E-6</v>
      </c>
    </row>
    <row r="105" spans="1:10">
      <c r="A105" s="62" t="s">
        <v>2605</v>
      </c>
      <c r="B105" s="59" t="s">
        <v>2606</v>
      </c>
      <c r="C105" s="72" t="s">
        <v>1789</v>
      </c>
      <c r="D105" s="72" t="s">
        <v>133</v>
      </c>
      <c r="E105" s="79">
        <v>45189</v>
      </c>
      <c r="F105" s="69">
        <v>2340766.817268</v>
      </c>
      <c r="G105" s="71">
        <v>4.1519490000000001</v>
      </c>
      <c r="H105" s="69">
        <v>97.187440784000003</v>
      </c>
      <c r="I105" s="70">
        <f t="shared" si="1"/>
        <v>3.7307094396663416E-3</v>
      </c>
      <c r="J105" s="70">
        <f>H105/'סכום נכסי הקרן'!$C$41</f>
        <v>1.1947551840838343E-5</v>
      </c>
    </row>
    <row r="106" spans="1:10">
      <c r="A106" s="62" t="s">
        <v>2607</v>
      </c>
      <c r="B106" s="59" t="s">
        <v>2608</v>
      </c>
      <c r="C106" s="72" t="s">
        <v>1789</v>
      </c>
      <c r="D106" s="72" t="s">
        <v>133</v>
      </c>
      <c r="E106" s="79">
        <v>45189</v>
      </c>
      <c r="F106" s="69">
        <v>1466023.8329729999</v>
      </c>
      <c r="G106" s="71">
        <v>4.1519490000000001</v>
      </c>
      <c r="H106" s="69">
        <v>60.868559568999999</v>
      </c>
      <c r="I106" s="70">
        <f t="shared" si="1"/>
        <v>2.3365458327856909E-3</v>
      </c>
      <c r="J106" s="70">
        <f>H106/'סכום נכסי הקרן'!$C$41</f>
        <v>7.4827597584759983E-6</v>
      </c>
    </row>
    <row r="107" spans="1:10">
      <c r="A107" s="62" t="s">
        <v>2609</v>
      </c>
      <c r="B107" s="59" t="s">
        <v>2610</v>
      </c>
      <c r="C107" s="72" t="s">
        <v>1789</v>
      </c>
      <c r="D107" s="72" t="s">
        <v>133</v>
      </c>
      <c r="E107" s="79">
        <v>45190</v>
      </c>
      <c r="F107" s="69">
        <v>1675633.2656400001</v>
      </c>
      <c r="G107" s="71">
        <v>4.1816259999999996</v>
      </c>
      <c r="H107" s="69">
        <v>70.068710080999992</v>
      </c>
      <c r="I107" s="70">
        <f t="shared" si="1"/>
        <v>2.6897096581173291E-3</v>
      </c>
      <c r="J107" s="70">
        <f>H107/'סכום נכסי הקרן'!$C$41</f>
        <v>8.6137626359973022E-6</v>
      </c>
    </row>
    <row r="108" spans="1:10">
      <c r="A108" s="62" t="s">
        <v>2611</v>
      </c>
      <c r="B108" s="59" t="s">
        <v>2612</v>
      </c>
      <c r="C108" s="72" t="s">
        <v>1789</v>
      </c>
      <c r="D108" s="72" t="s">
        <v>133</v>
      </c>
      <c r="E108" s="79">
        <v>45188</v>
      </c>
      <c r="F108" s="69">
        <v>2096205.237</v>
      </c>
      <c r="G108" s="71">
        <v>4.2342589999999998</v>
      </c>
      <c r="H108" s="69">
        <v>88.758764341000003</v>
      </c>
      <c r="I108" s="70">
        <f t="shared" si="1"/>
        <v>3.4071599921643735E-3</v>
      </c>
      <c r="J108" s="70">
        <f>H108/'סכום נכסי הקרן'!$C$41</f>
        <v>1.0911388649997597E-5</v>
      </c>
    </row>
    <row r="109" spans="1:10">
      <c r="A109" s="62" t="s">
        <v>2613</v>
      </c>
      <c r="B109" s="59" t="s">
        <v>2614</v>
      </c>
      <c r="C109" s="72" t="s">
        <v>1789</v>
      </c>
      <c r="D109" s="72" t="s">
        <v>133</v>
      </c>
      <c r="E109" s="79">
        <v>45188</v>
      </c>
      <c r="F109" s="69">
        <v>4192410.4739999999</v>
      </c>
      <c r="G109" s="71">
        <v>4.2342589999999998</v>
      </c>
      <c r="H109" s="69">
        <v>177.51752868200001</v>
      </c>
      <c r="I109" s="70">
        <f t="shared" si="1"/>
        <v>6.8143199843287471E-3</v>
      </c>
      <c r="J109" s="70">
        <f>H109/'סכום נכסי הקרן'!$C$41</f>
        <v>2.1822777299995195E-5</v>
      </c>
    </row>
    <row r="110" spans="1:10">
      <c r="A110" s="62" t="s">
        <v>2615</v>
      </c>
      <c r="B110" s="59" t="s">
        <v>2616</v>
      </c>
      <c r="C110" s="72" t="s">
        <v>1789</v>
      </c>
      <c r="D110" s="72" t="s">
        <v>133</v>
      </c>
      <c r="E110" s="79">
        <v>45190</v>
      </c>
      <c r="F110" s="69">
        <v>2934687.3318000003</v>
      </c>
      <c r="G110" s="71">
        <v>4.2576720000000003</v>
      </c>
      <c r="H110" s="69">
        <v>124.949359571</v>
      </c>
      <c r="I110" s="70">
        <f t="shared" si="1"/>
        <v>4.7963991177400779E-3</v>
      </c>
      <c r="J110" s="70">
        <f>H110/'סכום נכסי הקרן'!$C$41</f>
        <v>1.5360410140564579E-5</v>
      </c>
    </row>
    <row r="111" spans="1:10">
      <c r="A111" s="62" t="s">
        <v>2615</v>
      </c>
      <c r="B111" s="59" t="s">
        <v>2617</v>
      </c>
      <c r="C111" s="72" t="s">
        <v>1789</v>
      </c>
      <c r="D111" s="72" t="s">
        <v>133</v>
      </c>
      <c r="E111" s="79">
        <v>45190</v>
      </c>
      <c r="F111" s="69">
        <v>945780.75899999996</v>
      </c>
      <c r="G111" s="71">
        <v>4.2576720000000003</v>
      </c>
      <c r="H111" s="69">
        <v>40.268242157000003</v>
      </c>
      <c r="I111" s="70">
        <f t="shared" si="1"/>
        <v>1.5457667155551059E-3</v>
      </c>
      <c r="J111" s="70">
        <f>H111/'סכום נכסי הקרן'!$C$41</f>
        <v>4.9502992035715207E-6</v>
      </c>
    </row>
    <row r="112" spans="1:10">
      <c r="A112" s="62" t="s">
        <v>2618</v>
      </c>
      <c r="B112" s="59" t="s">
        <v>2619</v>
      </c>
      <c r="C112" s="72" t="s">
        <v>1789</v>
      </c>
      <c r="D112" s="72" t="s">
        <v>133</v>
      </c>
      <c r="E112" s="79">
        <v>45182</v>
      </c>
      <c r="F112" s="69">
        <v>2097868.8919500001</v>
      </c>
      <c r="G112" s="71">
        <v>4.2868089999999999</v>
      </c>
      <c r="H112" s="69">
        <v>89.931641080999995</v>
      </c>
      <c r="I112" s="70">
        <f t="shared" si="1"/>
        <v>3.4521829116916816E-3</v>
      </c>
      <c r="J112" s="70">
        <f>H112/'סכום נכסי הקרן'!$C$41</f>
        <v>1.1055574005029297E-5</v>
      </c>
    </row>
    <row r="113" spans="1:10">
      <c r="A113" s="62" t="s">
        <v>2620</v>
      </c>
      <c r="B113" s="59" t="s">
        <v>2621</v>
      </c>
      <c r="C113" s="72" t="s">
        <v>1789</v>
      </c>
      <c r="D113" s="72" t="s">
        <v>133</v>
      </c>
      <c r="E113" s="79">
        <v>45182</v>
      </c>
      <c r="F113" s="69">
        <v>1893563.1703999999</v>
      </c>
      <c r="G113" s="71">
        <v>4.3121039999999997</v>
      </c>
      <c r="H113" s="69">
        <v>81.652405526999999</v>
      </c>
      <c r="I113" s="70">
        <f t="shared" si="1"/>
        <v>3.134370013385443E-3</v>
      </c>
      <c r="J113" s="70">
        <f>H113/'סכום נכסי הקרן'!$C$41</f>
        <v>1.0037782043578539E-5</v>
      </c>
    </row>
    <row r="114" spans="1:10">
      <c r="A114" s="62" t="s">
        <v>2622</v>
      </c>
      <c r="B114" s="59" t="s">
        <v>2623</v>
      </c>
      <c r="C114" s="72" t="s">
        <v>1789</v>
      </c>
      <c r="D114" s="72" t="s">
        <v>133</v>
      </c>
      <c r="E114" s="79">
        <v>45182</v>
      </c>
      <c r="F114" s="69">
        <v>1259286.9778529999</v>
      </c>
      <c r="G114" s="71">
        <v>4.3298019999999999</v>
      </c>
      <c r="H114" s="69">
        <v>54.524627331000012</v>
      </c>
      <c r="I114" s="70">
        <f t="shared" si="1"/>
        <v>2.0930229280359805E-3</v>
      </c>
      <c r="J114" s="70">
        <f>H114/'סכום נכסי הקרן'!$C$41</f>
        <v>6.7028806025187555E-6</v>
      </c>
    </row>
    <row r="115" spans="1:10">
      <c r="A115" s="62" t="s">
        <v>2622</v>
      </c>
      <c r="B115" s="59" t="s">
        <v>2624</v>
      </c>
      <c r="C115" s="72" t="s">
        <v>1789</v>
      </c>
      <c r="D115" s="72" t="s">
        <v>133</v>
      </c>
      <c r="E115" s="79">
        <v>45182</v>
      </c>
      <c r="F115" s="69">
        <v>1893913.4595699999</v>
      </c>
      <c r="G115" s="71">
        <v>4.3298019999999999</v>
      </c>
      <c r="H115" s="69">
        <v>82.002694696999995</v>
      </c>
      <c r="I115" s="70">
        <f t="shared" si="1"/>
        <v>3.1478164741893275E-3</v>
      </c>
      <c r="J115" s="70">
        <f>H115/'סכום נכסי הקרן'!$C$41</f>
        <v>1.0080844171607617E-5</v>
      </c>
    </row>
    <row r="116" spans="1:10">
      <c r="A116" s="62" t="s">
        <v>2625</v>
      </c>
      <c r="B116" s="59" t="s">
        <v>2626</v>
      </c>
      <c r="C116" s="72" t="s">
        <v>1789</v>
      </c>
      <c r="D116" s="72" t="s">
        <v>133</v>
      </c>
      <c r="E116" s="79">
        <v>45182</v>
      </c>
      <c r="F116" s="69">
        <v>1679182.3962000001</v>
      </c>
      <c r="G116" s="71">
        <v>4.3373840000000001</v>
      </c>
      <c r="H116" s="69">
        <v>72.832595503999997</v>
      </c>
      <c r="I116" s="70">
        <f t="shared" si="1"/>
        <v>2.7958062211563659E-3</v>
      </c>
      <c r="J116" s="70">
        <f>H116/'סכום נכסי הקרן'!$C$41</f>
        <v>8.9535355954151854E-6</v>
      </c>
    </row>
    <row r="117" spans="1:10">
      <c r="A117" s="62" t="s">
        <v>2627</v>
      </c>
      <c r="B117" s="59" t="s">
        <v>2628</v>
      </c>
      <c r="C117" s="72" t="s">
        <v>1789</v>
      </c>
      <c r="D117" s="72" t="s">
        <v>133</v>
      </c>
      <c r="E117" s="79">
        <v>45173</v>
      </c>
      <c r="F117" s="69">
        <v>3989111.8391100001</v>
      </c>
      <c r="G117" s="71">
        <v>4.3170890000000002</v>
      </c>
      <c r="H117" s="69">
        <v>172.21351942499999</v>
      </c>
      <c r="I117" s="70">
        <f t="shared" si="1"/>
        <v>6.6107163371543556E-3</v>
      </c>
      <c r="J117" s="70">
        <f>H117/'סכום נכסי הקרן'!$C$41</f>
        <v>2.1170739083420128E-5</v>
      </c>
    </row>
    <row r="118" spans="1:10">
      <c r="A118" s="62" t="s">
        <v>2629</v>
      </c>
      <c r="B118" s="59" t="s">
        <v>2630</v>
      </c>
      <c r="C118" s="72" t="s">
        <v>1789</v>
      </c>
      <c r="D118" s="72" t="s">
        <v>133</v>
      </c>
      <c r="E118" s="79">
        <v>45173</v>
      </c>
      <c r="F118" s="69">
        <v>3569205.3297299999</v>
      </c>
      <c r="G118" s="71">
        <v>4.3170890000000002</v>
      </c>
      <c r="H118" s="69">
        <v>154.08578053799999</v>
      </c>
      <c r="I118" s="70">
        <f t="shared" si="1"/>
        <v>5.9148514595530992E-3</v>
      </c>
      <c r="J118" s="70">
        <f>H118/'סכום נכסי הקרן'!$C$41</f>
        <v>1.8942240232514389E-5</v>
      </c>
    </row>
    <row r="119" spans="1:10">
      <c r="A119" s="62" t="s">
        <v>2631</v>
      </c>
      <c r="B119" s="59" t="s">
        <v>2632</v>
      </c>
      <c r="C119" s="72" t="s">
        <v>1789</v>
      </c>
      <c r="D119" s="72" t="s">
        <v>133</v>
      </c>
      <c r="E119" s="79">
        <v>45173</v>
      </c>
      <c r="F119" s="69">
        <v>1260218.6246249999</v>
      </c>
      <c r="G119" s="71">
        <v>4.3549829999999998</v>
      </c>
      <c r="H119" s="69">
        <v>54.882313146000001</v>
      </c>
      <c r="I119" s="70">
        <f t="shared" si="1"/>
        <v>2.1067533219602426E-3</v>
      </c>
      <c r="J119" s="70">
        <f>H119/'סכום נכסי הקרן'!$C$41</f>
        <v>6.7468520229303983E-6</v>
      </c>
    </row>
    <row r="120" spans="1:10">
      <c r="A120" s="62" t="s">
        <v>2631</v>
      </c>
      <c r="B120" s="59" t="s">
        <v>2633</v>
      </c>
      <c r="C120" s="72" t="s">
        <v>1789</v>
      </c>
      <c r="D120" s="72" t="s">
        <v>133</v>
      </c>
      <c r="E120" s="79">
        <v>45173</v>
      </c>
      <c r="F120" s="69">
        <v>1565015.1495000003</v>
      </c>
      <c r="G120" s="71">
        <v>4.3549829999999998</v>
      </c>
      <c r="H120" s="69">
        <v>68.156151507000004</v>
      </c>
      <c r="I120" s="70">
        <f t="shared" si="1"/>
        <v>2.6162927611563876E-3</v>
      </c>
      <c r="J120" s="70">
        <f>H120/'סכום נכסי הקרן'!$C$41</f>
        <v>8.3786459117871248E-6</v>
      </c>
    </row>
    <row r="121" spans="1:10">
      <c r="A121" s="62" t="s">
        <v>2634</v>
      </c>
      <c r="B121" s="59" t="s">
        <v>2635</v>
      </c>
      <c r="C121" s="72" t="s">
        <v>1789</v>
      </c>
      <c r="D121" s="72" t="s">
        <v>133</v>
      </c>
      <c r="E121" s="79">
        <v>45195</v>
      </c>
      <c r="F121" s="69">
        <v>3470260.0061300006</v>
      </c>
      <c r="G121" s="71">
        <v>4.4637669999999998</v>
      </c>
      <c r="H121" s="69">
        <v>154.90432650100001</v>
      </c>
      <c r="I121" s="70">
        <f t="shared" si="1"/>
        <v>5.9462727741420073E-3</v>
      </c>
      <c r="J121" s="70">
        <f>H121/'סכום נכסי הקרן'!$C$41</f>
        <v>1.9042866612303391E-5</v>
      </c>
    </row>
    <row r="122" spans="1:10">
      <c r="A122" s="62" t="s">
        <v>2636</v>
      </c>
      <c r="B122" s="59" t="s">
        <v>2637</v>
      </c>
      <c r="C122" s="72" t="s">
        <v>1789</v>
      </c>
      <c r="D122" s="72" t="s">
        <v>133</v>
      </c>
      <c r="E122" s="79">
        <v>45173</v>
      </c>
      <c r="F122" s="69">
        <v>2100641.6502</v>
      </c>
      <c r="G122" s="71">
        <v>4.3676079999999997</v>
      </c>
      <c r="H122" s="69">
        <v>91.747797734000002</v>
      </c>
      <c r="I122" s="70">
        <f t="shared" si="1"/>
        <v>3.5218992527600579E-3</v>
      </c>
      <c r="J122" s="70">
        <f>H122/'סכום נכסי הקרן'!$C$41</f>
        <v>1.1278839743768385E-5</v>
      </c>
    </row>
    <row r="123" spans="1:10">
      <c r="A123" s="62" t="s">
        <v>2638</v>
      </c>
      <c r="B123" s="59" t="s">
        <v>2639</v>
      </c>
      <c r="C123" s="72" t="s">
        <v>1789</v>
      </c>
      <c r="D123" s="72" t="s">
        <v>133</v>
      </c>
      <c r="E123" s="79">
        <v>45195</v>
      </c>
      <c r="F123" s="69">
        <v>2311681.8261239999</v>
      </c>
      <c r="G123" s="71">
        <v>4.5041029999999997</v>
      </c>
      <c r="H123" s="69">
        <v>104.120538235</v>
      </c>
      <c r="I123" s="70">
        <f t="shared" si="1"/>
        <v>3.9968484788047249E-3</v>
      </c>
      <c r="J123" s="70">
        <f>H123/'סכום נכסי הקרן'!$C$41</f>
        <v>1.279985889353155E-5</v>
      </c>
    </row>
    <row r="124" spans="1:10">
      <c r="A124" s="62" t="s">
        <v>2638</v>
      </c>
      <c r="B124" s="59" t="s">
        <v>2640</v>
      </c>
      <c r="C124" s="72" t="s">
        <v>1789</v>
      </c>
      <c r="D124" s="72" t="s">
        <v>133</v>
      </c>
      <c r="E124" s="79">
        <v>45195</v>
      </c>
      <c r="F124" s="69">
        <v>782941.44033600006</v>
      </c>
      <c r="G124" s="71">
        <v>4.5041029999999997</v>
      </c>
      <c r="H124" s="69">
        <v>35.264491528999997</v>
      </c>
      <c r="I124" s="70">
        <f t="shared" si="1"/>
        <v>1.353689019599465E-3</v>
      </c>
      <c r="J124" s="70">
        <f>H124/'סכום נכסי הקרן'!$C$41</f>
        <v>4.3351727063163375E-6</v>
      </c>
    </row>
    <row r="125" spans="1:10">
      <c r="A125" s="62" t="s">
        <v>2641</v>
      </c>
      <c r="B125" s="59" t="s">
        <v>2642</v>
      </c>
      <c r="C125" s="72" t="s">
        <v>1789</v>
      </c>
      <c r="D125" s="72" t="s">
        <v>133</v>
      </c>
      <c r="E125" s="79">
        <v>45187</v>
      </c>
      <c r="F125" s="69">
        <v>840700.3014</v>
      </c>
      <c r="G125" s="71">
        <v>4.483047</v>
      </c>
      <c r="H125" s="69">
        <v>37.688993789000001</v>
      </c>
      <c r="I125" s="70">
        <f t="shared" si="1"/>
        <v>1.4467577679367861E-3</v>
      </c>
      <c r="J125" s="70">
        <f>H125/'סכום נכסי הקרן'!$C$41</f>
        <v>4.63322424678193E-6</v>
      </c>
    </row>
    <row r="126" spans="1:10">
      <c r="A126" s="62" t="s">
        <v>2643</v>
      </c>
      <c r="B126" s="59" t="s">
        <v>2644</v>
      </c>
      <c r="C126" s="72" t="s">
        <v>1789</v>
      </c>
      <c r="D126" s="72" t="s">
        <v>133</v>
      </c>
      <c r="E126" s="79">
        <v>45195</v>
      </c>
      <c r="F126" s="69">
        <v>4413676.5823499998</v>
      </c>
      <c r="G126" s="71">
        <v>4.5141819999999999</v>
      </c>
      <c r="H126" s="69">
        <v>199.24139638099996</v>
      </c>
      <c r="I126" s="70">
        <f t="shared" si="1"/>
        <v>7.6482285391475339E-3</v>
      </c>
      <c r="J126" s="70">
        <f>H126/'סכום נכסי הקרן'!$C$41</f>
        <v>2.4493359356931555E-5</v>
      </c>
    </row>
    <row r="127" spans="1:10">
      <c r="A127" s="62" t="s">
        <v>2645</v>
      </c>
      <c r="B127" s="59" t="s">
        <v>2646</v>
      </c>
      <c r="C127" s="72" t="s">
        <v>1789</v>
      </c>
      <c r="D127" s="72" t="s">
        <v>133</v>
      </c>
      <c r="E127" s="79">
        <v>45239</v>
      </c>
      <c r="F127" s="69">
        <v>1566048.1628</v>
      </c>
      <c r="G127" s="71">
        <v>4.6587509999999996</v>
      </c>
      <c r="H127" s="69">
        <v>72.958286139000009</v>
      </c>
      <c r="I127" s="70">
        <f t="shared" si="1"/>
        <v>2.800631075424464E-3</v>
      </c>
      <c r="J127" s="70">
        <f>H127/'סכום נכסי הקרן'!$C$41</f>
        <v>8.968987132830478E-6</v>
      </c>
    </row>
    <row r="128" spans="1:10">
      <c r="A128" s="62" t="s">
        <v>2647</v>
      </c>
      <c r="B128" s="59" t="s">
        <v>2648</v>
      </c>
      <c r="C128" s="72" t="s">
        <v>1789</v>
      </c>
      <c r="D128" s="72" t="s">
        <v>133</v>
      </c>
      <c r="E128" s="79">
        <v>45175</v>
      </c>
      <c r="F128" s="69">
        <v>1681400.6028</v>
      </c>
      <c r="G128" s="71">
        <v>4.4400839999999997</v>
      </c>
      <c r="H128" s="69">
        <v>74.655591775999994</v>
      </c>
      <c r="I128" s="70">
        <f t="shared" si="1"/>
        <v>2.8657851129304831E-3</v>
      </c>
      <c r="J128" s="70">
        <f>H128/'סכום נכסי הקרן'!$C$41</f>
        <v>9.1776421496126779E-6</v>
      </c>
    </row>
    <row r="129" spans="1:10">
      <c r="A129" s="62" t="s">
        <v>2649</v>
      </c>
      <c r="B129" s="59" t="s">
        <v>2650</v>
      </c>
      <c r="C129" s="72" t="s">
        <v>1789</v>
      </c>
      <c r="D129" s="72" t="s">
        <v>133</v>
      </c>
      <c r="E129" s="79">
        <v>45173</v>
      </c>
      <c r="F129" s="69">
        <v>504446.79931899993</v>
      </c>
      <c r="G129" s="71">
        <v>4.3504649999999998</v>
      </c>
      <c r="H129" s="69">
        <v>21.945782633</v>
      </c>
      <c r="I129" s="70">
        <f t="shared" si="1"/>
        <v>8.4242714664915417E-4</v>
      </c>
      <c r="J129" s="70">
        <f>H129/'סכום נכסי הקרן'!$C$41</f>
        <v>2.6978627442024697E-6</v>
      </c>
    </row>
    <row r="130" spans="1:10">
      <c r="A130" s="62" t="s">
        <v>2651</v>
      </c>
      <c r="B130" s="59" t="s">
        <v>2652</v>
      </c>
      <c r="C130" s="72" t="s">
        <v>1789</v>
      </c>
      <c r="D130" s="72" t="s">
        <v>133</v>
      </c>
      <c r="E130" s="79">
        <v>45175</v>
      </c>
      <c r="F130" s="69">
        <v>1471730.1694519999</v>
      </c>
      <c r="G130" s="71">
        <v>4.4728500000000002</v>
      </c>
      <c r="H130" s="69">
        <v>65.828284750000009</v>
      </c>
      <c r="I130" s="70">
        <f t="shared" si="1"/>
        <v>2.5269335351641429E-3</v>
      </c>
      <c r="J130" s="70">
        <f>H130/'סכום נכסי הקרן'!$C$41</f>
        <v>8.0924740717482999E-6</v>
      </c>
    </row>
    <row r="131" spans="1:10">
      <c r="A131" s="62" t="s">
        <v>2653</v>
      </c>
      <c r="B131" s="59" t="s">
        <v>2654</v>
      </c>
      <c r="C131" s="72" t="s">
        <v>1789</v>
      </c>
      <c r="D131" s="72" t="s">
        <v>133</v>
      </c>
      <c r="E131" s="79">
        <v>45239</v>
      </c>
      <c r="F131" s="69">
        <v>2846199.5888700001</v>
      </c>
      <c r="G131" s="71">
        <v>4.7040100000000002</v>
      </c>
      <c r="H131" s="69">
        <v>133.88552515500001</v>
      </c>
      <c r="I131" s="70">
        <f t="shared" si="1"/>
        <v>5.1394294211384852E-3</v>
      </c>
      <c r="J131" s="70">
        <f>H131/'סכום נכסי הקרן'!$C$41</f>
        <v>1.6458960536705192E-5</v>
      </c>
    </row>
    <row r="132" spans="1:10">
      <c r="A132" s="62" t="s">
        <v>2655</v>
      </c>
      <c r="B132" s="59" t="s">
        <v>2656</v>
      </c>
      <c r="C132" s="72" t="s">
        <v>1789</v>
      </c>
      <c r="D132" s="72" t="s">
        <v>133</v>
      </c>
      <c r="E132" s="79">
        <v>45175</v>
      </c>
      <c r="F132" s="69">
        <v>4626291.6849600002</v>
      </c>
      <c r="G132" s="71">
        <v>4.4904840000000004</v>
      </c>
      <c r="H132" s="69">
        <v>207.74290464500001</v>
      </c>
      <c r="I132" s="70">
        <f t="shared" si="1"/>
        <v>7.9745737631399735E-3</v>
      </c>
      <c r="J132" s="70">
        <f>H132/'סכום נכסי הקרן'!$C$41</f>
        <v>2.5538475988155556E-5</v>
      </c>
    </row>
    <row r="133" spans="1:10">
      <c r="A133" s="62" t="s">
        <v>2657</v>
      </c>
      <c r="B133" s="59" t="s">
        <v>2658</v>
      </c>
      <c r="C133" s="72" t="s">
        <v>1789</v>
      </c>
      <c r="D133" s="72" t="s">
        <v>133</v>
      </c>
      <c r="E133" s="79">
        <v>45187</v>
      </c>
      <c r="F133" s="69">
        <v>2103137.1326250001</v>
      </c>
      <c r="G133" s="71">
        <v>4.5460120000000002</v>
      </c>
      <c r="H133" s="69">
        <v>95.60886359700001</v>
      </c>
      <c r="I133" s="70">
        <f t="shared" si="1"/>
        <v>3.6701130008129751E-3</v>
      </c>
      <c r="J133" s="70">
        <f>H133/'סכום נכסי הקרן'!$C$41</f>
        <v>1.1753492478596631E-5</v>
      </c>
    </row>
    <row r="134" spans="1:10">
      <c r="A134" s="62" t="s">
        <v>2657</v>
      </c>
      <c r="B134" s="59" t="s">
        <v>2659</v>
      </c>
      <c r="C134" s="72" t="s">
        <v>1789</v>
      </c>
      <c r="D134" s="72" t="s">
        <v>133</v>
      </c>
      <c r="E134" s="79">
        <v>45187</v>
      </c>
      <c r="F134" s="69">
        <v>2656943.35445</v>
      </c>
      <c r="G134" s="71">
        <v>4.5460120000000002</v>
      </c>
      <c r="H134" s="69">
        <v>120.784960154</v>
      </c>
      <c r="I134" s="70">
        <f t="shared" si="1"/>
        <v>4.6365413821086582E-3</v>
      </c>
      <c r="J134" s="70">
        <f>H134/'סכום נכסי הקרן'!$C$41</f>
        <v>1.4848467676402526E-5</v>
      </c>
    </row>
    <row r="135" spans="1:10">
      <c r="A135" s="62" t="s">
        <v>2660</v>
      </c>
      <c r="B135" s="59" t="s">
        <v>2661</v>
      </c>
      <c r="C135" s="72" t="s">
        <v>1789</v>
      </c>
      <c r="D135" s="72" t="s">
        <v>133</v>
      </c>
      <c r="E135" s="79">
        <v>45239</v>
      </c>
      <c r="F135" s="69">
        <v>4080843.809845</v>
      </c>
      <c r="G135" s="71">
        <v>4.734159</v>
      </c>
      <c r="H135" s="69">
        <v>193.193651829</v>
      </c>
      <c r="I135" s="70">
        <f t="shared" si="1"/>
        <v>7.4160753153685276E-3</v>
      </c>
      <c r="J135" s="70">
        <f>H135/'סכום נכסי הקרן'!$C$41</f>
        <v>2.3749891466715615E-5</v>
      </c>
    </row>
    <row r="136" spans="1:10">
      <c r="A136" s="62" t="s">
        <v>2662</v>
      </c>
      <c r="B136" s="59" t="s">
        <v>2663</v>
      </c>
      <c r="C136" s="72" t="s">
        <v>1789</v>
      </c>
      <c r="D136" s="72" t="s">
        <v>133</v>
      </c>
      <c r="E136" s="79">
        <v>45175</v>
      </c>
      <c r="F136" s="69">
        <v>5258536.021125</v>
      </c>
      <c r="G136" s="71">
        <v>4.5156650000000003</v>
      </c>
      <c r="H136" s="69">
        <v>237.457861732</v>
      </c>
      <c r="I136" s="70">
        <f t="shared" si="1"/>
        <v>9.1152342230664124E-3</v>
      </c>
      <c r="J136" s="70">
        <f>H136/'סכום נכסי הקרן'!$C$41</f>
        <v>2.9191427309656621E-5</v>
      </c>
    </row>
    <row r="137" spans="1:10">
      <c r="A137" s="62" t="s">
        <v>2664</v>
      </c>
      <c r="B137" s="59" t="s">
        <v>2665</v>
      </c>
      <c r="C137" s="72" t="s">
        <v>1789</v>
      </c>
      <c r="D137" s="72" t="s">
        <v>133</v>
      </c>
      <c r="E137" s="79">
        <v>45187</v>
      </c>
      <c r="F137" s="69">
        <v>2945245.9952159999</v>
      </c>
      <c r="G137" s="71">
        <v>4.57369</v>
      </c>
      <c r="H137" s="69">
        <v>134.70641857699999</v>
      </c>
      <c r="I137" s="70">
        <f t="shared" si="1"/>
        <v>5.1709408470358067E-3</v>
      </c>
      <c r="J137" s="70">
        <f>H137/'סכום נכסי הקרן'!$C$41</f>
        <v>1.6559875496869082E-5</v>
      </c>
    </row>
    <row r="138" spans="1:10">
      <c r="A138" s="62" t="s">
        <v>2666</v>
      </c>
      <c r="B138" s="59" t="s">
        <v>2667</v>
      </c>
      <c r="C138" s="72" t="s">
        <v>1789</v>
      </c>
      <c r="D138" s="72" t="s">
        <v>133</v>
      </c>
      <c r="E138" s="79">
        <v>45201</v>
      </c>
      <c r="F138" s="69">
        <v>2105078.0633999999</v>
      </c>
      <c r="G138" s="71">
        <v>4.665108</v>
      </c>
      <c r="H138" s="69">
        <v>98.204165318999998</v>
      </c>
      <c r="I138" s="70">
        <f t="shared" ref="I138:I201" si="2">IFERROR(H138/$H$9,0)</f>
        <v>3.7697381844266349E-3</v>
      </c>
      <c r="J138" s="70">
        <f>H138/'סכום נכסי הקרן'!$C$41</f>
        <v>1.2072540923705154E-5</v>
      </c>
    </row>
    <row r="139" spans="1:10">
      <c r="A139" s="62" t="s">
        <v>2668</v>
      </c>
      <c r="B139" s="59" t="s">
        <v>2669</v>
      </c>
      <c r="C139" s="72" t="s">
        <v>1789</v>
      </c>
      <c r="D139" s="72" t="s">
        <v>133</v>
      </c>
      <c r="E139" s="79">
        <v>45244</v>
      </c>
      <c r="F139" s="69">
        <v>3333001.45255</v>
      </c>
      <c r="G139" s="71">
        <v>5.1443950000000003</v>
      </c>
      <c r="H139" s="69">
        <v>171.462754082</v>
      </c>
      <c r="I139" s="70">
        <f t="shared" si="2"/>
        <v>6.5818968998946651E-3</v>
      </c>
      <c r="J139" s="70">
        <f>H139/'סכום נכסי הקרן'!$C$41</f>
        <v>2.1078445184296552E-5</v>
      </c>
    </row>
    <row r="140" spans="1:10">
      <c r="A140" s="62" t="s">
        <v>2668</v>
      </c>
      <c r="B140" s="59" t="s">
        <v>2670</v>
      </c>
      <c r="C140" s="72" t="s">
        <v>1789</v>
      </c>
      <c r="D140" s="72" t="s">
        <v>133</v>
      </c>
      <c r="E140" s="79">
        <v>45244</v>
      </c>
      <c r="F140" s="69">
        <v>3376997.7278399998</v>
      </c>
      <c r="G140" s="71">
        <v>5.1443950000000003</v>
      </c>
      <c r="H140" s="69">
        <v>173.726096316</v>
      </c>
      <c r="I140" s="70">
        <f t="shared" si="2"/>
        <v>6.668779239520686E-3</v>
      </c>
      <c r="J140" s="70">
        <f>H140/'סכום נכסי הקרן'!$C$41</f>
        <v>2.1356684825716616E-5</v>
      </c>
    </row>
    <row r="141" spans="1:10">
      <c r="A141" s="62" t="s">
        <v>2671</v>
      </c>
      <c r="B141" s="59" t="s">
        <v>2672</v>
      </c>
      <c r="C141" s="72" t="s">
        <v>1789</v>
      </c>
      <c r="D141" s="72" t="s">
        <v>133</v>
      </c>
      <c r="E141" s="79">
        <v>45244</v>
      </c>
      <c r="F141" s="69">
        <v>591595.70022</v>
      </c>
      <c r="G141" s="71">
        <v>5.2439809999999998</v>
      </c>
      <c r="H141" s="69">
        <v>31.023164725999997</v>
      </c>
      <c r="I141" s="70">
        <f t="shared" si="2"/>
        <v>1.19087829207111E-3</v>
      </c>
      <c r="J141" s="70">
        <f>H141/'סכום נכסי הקרן'!$C$41</f>
        <v>3.8137733213340545E-6</v>
      </c>
    </row>
    <row r="142" spans="1:10">
      <c r="A142" s="62" t="s">
        <v>2673</v>
      </c>
      <c r="B142" s="59" t="s">
        <v>2674</v>
      </c>
      <c r="C142" s="72" t="s">
        <v>1789</v>
      </c>
      <c r="D142" s="72" t="s">
        <v>133</v>
      </c>
      <c r="E142" s="79">
        <v>45244</v>
      </c>
      <c r="F142" s="69">
        <v>1771101.3028499999</v>
      </c>
      <c r="G142" s="71">
        <v>5.2439809999999998</v>
      </c>
      <c r="H142" s="69">
        <v>92.87621153000002</v>
      </c>
      <c r="I142" s="70">
        <f t="shared" si="2"/>
        <v>3.5652153846247015E-3</v>
      </c>
      <c r="J142" s="70">
        <f>H142/'סכום נכסי הקרן'!$C$41</f>
        <v>1.1417559131961669E-5</v>
      </c>
    </row>
    <row r="143" spans="1:10">
      <c r="A143" s="62" t="s">
        <v>2675</v>
      </c>
      <c r="B143" s="59" t="s">
        <v>2676</v>
      </c>
      <c r="C143" s="72" t="s">
        <v>1789</v>
      </c>
      <c r="D143" s="72" t="s">
        <v>133</v>
      </c>
      <c r="E143" s="79">
        <v>45244</v>
      </c>
      <c r="F143" s="69">
        <v>3336504.3442500001</v>
      </c>
      <c r="G143" s="71">
        <v>5.2439809999999998</v>
      </c>
      <c r="H143" s="69">
        <v>174.965645782</v>
      </c>
      <c r="I143" s="70">
        <f t="shared" si="2"/>
        <v>6.7163615079335083E-3</v>
      </c>
      <c r="J143" s="70">
        <f>H143/'סכום נכסי הקרן'!$C$41</f>
        <v>2.150906646458735E-5</v>
      </c>
    </row>
    <row r="144" spans="1:10">
      <c r="A144" s="62" t="s">
        <v>2677</v>
      </c>
      <c r="B144" s="59" t="s">
        <v>2678</v>
      </c>
      <c r="C144" s="72" t="s">
        <v>1789</v>
      </c>
      <c r="D144" s="72" t="s">
        <v>133</v>
      </c>
      <c r="E144" s="79">
        <v>45180</v>
      </c>
      <c r="F144" s="69">
        <v>5286540.8794499999</v>
      </c>
      <c r="G144" s="71">
        <v>5.0339830000000001</v>
      </c>
      <c r="H144" s="69">
        <v>266.12355973799998</v>
      </c>
      <c r="I144" s="70">
        <f t="shared" si="2"/>
        <v>1.0215617042933967E-2</v>
      </c>
      <c r="J144" s="70">
        <f>H144/'סכום נכסי הקרן'!$C$41</f>
        <v>3.2715389976208126E-5</v>
      </c>
    </row>
    <row r="145" spans="1:10">
      <c r="A145" s="62" t="s">
        <v>2679</v>
      </c>
      <c r="B145" s="59" t="s">
        <v>2680</v>
      </c>
      <c r="C145" s="72" t="s">
        <v>1789</v>
      </c>
      <c r="D145" s="72" t="s">
        <v>133</v>
      </c>
      <c r="E145" s="79">
        <v>45238</v>
      </c>
      <c r="F145" s="69">
        <v>2538471.2689080001</v>
      </c>
      <c r="G145" s="71">
        <v>5.2778799999999997</v>
      </c>
      <c r="H145" s="69">
        <v>133.977460433</v>
      </c>
      <c r="I145" s="70">
        <f t="shared" si="2"/>
        <v>5.1429585171482795E-3</v>
      </c>
      <c r="J145" s="70">
        <f>H145/'סכום נכסי הקרן'!$C$41</f>
        <v>1.6470262423976284E-5</v>
      </c>
    </row>
    <row r="146" spans="1:10">
      <c r="A146" s="62" t="s">
        <v>2681</v>
      </c>
      <c r="B146" s="59" t="s">
        <v>2682</v>
      </c>
      <c r="C146" s="72" t="s">
        <v>1789</v>
      </c>
      <c r="D146" s="72" t="s">
        <v>133</v>
      </c>
      <c r="E146" s="79">
        <v>45238</v>
      </c>
      <c r="F146" s="69">
        <v>2115947.27574</v>
      </c>
      <c r="G146" s="71">
        <v>5.3027049999999996</v>
      </c>
      <c r="H146" s="69">
        <v>112.20243534500001</v>
      </c>
      <c r="I146" s="70">
        <f t="shared" si="2"/>
        <v>4.3070861967183039E-3</v>
      </c>
      <c r="J146" s="70">
        <f>H146/'סכום נכסי הקרן'!$C$41</f>
        <v>1.3793391431430658E-5</v>
      </c>
    </row>
    <row r="147" spans="1:10">
      <c r="A147" s="62" t="s">
        <v>2683</v>
      </c>
      <c r="B147" s="59" t="s">
        <v>2684</v>
      </c>
      <c r="C147" s="72" t="s">
        <v>1789</v>
      </c>
      <c r="D147" s="72" t="s">
        <v>133</v>
      </c>
      <c r="E147" s="79">
        <v>45243</v>
      </c>
      <c r="F147" s="69">
        <v>394197.87527999998</v>
      </c>
      <c r="G147" s="71">
        <v>5.3887869999999998</v>
      </c>
      <c r="H147" s="69">
        <v>21.242482626000001</v>
      </c>
      <c r="I147" s="70">
        <f t="shared" si="2"/>
        <v>8.1542974910615536E-4</v>
      </c>
      <c r="J147" s="70">
        <f>H147/'סכום נכסי הקרן'!$C$41</f>
        <v>2.6114039052258416E-6</v>
      </c>
    </row>
    <row r="148" spans="1:10">
      <c r="A148" s="62" t="s">
        <v>2683</v>
      </c>
      <c r="B148" s="59" t="s">
        <v>2685</v>
      </c>
      <c r="C148" s="72" t="s">
        <v>1789</v>
      </c>
      <c r="D148" s="72" t="s">
        <v>133</v>
      </c>
      <c r="E148" s="79">
        <v>45243</v>
      </c>
      <c r="F148" s="69">
        <v>2539402.9156800001</v>
      </c>
      <c r="G148" s="71">
        <v>5.3887869999999998</v>
      </c>
      <c r="H148" s="69">
        <v>136.84300626500001</v>
      </c>
      <c r="I148" s="70">
        <f t="shared" si="2"/>
        <v>5.2529574923142041E-3</v>
      </c>
      <c r="J148" s="70">
        <f>H148/'סכום נכסי הקרן'!$C$41</f>
        <v>1.6822532811013316E-5</v>
      </c>
    </row>
    <row r="149" spans="1:10">
      <c r="A149" s="62" t="s">
        <v>2686</v>
      </c>
      <c r="B149" s="59" t="s">
        <v>2687</v>
      </c>
      <c r="C149" s="72" t="s">
        <v>1789</v>
      </c>
      <c r="D149" s="72" t="s">
        <v>133</v>
      </c>
      <c r="E149" s="79">
        <v>45238</v>
      </c>
      <c r="F149" s="69">
        <v>2116446.3722250001</v>
      </c>
      <c r="G149" s="71">
        <v>5.3250359999999999</v>
      </c>
      <c r="H149" s="69">
        <v>112.70153183000001</v>
      </c>
      <c r="I149" s="70">
        <f t="shared" si="2"/>
        <v>4.3262448858747762E-3</v>
      </c>
      <c r="J149" s="70">
        <f>H149/'סכום נכסי הקרן'!$C$41</f>
        <v>1.3854746901643835E-5</v>
      </c>
    </row>
    <row r="150" spans="1:10">
      <c r="A150" s="62" t="s">
        <v>2688</v>
      </c>
      <c r="B150" s="59" t="s">
        <v>2689</v>
      </c>
      <c r="C150" s="72" t="s">
        <v>1789</v>
      </c>
      <c r="D150" s="72" t="s">
        <v>133</v>
      </c>
      <c r="E150" s="79">
        <v>45197</v>
      </c>
      <c r="F150" s="69">
        <v>1693822.5597600001</v>
      </c>
      <c r="G150" s="71">
        <v>5.1408899999999997</v>
      </c>
      <c r="H150" s="69">
        <v>87.077548736000011</v>
      </c>
      <c r="I150" s="70">
        <f t="shared" si="2"/>
        <v>3.3426235986027024E-3</v>
      </c>
      <c r="J150" s="70">
        <f>H150/'סכום נכסי הקרן'!$C$41</f>
        <v>1.0704711630473995E-5</v>
      </c>
    </row>
    <row r="151" spans="1:10">
      <c r="A151" s="62" t="s">
        <v>2690</v>
      </c>
      <c r="B151" s="59" t="s">
        <v>2691</v>
      </c>
      <c r="C151" s="72" t="s">
        <v>1789</v>
      </c>
      <c r="D151" s="72" t="s">
        <v>133</v>
      </c>
      <c r="E151" s="79">
        <v>45243</v>
      </c>
      <c r="F151" s="69">
        <v>1376429.2742270001</v>
      </c>
      <c r="G151" s="71">
        <v>5.4631080000000001</v>
      </c>
      <c r="H151" s="69">
        <v>75.195819800999999</v>
      </c>
      <c r="I151" s="70">
        <f t="shared" si="2"/>
        <v>2.8865227079960753E-3</v>
      </c>
      <c r="J151" s="70">
        <f>H151/'סכום נכסי הקרן'!$C$41</f>
        <v>9.244054046895848E-6</v>
      </c>
    </row>
    <row r="152" spans="1:10">
      <c r="A152" s="62" t="s">
        <v>2692</v>
      </c>
      <c r="B152" s="59" t="s">
        <v>2693</v>
      </c>
      <c r="C152" s="72" t="s">
        <v>1789</v>
      </c>
      <c r="D152" s="72" t="s">
        <v>133</v>
      </c>
      <c r="E152" s="79">
        <v>45243</v>
      </c>
      <c r="F152" s="69">
        <v>1187539.085376</v>
      </c>
      <c r="G152" s="71">
        <v>5.5867180000000003</v>
      </c>
      <c r="H152" s="69">
        <v>66.344460982999991</v>
      </c>
      <c r="I152" s="70">
        <f t="shared" si="2"/>
        <v>2.5467478602399962E-3</v>
      </c>
      <c r="J152" s="70">
        <f>H152/'סכום נכסי הקרן'!$C$41</f>
        <v>8.1559292080604301E-6</v>
      </c>
    </row>
    <row r="153" spans="1:10">
      <c r="A153" s="62" t="s">
        <v>2692</v>
      </c>
      <c r="B153" s="59" t="s">
        <v>2694</v>
      </c>
      <c r="C153" s="72" t="s">
        <v>1789</v>
      </c>
      <c r="D153" s="72" t="s">
        <v>133</v>
      </c>
      <c r="E153" s="79">
        <v>45243</v>
      </c>
      <c r="F153" s="69">
        <v>3827159.3887999998</v>
      </c>
      <c r="G153" s="71">
        <v>5.5867180000000003</v>
      </c>
      <c r="H153" s="69">
        <v>213.81260614599998</v>
      </c>
      <c r="I153" s="70">
        <f t="shared" si="2"/>
        <v>8.2075698427061042E-3</v>
      </c>
      <c r="J153" s="70">
        <f>H153/'סכום נכסי הקרן'!$C$41</f>
        <v>2.6284643113831636E-5</v>
      </c>
    </row>
    <row r="154" spans="1:10">
      <c r="A154" s="62" t="s">
        <v>2695</v>
      </c>
      <c r="B154" s="59" t="s">
        <v>2696</v>
      </c>
      <c r="C154" s="72" t="s">
        <v>1789</v>
      </c>
      <c r="D154" s="72" t="s">
        <v>133</v>
      </c>
      <c r="E154" s="79">
        <v>45243</v>
      </c>
      <c r="F154" s="69">
        <v>1486364.7874950001</v>
      </c>
      <c r="G154" s="71">
        <v>5.7100049999999998</v>
      </c>
      <c r="H154" s="69">
        <v>84.871507003000005</v>
      </c>
      <c r="I154" s="70">
        <f t="shared" si="2"/>
        <v>3.2579408386574902E-3</v>
      </c>
      <c r="J154" s="70">
        <f>H154/'סכום נכסי הקרן'!$C$41</f>
        <v>1.043351611636792E-5</v>
      </c>
    </row>
    <row r="155" spans="1:10">
      <c r="A155" s="62" t="s">
        <v>2697</v>
      </c>
      <c r="B155" s="59" t="s">
        <v>2698</v>
      </c>
      <c r="C155" s="72" t="s">
        <v>1789</v>
      </c>
      <c r="D155" s="72" t="s">
        <v>133</v>
      </c>
      <c r="E155" s="79">
        <v>45237</v>
      </c>
      <c r="F155" s="69">
        <v>2381922.0671399999</v>
      </c>
      <c r="G155" s="71">
        <v>5.8540850000000004</v>
      </c>
      <c r="H155" s="69">
        <v>139.43975078100001</v>
      </c>
      <c r="I155" s="70">
        <f t="shared" si="2"/>
        <v>5.3526380600922366E-3</v>
      </c>
      <c r="J155" s="70">
        <f>H155/'סכום נכסי הקרן'!$C$41</f>
        <v>1.7141758623238122E-5</v>
      </c>
    </row>
    <row r="156" spans="1:10">
      <c r="A156" s="62" t="s">
        <v>2699</v>
      </c>
      <c r="B156" s="59" t="s">
        <v>2700</v>
      </c>
      <c r="C156" s="72" t="s">
        <v>1789</v>
      </c>
      <c r="D156" s="72" t="s">
        <v>133</v>
      </c>
      <c r="E156" s="79">
        <v>45237</v>
      </c>
      <c r="F156" s="69">
        <v>852456.79637999996</v>
      </c>
      <c r="G156" s="71">
        <v>5.8540850000000004</v>
      </c>
      <c r="H156" s="69">
        <v>49.903548432000001</v>
      </c>
      <c r="I156" s="70">
        <f t="shared" si="2"/>
        <v>1.9156347538967094E-3</v>
      </c>
      <c r="J156" s="70">
        <f>H156/'סכום נכסי הקרן'!$C$41</f>
        <v>6.1347971211447284E-6</v>
      </c>
    </row>
    <row r="157" spans="1:10">
      <c r="A157" s="62" t="s">
        <v>2701</v>
      </c>
      <c r="B157" s="59" t="s">
        <v>2702</v>
      </c>
      <c r="C157" s="72" t="s">
        <v>1789</v>
      </c>
      <c r="D157" s="72" t="s">
        <v>133</v>
      </c>
      <c r="E157" s="79">
        <v>45237</v>
      </c>
      <c r="F157" s="69">
        <v>1962181.194228</v>
      </c>
      <c r="G157" s="71">
        <v>5.9275219999999997</v>
      </c>
      <c r="H157" s="69">
        <v>116.308723947</v>
      </c>
      <c r="I157" s="70">
        <f t="shared" si="2"/>
        <v>4.4647132473525841E-3</v>
      </c>
      <c r="J157" s="70">
        <f>H157/'סכום נכסי הקרן'!$C$41</f>
        <v>1.4298190153879528E-5</v>
      </c>
    </row>
    <row r="158" spans="1:10">
      <c r="A158" s="62" t="s">
        <v>2703</v>
      </c>
      <c r="B158" s="59" t="s">
        <v>2704</v>
      </c>
      <c r="C158" s="72" t="s">
        <v>1789</v>
      </c>
      <c r="D158" s="72" t="s">
        <v>133</v>
      </c>
      <c r="E158" s="79">
        <v>45236</v>
      </c>
      <c r="F158" s="69">
        <v>4835491.7852999996</v>
      </c>
      <c r="G158" s="71">
        <v>6.2561010000000001</v>
      </c>
      <c r="H158" s="69">
        <v>302.51327138800002</v>
      </c>
      <c r="I158" s="70">
        <f t="shared" si="2"/>
        <v>1.1612499599612436E-2</v>
      </c>
      <c r="J158" s="70">
        <f>H158/'סכום נכסי הקרן'!$C$41</f>
        <v>3.7188889462400072E-5</v>
      </c>
    </row>
    <row r="159" spans="1:10">
      <c r="A159" s="62" t="s">
        <v>2703</v>
      </c>
      <c r="B159" s="59" t="s">
        <v>2705</v>
      </c>
      <c r="C159" s="72" t="s">
        <v>1789</v>
      </c>
      <c r="D159" s="72" t="s">
        <v>133</v>
      </c>
      <c r="E159" s="79">
        <v>45236</v>
      </c>
      <c r="F159" s="69">
        <v>857381.21503199998</v>
      </c>
      <c r="G159" s="71">
        <v>6.2561010000000001</v>
      </c>
      <c r="H159" s="69">
        <v>53.638638571000001</v>
      </c>
      <c r="I159" s="70">
        <f t="shared" si="2"/>
        <v>2.05901270404298E-3</v>
      </c>
      <c r="J159" s="70">
        <f>H159/'סכום נכסי הקרן'!$C$41</f>
        <v>6.5939632716876418E-6</v>
      </c>
    </row>
    <row r="160" spans="1:10">
      <c r="A160" s="62" t="s">
        <v>2706</v>
      </c>
      <c r="B160" s="59" t="s">
        <v>2707</v>
      </c>
      <c r="C160" s="72" t="s">
        <v>1789</v>
      </c>
      <c r="D160" s="72" t="s">
        <v>133</v>
      </c>
      <c r="E160" s="79">
        <v>45236</v>
      </c>
      <c r="F160" s="69">
        <v>1286105.095647</v>
      </c>
      <c r="G160" s="71">
        <v>6.258527</v>
      </c>
      <c r="H160" s="69">
        <v>80.491230955999995</v>
      </c>
      <c r="I160" s="70">
        <f t="shared" si="2"/>
        <v>3.0897963020274279E-3</v>
      </c>
      <c r="J160" s="70">
        <f>H160/'סכום נכסי הקרן'!$C$41</f>
        <v>9.8950352722738061E-6</v>
      </c>
    </row>
    <row r="161" spans="1:10">
      <c r="A161" s="62" t="s">
        <v>2708</v>
      </c>
      <c r="B161" s="59" t="s">
        <v>2709</v>
      </c>
      <c r="C161" s="72" t="s">
        <v>1789</v>
      </c>
      <c r="D161" s="72" t="s">
        <v>133</v>
      </c>
      <c r="E161" s="79">
        <v>45236</v>
      </c>
      <c r="F161" s="69">
        <v>39936.294177999996</v>
      </c>
      <c r="G161" s="71">
        <v>6.2755000000000001</v>
      </c>
      <c r="H161" s="69">
        <v>2.5062021410000002</v>
      </c>
      <c r="I161" s="70">
        <f t="shared" si="2"/>
        <v>9.6204940779549521E-5</v>
      </c>
      <c r="J161" s="70">
        <f>H161/'סכום נכסי הקרן'!$C$41</f>
        <v>3.0809515881549036E-7</v>
      </c>
    </row>
    <row r="162" spans="1:10">
      <c r="A162" s="62" t="s">
        <v>2708</v>
      </c>
      <c r="B162" s="59" t="s">
        <v>2710</v>
      </c>
      <c r="C162" s="72" t="s">
        <v>1789</v>
      </c>
      <c r="D162" s="72" t="s">
        <v>133</v>
      </c>
      <c r="E162" s="79">
        <v>45236</v>
      </c>
      <c r="F162" s="69">
        <v>4888084.4278920004</v>
      </c>
      <c r="G162" s="71">
        <v>6.2755000000000001</v>
      </c>
      <c r="H162" s="69">
        <v>306.75174204299998</v>
      </c>
      <c r="I162" s="70">
        <f t="shared" si="2"/>
        <v>1.1775200688917799E-2</v>
      </c>
      <c r="J162" s="70">
        <f>H162/'סכום נכסי הקרן'!$C$41</f>
        <v>3.7709937732299784E-5</v>
      </c>
    </row>
    <row r="163" spans="1:10">
      <c r="A163" s="62" t="s">
        <v>2711</v>
      </c>
      <c r="B163" s="59" t="s">
        <v>2712</v>
      </c>
      <c r="C163" s="72" t="s">
        <v>1789</v>
      </c>
      <c r="D163" s="72" t="s">
        <v>133</v>
      </c>
      <c r="E163" s="79">
        <v>45236</v>
      </c>
      <c r="F163" s="69">
        <v>599400.80225900002</v>
      </c>
      <c r="G163" s="71">
        <v>6.331226</v>
      </c>
      <c r="H163" s="69">
        <v>37.949422119000005</v>
      </c>
      <c r="I163" s="70">
        <f t="shared" si="2"/>
        <v>1.4567547636519722E-3</v>
      </c>
      <c r="J163" s="70">
        <f>H163/'סכום נכסי הקרן'!$C$41</f>
        <v>4.6652395046012333E-6</v>
      </c>
    </row>
    <row r="164" spans="1:10">
      <c r="A164" s="62" t="s">
        <v>2713</v>
      </c>
      <c r="B164" s="59" t="s">
        <v>2714</v>
      </c>
      <c r="C164" s="72" t="s">
        <v>1789</v>
      </c>
      <c r="D164" s="72" t="s">
        <v>133</v>
      </c>
      <c r="E164" s="79">
        <v>45210</v>
      </c>
      <c r="F164" s="69">
        <v>2085291.660528</v>
      </c>
      <c r="G164" s="71">
        <v>7.5140630000000002</v>
      </c>
      <c r="H164" s="69">
        <v>156.69012122999999</v>
      </c>
      <c r="I164" s="70">
        <f t="shared" si="2"/>
        <v>6.0148236197969888E-3</v>
      </c>
      <c r="J164" s="70">
        <f>H164/'סכום נכסי הקרן'!$C$41</f>
        <v>1.9262399866082984E-5</v>
      </c>
    </row>
    <row r="165" spans="1:10">
      <c r="A165" s="62" t="s">
        <v>2715</v>
      </c>
      <c r="B165" s="59" t="s">
        <v>2716</v>
      </c>
      <c r="C165" s="72" t="s">
        <v>1789</v>
      </c>
      <c r="D165" s="72" t="s">
        <v>133</v>
      </c>
      <c r="E165" s="79">
        <v>45210</v>
      </c>
      <c r="F165" s="69">
        <v>2044975.7555730001</v>
      </c>
      <c r="G165" s="71">
        <v>7.5961169999999996</v>
      </c>
      <c r="H165" s="69">
        <v>155.338749509</v>
      </c>
      <c r="I165" s="70">
        <f t="shared" si="2"/>
        <v>5.9629488590731443E-3</v>
      </c>
      <c r="J165" s="70">
        <f>H165/'סכום נכסי הקרן'!$C$41</f>
        <v>1.9096271572523179E-5</v>
      </c>
    </row>
    <row r="166" spans="1:10">
      <c r="A166" s="62" t="s">
        <v>2717</v>
      </c>
      <c r="B166" s="59" t="s">
        <v>2718</v>
      </c>
      <c r="C166" s="72" t="s">
        <v>1789</v>
      </c>
      <c r="D166" s="72" t="s">
        <v>133</v>
      </c>
      <c r="E166" s="79">
        <v>45210</v>
      </c>
      <c r="F166" s="69">
        <v>4135990.3891289998</v>
      </c>
      <c r="G166" s="71">
        <v>7.6526129999999997</v>
      </c>
      <c r="H166" s="69">
        <v>316.51133435199995</v>
      </c>
      <c r="I166" s="70">
        <f t="shared" si="2"/>
        <v>1.2149839663468052E-2</v>
      </c>
      <c r="J166" s="70">
        <f>H166/'סכום נכסי הקרן'!$C$41</f>
        <v>3.8909714515355285E-5</v>
      </c>
    </row>
    <row r="167" spans="1:10">
      <c r="A167" s="62" t="s">
        <v>2719</v>
      </c>
      <c r="B167" s="59" t="s">
        <v>2720</v>
      </c>
      <c r="C167" s="72" t="s">
        <v>1789</v>
      </c>
      <c r="D167" s="72" t="s">
        <v>133</v>
      </c>
      <c r="E167" s="79">
        <v>45211</v>
      </c>
      <c r="F167" s="69">
        <v>2612736.8258759999</v>
      </c>
      <c r="G167" s="71">
        <v>7.67143</v>
      </c>
      <c r="H167" s="69">
        <v>200.43426492899999</v>
      </c>
      <c r="I167" s="70">
        <f t="shared" si="2"/>
        <v>7.6940188790968643E-3</v>
      </c>
      <c r="J167" s="70">
        <f>H167/'סכום נכסי הקרן'!$C$41</f>
        <v>2.4640002366579387E-5</v>
      </c>
    </row>
    <row r="168" spans="1:10">
      <c r="A168" s="62" t="s">
        <v>2721</v>
      </c>
      <c r="B168" s="59" t="s">
        <v>2722</v>
      </c>
      <c r="C168" s="72" t="s">
        <v>1789</v>
      </c>
      <c r="D168" s="72" t="s">
        <v>133</v>
      </c>
      <c r="E168" s="79">
        <v>45211</v>
      </c>
      <c r="F168" s="69">
        <v>2180774.3636250002</v>
      </c>
      <c r="G168" s="71">
        <v>7.8301119999999997</v>
      </c>
      <c r="H168" s="69">
        <v>170.757082126</v>
      </c>
      <c r="I168" s="70">
        <f t="shared" si="2"/>
        <v>6.5548084509518831E-3</v>
      </c>
      <c r="J168" s="70">
        <f>H168/'סכום נכסי הקרן'!$C$41</f>
        <v>2.0991694754313795E-5</v>
      </c>
    </row>
    <row r="169" spans="1:10">
      <c r="A169" s="62" t="s">
        <v>2723</v>
      </c>
      <c r="B169" s="59" t="s">
        <v>2724</v>
      </c>
      <c r="C169" s="72" t="s">
        <v>1789</v>
      </c>
      <c r="D169" s="72" t="s">
        <v>133</v>
      </c>
      <c r="E169" s="79">
        <v>45211</v>
      </c>
      <c r="F169" s="69">
        <v>1570556.8189980001</v>
      </c>
      <c r="G169" s="71">
        <v>7.8093570000000003</v>
      </c>
      <c r="H169" s="69">
        <v>122.65039427999999</v>
      </c>
      <c r="I169" s="70">
        <f t="shared" si="2"/>
        <v>4.7081493249334022E-3</v>
      </c>
      <c r="J169" s="70">
        <f>H169/'סכום נכסי הקרן'!$C$41</f>
        <v>1.5077791246878959E-5</v>
      </c>
    </row>
    <row r="170" spans="1:10">
      <c r="A170" s="62" t="s">
        <v>2725</v>
      </c>
      <c r="B170" s="59" t="s">
        <v>2726</v>
      </c>
      <c r="C170" s="72" t="s">
        <v>1789</v>
      </c>
      <c r="D170" s="72" t="s">
        <v>133</v>
      </c>
      <c r="E170" s="79">
        <v>45211</v>
      </c>
      <c r="F170" s="69">
        <v>2194492.133988</v>
      </c>
      <c r="G170" s="71">
        <v>7.8210750000000004</v>
      </c>
      <c r="H170" s="69">
        <v>171.63286474899999</v>
      </c>
      <c r="I170" s="70">
        <f t="shared" si="2"/>
        <v>6.5884268945734558E-3</v>
      </c>
      <c r="J170" s="70">
        <f>H170/'סכום נכסי הקרן'!$C$41</f>
        <v>2.1099357413245754E-5</v>
      </c>
    </row>
    <row r="171" spans="1:10">
      <c r="A171" s="62" t="s">
        <v>2725</v>
      </c>
      <c r="B171" s="59" t="s">
        <v>2727</v>
      </c>
      <c r="C171" s="72" t="s">
        <v>1789</v>
      </c>
      <c r="D171" s="72" t="s">
        <v>133</v>
      </c>
      <c r="E171" s="79">
        <v>45211</v>
      </c>
      <c r="F171" s="69">
        <v>2007077.695812</v>
      </c>
      <c r="G171" s="71">
        <v>7.8210750000000004</v>
      </c>
      <c r="H171" s="69">
        <v>156.97504199299999</v>
      </c>
      <c r="I171" s="70">
        <f t="shared" si="2"/>
        <v>6.0257608002753128E-3</v>
      </c>
      <c r="J171" s="70">
        <f>H171/'סכום נכסי הקרן'!$C$41</f>
        <v>1.9297426054230475E-5</v>
      </c>
    </row>
    <row r="172" spans="1:10">
      <c r="A172" s="62" t="s">
        <v>2728</v>
      </c>
      <c r="B172" s="59" t="s">
        <v>2729</v>
      </c>
      <c r="C172" s="72" t="s">
        <v>1789</v>
      </c>
      <c r="D172" s="72" t="s">
        <v>133</v>
      </c>
      <c r="E172" s="79">
        <v>45211</v>
      </c>
      <c r="F172" s="69">
        <v>872642.47643999988</v>
      </c>
      <c r="G172" s="71">
        <v>7.8210750000000004</v>
      </c>
      <c r="H172" s="69">
        <v>68.250018238999999</v>
      </c>
      <c r="I172" s="70">
        <f t="shared" si="2"/>
        <v>2.6198959993970292E-3</v>
      </c>
      <c r="J172" s="70">
        <f>H172/'סכום נכסי הקרן'!$C$41</f>
        <v>8.3901852386554228E-6</v>
      </c>
    </row>
    <row r="173" spans="1:10">
      <c r="A173" s="62" t="s">
        <v>2730</v>
      </c>
      <c r="B173" s="59" t="s">
        <v>2731</v>
      </c>
      <c r="C173" s="72" t="s">
        <v>1789</v>
      </c>
      <c r="D173" s="72" t="s">
        <v>133</v>
      </c>
      <c r="E173" s="79">
        <v>45211</v>
      </c>
      <c r="F173" s="69">
        <v>1964443.7649599998</v>
      </c>
      <c r="G173" s="71">
        <v>7.8679129999999997</v>
      </c>
      <c r="H173" s="69">
        <v>154.56073395200002</v>
      </c>
      <c r="I173" s="70">
        <f t="shared" si="2"/>
        <v>5.933083374816202E-3</v>
      </c>
      <c r="J173" s="70">
        <f>H173/'סכום נכסי הקרן'!$C$41</f>
        <v>1.9000627720547543E-5</v>
      </c>
    </row>
    <row r="174" spans="1:10">
      <c r="A174" s="62" t="s">
        <v>2732</v>
      </c>
      <c r="B174" s="59" t="s">
        <v>2733</v>
      </c>
      <c r="C174" s="72" t="s">
        <v>1789</v>
      </c>
      <c r="D174" s="72" t="s">
        <v>133</v>
      </c>
      <c r="E174" s="79">
        <v>45211</v>
      </c>
      <c r="F174" s="69">
        <v>4728063.1009919997</v>
      </c>
      <c r="G174" s="71">
        <v>7.8866360000000002</v>
      </c>
      <c r="H174" s="69">
        <v>372.88510860299994</v>
      </c>
      <c r="I174" s="70">
        <f t="shared" si="2"/>
        <v>1.4313845321516505E-2</v>
      </c>
      <c r="J174" s="70">
        <f>H174/'סכום נכסי הקרן'!$C$41</f>
        <v>4.5839916451883931E-5</v>
      </c>
    </row>
    <row r="175" spans="1:10">
      <c r="A175" s="62" t="s">
        <v>2732</v>
      </c>
      <c r="B175" s="59" t="s">
        <v>2734</v>
      </c>
      <c r="C175" s="72" t="s">
        <v>1789</v>
      </c>
      <c r="D175" s="72" t="s">
        <v>133</v>
      </c>
      <c r="E175" s="79">
        <v>45211</v>
      </c>
      <c r="F175" s="69">
        <v>1830045.0417480001</v>
      </c>
      <c r="G175" s="71">
        <v>7.8866360000000002</v>
      </c>
      <c r="H175" s="69">
        <v>144.32898403199999</v>
      </c>
      <c r="I175" s="70">
        <f t="shared" si="2"/>
        <v>5.5403198067777515E-3</v>
      </c>
      <c r="J175" s="70">
        <f>H175/'סכום נכסי הקרן'!$C$41</f>
        <v>1.7742807146144484E-5</v>
      </c>
    </row>
    <row r="176" spans="1:10">
      <c r="A176" s="62" t="s">
        <v>2735</v>
      </c>
      <c r="B176" s="59" t="s">
        <v>2736</v>
      </c>
      <c r="C176" s="72" t="s">
        <v>1789</v>
      </c>
      <c r="D176" s="72" t="s">
        <v>133</v>
      </c>
      <c r="E176" s="79">
        <v>45215</v>
      </c>
      <c r="F176" s="69">
        <v>6803378.2801130004</v>
      </c>
      <c r="G176" s="71">
        <v>8.3817020000000007</v>
      </c>
      <c r="H176" s="69">
        <v>570.23889402899999</v>
      </c>
      <c r="I176" s="70">
        <f t="shared" si="2"/>
        <v>2.1889614621574835E-2</v>
      </c>
      <c r="J176" s="70">
        <f>H176/'סכום נכסי הקרן'!$C$41</f>
        <v>7.0101225972352374E-5</v>
      </c>
    </row>
    <row r="177" spans="1:10">
      <c r="A177" s="62" t="s">
        <v>2737</v>
      </c>
      <c r="B177" s="59" t="s">
        <v>2738</v>
      </c>
      <c r="C177" s="72" t="s">
        <v>1789</v>
      </c>
      <c r="D177" s="72" t="s">
        <v>133</v>
      </c>
      <c r="E177" s="79">
        <v>45215</v>
      </c>
      <c r="F177" s="69">
        <v>2453819.7928200001</v>
      </c>
      <c r="G177" s="71">
        <v>8.4164150000000006</v>
      </c>
      <c r="H177" s="69">
        <v>206.52364915100003</v>
      </c>
      <c r="I177" s="70">
        <f t="shared" si="2"/>
        <v>7.927770514241381E-3</v>
      </c>
      <c r="J177" s="70">
        <f>H177/'סכום נכסי הקרן'!$C$41</f>
        <v>2.5388589149853402E-5</v>
      </c>
    </row>
    <row r="178" spans="1:10">
      <c r="A178" s="62" t="s">
        <v>2739</v>
      </c>
      <c r="B178" s="59" t="s">
        <v>2740</v>
      </c>
      <c r="C178" s="72" t="s">
        <v>1789</v>
      </c>
      <c r="D178" s="72" t="s">
        <v>133</v>
      </c>
      <c r="E178" s="79">
        <v>45216</v>
      </c>
      <c r="F178" s="69">
        <v>2205008.27073</v>
      </c>
      <c r="G178" s="71">
        <v>8.8298930000000002</v>
      </c>
      <c r="H178" s="69">
        <v>194.69988011599997</v>
      </c>
      <c r="I178" s="70">
        <f t="shared" si="2"/>
        <v>7.473894515496373E-3</v>
      </c>
      <c r="J178" s="70">
        <f>H178/'סכום נכסי הקרן'!$C$41</f>
        <v>2.3935056755542029E-5</v>
      </c>
    </row>
    <row r="179" spans="1:10">
      <c r="A179" s="62" t="s">
        <v>2741</v>
      </c>
      <c r="B179" s="59" t="s">
        <v>2742</v>
      </c>
      <c r="C179" s="72" t="s">
        <v>1789</v>
      </c>
      <c r="D179" s="72" t="s">
        <v>133</v>
      </c>
      <c r="E179" s="79">
        <v>45230</v>
      </c>
      <c r="F179" s="69">
        <v>3865194.8742109998</v>
      </c>
      <c r="G179" s="71">
        <v>9.1062049999999992</v>
      </c>
      <c r="H179" s="69">
        <v>351.97257858099999</v>
      </c>
      <c r="I179" s="70">
        <f t="shared" si="2"/>
        <v>1.351108137865502E-2</v>
      </c>
      <c r="J179" s="70">
        <f>H179/'סכום נכסי הקרן'!$C$41</f>
        <v>4.3269074637906812E-5</v>
      </c>
    </row>
    <row r="180" spans="1:10">
      <c r="A180" s="62" t="s">
        <v>2743</v>
      </c>
      <c r="B180" s="59" t="s">
        <v>2744</v>
      </c>
      <c r="C180" s="72" t="s">
        <v>1789</v>
      </c>
      <c r="D180" s="72" t="s">
        <v>133</v>
      </c>
      <c r="E180" s="79">
        <v>45217</v>
      </c>
      <c r="F180" s="69">
        <v>2738542.4131950005</v>
      </c>
      <c r="G180" s="71">
        <v>9.0351750000000006</v>
      </c>
      <c r="H180" s="69">
        <v>247.43209170399996</v>
      </c>
      <c r="I180" s="70">
        <f t="shared" si="2"/>
        <v>9.4981124387058698E-3</v>
      </c>
      <c r="J180" s="70">
        <f>H180/'סכום נכסי הקרן'!$C$41</f>
        <v>3.0417590162609649E-5</v>
      </c>
    </row>
    <row r="181" spans="1:10">
      <c r="A181" s="62" t="s">
        <v>2745</v>
      </c>
      <c r="B181" s="59" t="s">
        <v>2746</v>
      </c>
      <c r="C181" s="72" t="s">
        <v>1789</v>
      </c>
      <c r="D181" s="72" t="s">
        <v>133</v>
      </c>
      <c r="E181" s="79">
        <v>45230</v>
      </c>
      <c r="F181" s="69">
        <v>3843275.8461930002</v>
      </c>
      <c r="G181" s="71">
        <v>9.1632560000000005</v>
      </c>
      <c r="H181" s="69">
        <v>352.16921761899999</v>
      </c>
      <c r="I181" s="70">
        <f t="shared" si="2"/>
        <v>1.351862971112839E-2</v>
      </c>
      <c r="J181" s="70">
        <f>H181/'סכום נכסי הקרן'!$C$41</f>
        <v>4.3293248081321782E-5</v>
      </c>
    </row>
    <row r="182" spans="1:10">
      <c r="A182" s="62" t="s">
        <v>2747</v>
      </c>
      <c r="B182" s="59" t="s">
        <v>2748</v>
      </c>
      <c r="C182" s="72" t="s">
        <v>1789</v>
      </c>
      <c r="D182" s="72" t="s">
        <v>133</v>
      </c>
      <c r="E182" s="79">
        <v>45231</v>
      </c>
      <c r="F182" s="69">
        <v>1851753.8162479999</v>
      </c>
      <c r="G182" s="71">
        <v>9.1006020000000003</v>
      </c>
      <c r="H182" s="69">
        <v>168.52075382199999</v>
      </c>
      <c r="I182" s="70">
        <f t="shared" si="2"/>
        <v>6.4689630881496207E-3</v>
      </c>
      <c r="J182" s="70">
        <f>H182/'סכום נכסי הקרן'!$C$41</f>
        <v>2.0716776018624925E-5</v>
      </c>
    </row>
    <row r="183" spans="1:10">
      <c r="A183" s="62" t="s">
        <v>2747</v>
      </c>
      <c r="B183" s="59" t="s">
        <v>2749</v>
      </c>
      <c r="C183" s="72" t="s">
        <v>1789</v>
      </c>
      <c r="D183" s="72" t="s">
        <v>133</v>
      </c>
      <c r="E183" s="79">
        <v>45231</v>
      </c>
      <c r="F183" s="69">
        <v>2990093.3757750001</v>
      </c>
      <c r="G183" s="71">
        <v>9.1006020000000003</v>
      </c>
      <c r="H183" s="69">
        <v>272.11651206699997</v>
      </c>
      <c r="I183" s="70">
        <f t="shared" si="2"/>
        <v>1.0445666971658414E-2</v>
      </c>
      <c r="J183" s="70">
        <f>H183/'סכום נכסי הקרן'!$C$41</f>
        <v>3.3452122089460643E-5</v>
      </c>
    </row>
    <row r="184" spans="1:10">
      <c r="A184" s="62" t="s">
        <v>2750</v>
      </c>
      <c r="B184" s="59" t="s">
        <v>2751</v>
      </c>
      <c r="C184" s="72" t="s">
        <v>1789</v>
      </c>
      <c r="D184" s="72" t="s">
        <v>133</v>
      </c>
      <c r="E184" s="79">
        <v>45217</v>
      </c>
      <c r="F184" s="69">
        <v>2211274.7043750002</v>
      </c>
      <c r="G184" s="71">
        <v>9.1492369999999994</v>
      </c>
      <c r="H184" s="69">
        <v>202.31476765299999</v>
      </c>
      <c r="I184" s="70">
        <f t="shared" si="2"/>
        <v>7.7662052563401687E-3</v>
      </c>
      <c r="J184" s="70">
        <f>H184/'סכום נכסי הקרן'!$C$41</f>
        <v>2.4871178366282491E-5</v>
      </c>
    </row>
    <row r="185" spans="1:10">
      <c r="A185" s="62" t="s">
        <v>2750</v>
      </c>
      <c r="B185" s="59" t="s">
        <v>2752</v>
      </c>
      <c r="C185" s="72" t="s">
        <v>1789</v>
      </c>
      <c r="D185" s="72" t="s">
        <v>133</v>
      </c>
      <c r="E185" s="79">
        <v>45217</v>
      </c>
      <c r="F185" s="69">
        <v>1647656.2134999998</v>
      </c>
      <c r="G185" s="71">
        <v>9.1492369999999994</v>
      </c>
      <c r="H185" s="69">
        <v>150.74797506900001</v>
      </c>
      <c r="I185" s="70">
        <f t="shared" si="2"/>
        <v>5.7867239744530058E-3</v>
      </c>
      <c r="J185" s="70">
        <f>H185/'סכום נכסי הקרן'!$C$41</f>
        <v>1.853191351175896E-5</v>
      </c>
    </row>
    <row r="186" spans="1:10">
      <c r="A186" s="62" t="s">
        <v>2753</v>
      </c>
      <c r="B186" s="59" t="s">
        <v>2754</v>
      </c>
      <c r="C186" s="72" t="s">
        <v>1789</v>
      </c>
      <c r="D186" s="72" t="s">
        <v>133</v>
      </c>
      <c r="E186" s="79">
        <v>45217</v>
      </c>
      <c r="F186" s="69">
        <v>9983241.3450000007</v>
      </c>
      <c r="G186" s="71">
        <v>9.2061609999999998</v>
      </c>
      <c r="H186" s="69">
        <v>919.07329400800006</v>
      </c>
      <c r="I186" s="70">
        <f t="shared" si="2"/>
        <v>3.5280231540631E-2</v>
      </c>
      <c r="J186" s="70">
        <f>H186/'סכום נכסי הקרן'!$C$41</f>
        <v>1.1298451463595276E-4</v>
      </c>
    </row>
    <row r="187" spans="1:10">
      <c r="A187" s="62" t="s">
        <v>2755</v>
      </c>
      <c r="B187" s="59" t="s">
        <v>2756</v>
      </c>
      <c r="C187" s="72" t="s">
        <v>1789</v>
      </c>
      <c r="D187" s="72" t="s">
        <v>133</v>
      </c>
      <c r="E187" s="79">
        <v>45216</v>
      </c>
      <c r="F187" s="69">
        <v>1638189.938232</v>
      </c>
      <c r="G187" s="71">
        <v>9.1907370000000004</v>
      </c>
      <c r="H187" s="69">
        <v>150.561729133</v>
      </c>
      <c r="I187" s="70">
        <f t="shared" si="2"/>
        <v>5.7795745993287134E-3</v>
      </c>
      <c r="J187" s="70">
        <f>H187/'סכום נכסי הקרן'!$C$41</f>
        <v>1.850901772442723E-5</v>
      </c>
    </row>
    <row r="188" spans="1:10">
      <c r="A188" s="62" t="s">
        <v>2757</v>
      </c>
      <c r="B188" s="59" t="s">
        <v>2758</v>
      </c>
      <c r="C188" s="72" t="s">
        <v>1789</v>
      </c>
      <c r="D188" s="72" t="s">
        <v>133</v>
      </c>
      <c r="E188" s="79">
        <v>45216</v>
      </c>
      <c r="F188" s="69">
        <v>3188228.3461799999</v>
      </c>
      <c r="G188" s="71">
        <v>9.2021099999999993</v>
      </c>
      <c r="H188" s="69">
        <v>293.38426365099997</v>
      </c>
      <c r="I188" s="70">
        <f t="shared" si="2"/>
        <v>1.1262066713794334E-2</v>
      </c>
      <c r="J188" s="70">
        <f>H188/'סכום נכסי הקרן'!$C$41</f>
        <v>3.6066632385627882E-5</v>
      </c>
    </row>
    <row r="189" spans="1:10">
      <c r="A189" s="62" t="s">
        <v>2757</v>
      </c>
      <c r="B189" s="59" t="s">
        <v>2759</v>
      </c>
      <c r="C189" s="72" t="s">
        <v>1789</v>
      </c>
      <c r="D189" s="72" t="s">
        <v>133</v>
      </c>
      <c r="E189" s="79">
        <v>45216</v>
      </c>
      <c r="F189" s="69">
        <v>1237291.680075</v>
      </c>
      <c r="G189" s="71">
        <v>9.2021099999999993</v>
      </c>
      <c r="H189" s="69">
        <v>113.85693530100001</v>
      </c>
      <c r="I189" s="70">
        <f t="shared" si="2"/>
        <v>4.370597063492695E-3</v>
      </c>
      <c r="J189" s="70">
        <f>H189/'סכום נכסי הקרן'!$C$41</f>
        <v>1.3996784213826353E-5</v>
      </c>
    </row>
    <row r="190" spans="1:10">
      <c r="A190" s="62" t="s">
        <v>2760</v>
      </c>
      <c r="B190" s="59" t="s">
        <v>2761</v>
      </c>
      <c r="C190" s="72" t="s">
        <v>1789</v>
      </c>
      <c r="D190" s="72" t="s">
        <v>133</v>
      </c>
      <c r="E190" s="79">
        <v>45216</v>
      </c>
      <c r="F190" s="69">
        <v>1996385.94</v>
      </c>
      <c r="G190" s="71">
        <v>9.3723559999999999</v>
      </c>
      <c r="H190" s="69">
        <v>187.10838844700001</v>
      </c>
      <c r="I190" s="70">
        <f t="shared" si="2"/>
        <v>7.1824818658554413E-3</v>
      </c>
      <c r="J190" s="70">
        <f>H190/'סכום נכסי הקרן'!$C$41</f>
        <v>2.3001811271012288E-5</v>
      </c>
    </row>
    <row r="191" spans="1:10">
      <c r="A191" s="62" t="s">
        <v>2760</v>
      </c>
      <c r="B191" s="59" t="s">
        <v>2762</v>
      </c>
      <c r="C191" s="72" t="s">
        <v>1789</v>
      </c>
      <c r="D191" s="72" t="s">
        <v>133</v>
      </c>
      <c r="E191" s="79">
        <v>45216</v>
      </c>
      <c r="F191" s="69">
        <v>4203470.04</v>
      </c>
      <c r="G191" s="71">
        <v>9.3723559999999999</v>
      </c>
      <c r="H191" s="69">
        <v>393.96415748599998</v>
      </c>
      <c r="I191" s="70">
        <f t="shared" si="2"/>
        <v>1.5123001381318247E-2</v>
      </c>
      <c r="J191" s="70">
        <f>H191/'סכום נכסי הקרן'!$C$41</f>
        <v>4.843122894302085E-5</v>
      </c>
    </row>
    <row r="192" spans="1:10">
      <c r="A192" s="62" t="s">
        <v>2763</v>
      </c>
      <c r="B192" s="59" t="s">
        <v>2764</v>
      </c>
      <c r="C192" s="72" t="s">
        <v>1789</v>
      </c>
      <c r="D192" s="72" t="s">
        <v>133</v>
      </c>
      <c r="E192" s="79">
        <v>45218</v>
      </c>
      <c r="F192" s="69">
        <v>2751951.4720919998</v>
      </c>
      <c r="G192" s="71">
        <v>9.4367190000000001</v>
      </c>
      <c r="H192" s="69">
        <v>259.69393130200001</v>
      </c>
      <c r="I192" s="70">
        <f t="shared" si="2"/>
        <v>9.9688045401431606E-3</v>
      </c>
      <c r="J192" s="70">
        <f>H192/'סכום נכסי הקרן'!$C$41</f>
        <v>3.1924975922326744E-5</v>
      </c>
    </row>
    <row r="193" spans="1:10">
      <c r="A193" s="62" t="s">
        <v>2765</v>
      </c>
      <c r="B193" s="59" t="s">
        <v>2766</v>
      </c>
      <c r="C193" s="72" t="s">
        <v>1789</v>
      </c>
      <c r="D193" s="72" t="s">
        <v>133</v>
      </c>
      <c r="E193" s="79">
        <v>45218</v>
      </c>
      <c r="F193" s="69">
        <v>1997384.1329699999</v>
      </c>
      <c r="G193" s="71">
        <v>9.4367190000000001</v>
      </c>
      <c r="H193" s="69">
        <v>188.487530784</v>
      </c>
      <c r="I193" s="70">
        <f t="shared" si="2"/>
        <v>7.2354226501150512E-3</v>
      </c>
      <c r="J193" s="70">
        <f>H193/'סכום נכסי הקרן'!$C$41</f>
        <v>2.3171353492047037E-5</v>
      </c>
    </row>
    <row r="194" spans="1:10">
      <c r="A194" s="62" t="s">
        <v>2767</v>
      </c>
      <c r="B194" s="59" t="s">
        <v>2768</v>
      </c>
      <c r="C194" s="72" t="s">
        <v>1789</v>
      </c>
      <c r="D194" s="72" t="s">
        <v>133</v>
      </c>
      <c r="E194" s="79">
        <v>45223</v>
      </c>
      <c r="F194" s="69">
        <v>828125.44207800005</v>
      </c>
      <c r="G194" s="71">
        <v>9.7182099999999991</v>
      </c>
      <c r="H194" s="69">
        <v>80.478967162999993</v>
      </c>
      <c r="I194" s="70">
        <f t="shared" si="2"/>
        <v>3.0893255349412471E-3</v>
      </c>
      <c r="J194" s="70">
        <f>H194/'סכום נכסי הקרן'!$C$41</f>
        <v>9.8935276463763561E-6</v>
      </c>
    </row>
    <row r="195" spans="1:10">
      <c r="A195" s="62" t="s">
        <v>2767</v>
      </c>
      <c r="B195" s="59" t="s">
        <v>2769</v>
      </c>
      <c r="C195" s="72" t="s">
        <v>1789</v>
      </c>
      <c r="D195" s="72" t="s">
        <v>133</v>
      </c>
      <c r="E195" s="79">
        <v>45223</v>
      </c>
      <c r="F195" s="69">
        <v>889123.75147799996</v>
      </c>
      <c r="G195" s="71">
        <v>9.7182099999999991</v>
      </c>
      <c r="H195" s="69">
        <v>86.406910792999994</v>
      </c>
      <c r="I195" s="70">
        <f t="shared" si="2"/>
        <v>3.3168799913591575E-3</v>
      </c>
      <c r="J195" s="70">
        <f>H195/'סכום נכסי הקרן'!$C$41</f>
        <v>1.062226803976114E-5</v>
      </c>
    </row>
    <row r="196" spans="1:10">
      <c r="A196" s="62" t="s">
        <v>2767</v>
      </c>
      <c r="B196" s="59" t="s">
        <v>2770</v>
      </c>
      <c r="C196" s="72" t="s">
        <v>1789</v>
      </c>
      <c r="D196" s="72" t="s">
        <v>133</v>
      </c>
      <c r="E196" s="79">
        <v>45223</v>
      </c>
      <c r="F196" s="69">
        <v>2005805.82873</v>
      </c>
      <c r="G196" s="71">
        <v>9.7182099999999991</v>
      </c>
      <c r="H196" s="69">
        <v>194.92841690899999</v>
      </c>
      <c r="I196" s="70">
        <f t="shared" si="2"/>
        <v>7.4826672989350392E-3</v>
      </c>
      <c r="J196" s="70">
        <f>H196/'סכום נכסי הקרן'!$C$41</f>
        <v>2.3963151488358124E-5</v>
      </c>
    </row>
    <row r="197" spans="1:10">
      <c r="A197" s="62" t="s">
        <v>2771</v>
      </c>
      <c r="B197" s="59" t="s">
        <v>2772</v>
      </c>
      <c r="C197" s="72" t="s">
        <v>1789</v>
      </c>
      <c r="D197" s="72" t="s">
        <v>133</v>
      </c>
      <c r="E197" s="79">
        <v>45224</v>
      </c>
      <c r="F197" s="69">
        <v>3520406.1584999994</v>
      </c>
      <c r="G197" s="71">
        <v>9.9809699999999992</v>
      </c>
      <c r="H197" s="69">
        <v>351.37068781199997</v>
      </c>
      <c r="I197" s="70">
        <f t="shared" si="2"/>
        <v>1.3487976751601951E-2</v>
      </c>
      <c r="J197" s="70">
        <f>H197/'סכום נכסי הקרן'!$C$41</f>
        <v>4.3195082349323638E-5</v>
      </c>
    </row>
    <row r="198" spans="1:10">
      <c r="A198" s="62" t="s">
        <v>2773</v>
      </c>
      <c r="B198" s="59" t="s">
        <v>2774</v>
      </c>
      <c r="C198" s="72" t="s">
        <v>1789</v>
      </c>
      <c r="D198" s="72" t="s">
        <v>133</v>
      </c>
      <c r="E198" s="79">
        <v>45222</v>
      </c>
      <c r="F198" s="69">
        <v>1337578.5797999999</v>
      </c>
      <c r="G198" s="71">
        <v>9.9809699999999992</v>
      </c>
      <c r="H198" s="69">
        <v>133.50331877300002</v>
      </c>
      <c r="I198" s="70">
        <f t="shared" si="2"/>
        <v>5.1247577624784204E-3</v>
      </c>
      <c r="J198" s="70">
        <f>H198/'סכום נכסי הקרן'!$C$41</f>
        <v>1.6411974727365966E-5</v>
      </c>
    </row>
    <row r="199" spans="1:10">
      <c r="A199" s="62" t="s">
        <v>2775</v>
      </c>
      <c r="B199" s="59" t="s">
        <v>2776</v>
      </c>
      <c r="C199" s="72" t="s">
        <v>1789</v>
      </c>
      <c r="D199" s="72" t="s">
        <v>133</v>
      </c>
      <c r="E199" s="79">
        <v>45223</v>
      </c>
      <c r="F199" s="69">
        <v>2076873.2396499997</v>
      </c>
      <c r="G199" s="71">
        <v>9.8853930000000005</v>
      </c>
      <c r="H199" s="69">
        <v>205.30708932500002</v>
      </c>
      <c r="I199" s="70">
        <f t="shared" si="2"/>
        <v>7.8810707432610521E-3</v>
      </c>
      <c r="J199" s="70">
        <f>H199/'סכום נכסי הקרן'!$C$41</f>
        <v>2.5239033698332455E-5</v>
      </c>
    </row>
    <row r="200" spans="1:10">
      <c r="A200" s="62" t="s">
        <v>2777</v>
      </c>
      <c r="B200" s="59" t="s">
        <v>2778</v>
      </c>
      <c r="C200" s="72" t="s">
        <v>1789</v>
      </c>
      <c r="D200" s="72" t="s">
        <v>133</v>
      </c>
      <c r="E200" s="79">
        <v>45229</v>
      </c>
      <c r="F200" s="69">
        <v>2229852.1846500002</v>
      </c>
      <c r="G200" s="71">
        <v>10.003356999999999</v>
      </c>
      <c r="H200" s="69">
        <v>223.06008293799999</v>
      </c>
      <c r="I200" s="70">
        <f t="shared" si="2"/>
        <v>8.5625503698473181E-3</v>
      </c>
      <c r="J200" s="70">
        <f>H200/'סכום נכסי הקרן'!$C$41</f>
        <v>2.7421463956916936E-5</v>
      </c>
    </row>
    <row r="201" spans="1:10">
      <c r="A201" s="62" t="s">
        <v>2779</v>
      </c>
      <c r="B201" s="59" t="s">
        <v>2780</v>
      </c>
      <c r="C201" s="72" t="s">
        <v>1789</v>
      </c>
      <c r="D201" s="72" t="s">
        <v>133</v>
      </c>
      <c r="E201" s="79">
        <v>45223</v>
      </c>
      <c r="F201" s="69">
        <v>1524961.7426550002</v>
      </c>
      <c r="G201" s="71">
        <v>9.9413859999999996</v>
      </c>
      <c r="H201" s="69">
        <v>151.602333805</v>
      </c>
      <c r="I201" s="70">
        <f t="shared" si="2"/>
        <v>5.8195200248021507E-3</v>
      </c>
      <c r="J201" s="70">
        <f>H201/'סכום נכסי הקרן'!$C$41</f>
        <v>1.8636942466186513E-5</v>
      </c>
    </row>
    <row r="202" spans="1:10">
      <c r="A202" s="62" t="s">
        <v>2781</v>
      </c>
      <c r="B202" s="59" t="s">
        <v>2782</v>
      </c>
      <c r="C202" s="72" t="s">
        <v>1789</v>
      </c>
      <c r="D202" s="72" t="s">
        <v>133</v>
      </c>
      <c r="E202" s="79">
        <v>45222</v>
      </c>
      <c r="F202" s="69">
        <v>1563613.83234</v>
      </c>
      <c r="G202" s="71">
        <v>10.041998</v>
      </c>
      <c r="H202" s="69">
        <v>157.01806488699998</v>
      </c>
      <c r="I202" s="70">
        <f t="shared" ref="I202:I265" si="3">IFERROR(H202/$H$9,0)</f>
        <v>6.0274123091068315E-3</v>
      </c>
      <c r="J202" s="70">
        <f>H202/'סכום נכסי הקרן'!$C$41</f>
        <v>1.9302714991280997E-5</v>
      </c>
    </row>
    <row r="203" spans="1:10">
      <c r="A203" s="62" t="s">
        <v>2783</v>
      </c>
      <c r="B203" s="59" t="s">
        <v>2784</v>
      </c>
      <c r="C203" s="72" t="s">
        <v>1789</v>
      </c>
      <c r="D203" s="72" t="s">
        <v>133</v>
      </c>
      <c r="E203" s="79">
        <v>45224</v>
      </c>
      <c r="F203" s="69">
        <v>1666085.170772</v>
      </c>
      <c r="G203" s="71">
        <v>10.130515000000001</v>
      </c>
      <c r="H203" s="69">
        <v>168.783010074</v>
      </c>
      <c r="I203" s="70">
        <f t="shared" si="3"/>
        <v>6.4790302518392424E-3</v>
      </c>
      <c r="J203" s="70">
        <f>H203/'סכום נכסי הקרן'!$C$41</f>
        <v>2.074901598853336E-5</v>
      </c>
    </row>
    <row r="204" spans="1:10">
      <c r="A204" s="62" t="s">
        <v>2785</v>
      </c>
      <c r="B204" s="59" t="s">
        <v>2786</v>
      </c>
      <c r="C204" s="72" t="s">
        <v>1789</v>
      </c>
      <c r="D204" s="72" t="s">
        <v>133</v>
      </c>
      <c r="E204" s="79">
        <v>45224</v>
      </c>
      <c r="F204" s="69">
        <v>504441.42545500002</v>
      </c>
      <c r="G204" s="71">
        <v>10.132744000000001</v>
      </c>
      <c r="H204" s="69">
        <v>51.113757825</v>
      </c>
      <c r="I204" s="70">
        <f t="shared" si="3"/>
        <v>1.9620907524291993E-3</v>
      </c>
      <c r="J204" s="70">
        <f>H204/'סכום נכסי הקרן'!$C$41</f>
        <v>6.2835718943509945E-6</v>
      </c>
    </row>
    <row r="205" spans="1:10">
      <c r="A205" s="62" t="s">
        <v>2785</v>
      </c>
      <c r="B205" s="59" t="s">
        <v>2787</v>
      </c>
      <c r="C205" s="72" t="s">
        <v>1789</v>
      </c>
      <c r="D205" s="72" t="s">
        <v>133</v>
      </c>
      <c r="E205" s="79">
        <v>45224</v>
      </c>
      <c r="F205" s="69">
        <v>1457860.679891</v>
      </c>
      <c r="G205" s="71">
        <v>10.132744000000001</v>
      </c>
      <c r="H205" s="69">
        <v>147.72128928000001</v>
      </c>
      <c r="I205" s="70">
        <f t="shared" si="3"/>
        <v>5.6705393609593532E-3</v>
      </c>
      <c r="J205" s="70">
        <f>H205/'סכום נכסי הקרן'!$C$41</f>
        <v>1.8159833692820471E-5</v>
      </c>
    </row>
    <row r="206" spans="1:10">
      <c r="A206" s="62" t="s">
        <v>2788</v>
      </c>
      <c r="B206" s="59" t="s">
        <v>2789</v>
      </c>
      <c r="C206" s="72" t="s">
        <v>1789</v>
      </c>
      <c r="D206" s="72" t="s">
        <v>133</v>
      </c>
      <c r="E206" s="79">
        <v>45224</v>
      </c>
      <c r="F206" s="69">
        <v>5046916.3200500002</v>
      </c>
      <c r="G206" s="71">
        <v>10.177296999999999</v>
      </c>
      <c r="H206" s="69">
        <v>513.63964374900002</v>
      </c>
      <c r="I206" s="70">
        <f t="shared" si="3"/>
        <v>1.9716953672852783E-2</v>
      </c>
      <c r="J206" s="70">
        <f>H206/'סכום נכסי הקרן'!$C$41</f>
        <v>6.3143305572166151E-5</v>
      </c>
    </row>
    <row r="207" spans="1:10">
      <c r="A207" s="62" t="s">
        <v>2790</v>
      </c>
      <c r="B207" s="59" t="s">
        <v>2791</v>
      </c>
      <c r="C207" s="72" t="s">
        <v>1789</v>
      </c>
      <c r="D207" s="72" t="s">
        <v>133</v>
      </c>
      <c r="E207" s="79">
        <v>45224</v>
      </c>
      <c r="F207" s="69">
        <v>447523.18155000004</v>
      </c>
      <c r="G207" s="71">
        <v>10.195105</v>
      </c>
      <c r="H207" s="69">
        <v>45.62545972800001</v>
      </c>
      <c r="I207" s="70">
        <f t="shared" si="3"/>
        <v>1.7514128566742623E-3</v>
      </c>
      <c r="J207" s="70">
        <f>H207/'סכום נכסי הקרן'!$C$41</f>
        <v>5.6088784822915541E-6</v>
      </c>
    </row>
    <row r="208" spans="1:10">
      <c r="A208" s="62" t="s">
        <v>2792</v>
      </c>
      <c r="B208" s="59" t="s">
        <v>2793</v>
      </c>
      <c r="C208" s="72" t="s">
        <v>1789</v>
      </c>
      <c r="D208" s="72" t="s">
        <v>133</v>
      </c>
      <c r="E208" s="79">
        <v>45286</v>
      </c>
      <c r="F208" s="69">
        <v>2994747.2176050004</v>
      </c>
      <c r="G208" s="71">
        <v>5.4843000000000003E-2</v>
      </c>
      <c r="H208" s="69">
        <v>1.642418596</v>
      </c>
      <c r="I208" s="70">
        <f t="shared" si="3"/>
        <v>6.3047102697136691E-5</v>
      </c>
      <c r="J208" s="70">
        <f>H208/'סכום נכסי הקרן'!$C$41</f>
        <v>2.0190758354959633E-7</v>
      </c>
    </row>
    <row r="209" spans="1:10">
      <c r="A209" s="62" t="s">
        <v>2794</v>
      </c>
      <c r="B209" s="59" t="s">
        <v>2795</v>
      </c>
      <c r="C209" s="72" t="s">
        <v>1789</v>
      </c>
      <c r="D209" s="72" t="s">
        <v>133</v>
      </c>
      <c r="E209" s="79">
        <v>45286</v>
      </c>
      <c r="F209" s="69">
        <v>3811496.4587699999</v>
      </c>
      <c r="G209" s="71">
        <v>5.8057999999999998E-2</v>
      </c>
      <c r="H209" s="69">
        <v>2.2128937839999998</v>
      </c>
      <c r="I209" s="70">
        <f t="shared" si="3"/>
        <v>8.4945787874958655E-5</v>
      </c>
      <c r="J209" s="70">
        <f>H209/'סכום נכסי הקרן'!$C$41</f>
        <v>2.7203785786858099E-7</v>
      </c>
    </row>
    <row r="210" spans="1:10">
      <c r="A210" s="62" t="s">
        <v>2796</v>
      </c>
      <c r="B210" s="59" t="s">
        <v>2797</v>
      </c>
      <c r="C210" s="72" t="s">
        <v>1789</v>
      </c>
      <c r="D210" s="72" t="s">
        <v>133</v>
      </c>
      <c r="E210" s="79">
        <v>45189</v>
      </c>
      <c r="F210" s="69">
        <v>2722497.4705500002</v>
      </c>
      <c r="G210" s="71">
        <v>-4.3606290000000003</v>
      </c>
      <c r="H210" s="69">
        <v>-118.71800384400001</v>
      </c>
      <c r="I210" s="70">
        <f t="shared" si="3"/>
        <v>-4.5571976587336065E-3</v>
      </c>
      <c r="J210" s="70">
        <f>H210/'סכום נכסי הקרן'!$C$41</f>
        <v>-1.4594370362312758E-5</v>
      </c>
    </row>
    <row r="211" spans="1:10">
      <c r="A211" s="62" t="s">
        <v>2798</v>
      </c>
      <c r="B211" s="59" t="s">
        <v>2799</v>
      </c>
      <c r="C211" s="72" t="s">
        <v>1789</v>
      </c>
      <c r="D211" s="72" t="s">
        <v>133</v>
      </c>
      <c r="E211" s="79">
        <v>45187</v>
      </c>
      <c r="F211" s="69">
        <v>3076422.1417220002</v>
      </c>
      <c r="G211" s="71">
        <v>-4.9680540000000004</v>
      </c>
      <c r="H211" s="69">
        <v>-152.838325532</v>
      </c>
      <c r="I211" s="70">
        <f t="shared" si="3"/>
        <v>-5.8669657231976528E-3</v>
      </c>
      <c r="J211" s="70">
        <f>H211/'סכום נכסי הקרן'!$C$41</f>
        <v>-1.8788886741229209E-5</v>
      </c>
    </row>
    <row r="212" spans="1:10">
      <c r="A212" s="62" t="s">
        <v>2586</v>
      </c>
      <c r="B212" s="59" t="s">
        <v>2800</v>
      </c>
      <c r="C212" s="72" t="s">
        <v>1789</v>
      </c>
      <c r="D212" s="72" t="s">
        <v>133</v>
      </c>
      <c r="E212" s="79">
        <v>45174</v>
      </c>
      <c r="F212" s="69">
        <v>3873153.0359700001</v>
      </c>
      <c r="G212" s="71">
        <v>3.9044840000000001</v>
      </c>
      <c r="H212" s="69">
        <v>151.226638571</v>
      </c>
      <c r="I212" s="70">
        <f t="shared" si="3"/>
        <v>5.8050983079155358E-3</v>
      </c>
      <c r="J212" s="70">
        <f>H212/'סכום נכסי הקרן'!$C$41</f>
        <v>1.8590757092352592E-5</v>
      </c>
    </row>
    <row r="213" spans="1:10">
      <c r="A213" s="62" t="s">
        <v>2801</v>
      </c>
      <c r="B213" s="59" t="s">
        <v>2802</v>
      </c>
      <c r="C213" s="72" t="s">
        <v>1789</v>
      </c>
      <c r="D213" s="72" t="s">
        <v>133</v>
      </c>
      <c r="E213" s="79">
        <v>45159</v>
      </c>
      <c r="F213" s="69">
        <v>3873872.379861</v>
      </c>
      <c r="G213" s="71">
        <v>3.838387</v>
      </c>
      <c r="H213" s="69">
        <v>148.69420575800001</v>
      </c>
      <c r="I213" s="70">
        <f t="shared" si="3"/>
        <v>5.7078864570368031E-3</v>
      </c>
      <c r="J213" s="70">
        <f>H213/'סכום נכסי הקרן'!$C$41</f>
        <v>1.8279437316127571E-5</v>
      </c>
    </row>
    <row r="214" spans="1:10">
      <c r="A214" s="62" t="s">
        <v>2592</v>
      </c>
      <c r="B214" s="59" t="s">
        <v>2803</v>
      </c>
      <c r="C214" s="72" t="s">
        <v>1789</v>
      </c>
      <c r="D214" s="72" t="s">
        <v>133</v>
      </c>
      <c r="E214" s="79">
        <v>45181</v>
      </c>
      <c r="F214" s="69">
        <v>387469.44871700002</v>
      </c>
      <c r="G214" s="71">
        <v>3.9655879999999999</v>
      </c>
      <c r="H214" s="69">
        <v>15.365442419999999</v>
      </c>
      <c r="I214" s="70">
        <f t="shared" si="3"/>
        <v>5.8982930940991397E-4</v>
      </c>
      <c r="J214" s="70">
        <f>H214/'סכום נכסי הקרן'!$C$41</f>
        <v>1.8889212267495913E-6</v>
      </c>
    </row>
    <row r="215" spans="1:10">
      <c r="A215" s="62" t="s">
        <v>2804</v>
      </c>
      <c r="B215" s="59" t="s">
        <v>2805</v>
      </c>
      <c r="C215" s="72" t="s">
        <v>1789</v>
      </c>
      <c r="D215" s="72" t="s">
        <v>133</v>
      </c>
      <c r="E215" s="79">
        <v>45175</v>
      </c>
      <c r="F215" s="69">
        <v>3465913.0484079998</v>
      </c>
      <c r="G215" s="71">
        <v>4.5483799999999999</v>
      </c>
      <c r="H215" s="69">
        <v>157.642881899</v>
      </c>
      <c r="I215" s="70">
        <f t="shared" si="3"/>
        <v>6.0513969999879645E-3</v>
      </c>
      <c r="J215" s="70">
        <f>H215/'סכום נכסי הקרן'!$C$41</f>
        <v>1.937952567362522E-5</v>
      </c>
    </row>
    <row r="216" spans="1:10">
      <c r="A216" s="62" t="s">
        <v>2806</v>
      </c>
      <c r="B216" s="59" t="s">
        <v>2807</v>
      </c>
      <c r="C216" s="72" t="s">
        <v>1789</v>
      </c>
      <c r="D216" s="72" t="s">
        <v>133</v>
      </c>
      <c r="E216" s="79">
        <v>45180</v>
      </c>
      <c r="F216" s="69">
        <v>2612588.5031699999</v>
      </c>
      <c r="G216" s="71">
        <v>5.0414539999999999</v>
      </c>
      <c r="H216" s="69">
        <v>131.71243712200001</v>
      </c>
      <c r="I216" s="70">
        <f t="shared" si="3"/>
        <v>5.0560116464492917E-3</v>
      </c>
      <c r="J216" s="70">
        <f>H216/'סכום נכסי הקרן'!$C$41</f>
        <v>1.6191816122575839E-5</v>
      </c>
    </row>
    <row r="217" spans="1:10">
      <c r="A217" s="62" t="s">
        <v>2775</v>
      </c>
      <c r="B217" s="59" t="s">
        <v>2808</v>
      </c>
      <c r="C217" s="72" t="s">
        <v>1789</v>
      </c>
      <c r="D217" s="72" t="s">
        <v>133</v>
      </c>
      <c r="E217" s="79">
        <v>45223</v>
      </c>
      <c r="F217" s="69">
        <v>4040292.0181360003</v>
      </c>
      <c r="G217" s="71">
        <v>9.8853930000000005</v>
      </c>
      <c r="H217" s="69">
        <v>399.39875892499998</v>
      </c>
      <c r="I217" s="70">
        <f t="shared" si="3"/>
        <v>1.5331618037192156E-2</v>
      </c>
      <c r="J217" s="70">
        <f>H217/'סכום נכסי הקרן'!$C$41</f>
        <v>4.9099321259301251E-5</v>
      </c>
    </row>
    <row r="218" spans="1:10">
      <c r="A218" s="62" t="s">
        <v>2809</v>
      </c>
      <c r="B218" s="59" t="s">
        <v>2810</v>
      </c>
      <c r="C218" s="72" t="s">
        <v>1789</v>
      </c>
      <c r="D218" s="72" t="s">
        <v>133</v>
      </c>
      <c r="E218" s="79">
        <v>45222</v>
      </c>
      <c r="F218" s="69">
        <v>1380455.1813000001</v>
      </c>
      <c r="G218" s="71">
        <v>10.086641999999999</v>
      </c>
      <c r="H218" s="69">
        <v>139.24157030399999</v>
      </c>
      <c r="I218" s="70">
        <f t="shared" si="3"/>
        <v>5.3450305567941019E-3</v>
      </c>
      <c r="J218" s="70">
        <f>H218/'סכום נכסי הקרן'!$C$41</f>
        <v>1.7117395685972779E-5</v>
      </c>
    </row>
    <row r="219" spans="1:10">
      <c r="A219" s="62" t="s">
        <v>2811</v>
      </c>
      <c r="B219" s="59" t="s">
        <v>2812</v>
      </c>
      <c r="C219" s="72" t="s">
        <v>1789</v>
      </c>
      <c r="D219" s="72" t="s">
        <v>133</v>
      </c>
      <c r="E219" s="79">
        <v>45260</v>
      </c>
      <c r="F219" s="69">
        <v>372722.89895099995</v>
      </c>
      <c r="G219" s="71">
        <v>-1.4673970000000001</v>
      </c>
      <c r="H219" s="69">
        <v>-5.4693257480000002</v>
      </c>
      <c r="I219" s="70">
        <f t="shared" si="3"/>
        <v>-2.0994960904488564E-4</v>
      </c>
      <c r="J219" s="70">
        <f>H219/'סכום נכסי הקרן'!$C$41</f>
        <v>-6.7236108268240074E-7</v>
      </c>
    </row>
    <row r="220" spans="1:10">
      <c r="A220" s="62" t="s">
        <v>2813</v>
      </c>
      <c r="B220" s="59" t="s">
        <v>2814</v>
      </c>
      <c r="C220" s="72" t="s">
        <v>1789</v>
      </c>
      <c r="D220" s="72" t="s">
        <v>133</v>
      </c>
      <c r="E220" s="79">
        <v>45260</v>
      </c>
      <c r="F220" s="69">
        <v>2484819.3263400001</v>
      </c>
      <c r="G220" s="71">
        <v>-1.468316</v>
      </c>
      <c r="H220" s="69">
        <v>-36.485007742000001</v>
      </c>
      <c r="I220" s="70">
        <f t="shared" si="3"/>
        <v>-1.4005406633959602E-3</v>
      </c>
      <c r="J220" s="70">
        <f>H220/'סכום נכסי הקרן'!$C$41</f>
        <v>-4.4852145286934718E-6</v>
      </c>
    </row>
    <row r="221" spans="1:10">
      <c r="A221" s="62" t="s">
        <v>2815</v>
      </c>
      <c r="B221" s="59" t="s">
        <v>2816</v>
      </c>
      <c r="C221" s="72" t="s">
        <v>1789</v>
      </c>
      <c r="D221" s="72" t="s">
        <v>133</v>
      </c>
      <c r="E221" s="79">
        <v>45260</v>
      </c>
      <c r="F221" s="69">
        <v>3313092.43512</v>
      </c>
      <c r="G221" s="71">
        <v>-1.46896</v>
      </c>
      <c r="H221" s="69">
        <v>-48.667991491000002</v>
      </c>
      <c r="I221" s="70">
        <f t="shared" si="3"/>
        <v>-1.8682057455202193E-3</v>
      </c>
      <c r="J221" s="70">
        <f>H221/'סכום נכסי הקרן'!$C$41</f>
        <v>-5.9829062956859785E-6</v>
      </c>
    </row>
    <row r="222" spans="1:10">
      <c r="A222" s="62" t="s">
        <v>2817</v>
      </c>
      <c r="B222" s="59" t="s">
        <v>2818</v>
      </c>
      <c r="C222" s="72" t="s">
        <v>1789</v>
      </c>
      <c r="D222" s="72" t="s">
        <v>133</v>
      </c>
      <c r="E222" s="79">
        <v>45260</v>
      </c>
      <c r="F222" s="69">
        <v>662618.48702400003</v>
      </c>
      <c r="G222" s="71">
        <v>-1.47946</v>
      </c>
      <c r="H222" s="69">
        <v>-9.8031728739999995</v>
      </c>
      <c r="I222" s="70">
        <f t="shared" si="3"/>
        <v>-3.7631189055586088E-4</v>
      </c>
      <c r="J222" s="70">
        <f>H222/'סכום נכסי הקרן'!$C$41</f>
        <v>-1.205134276322022E-6</v>
      </c>
    </row>
    <row r="223" spans="1:10">
      <c r="A223" s="62" t="s">
        <v>2819</v>
      </c>
      <c r="B223" s="59" t="s">
        <v>2820</v>
      </c>
      <c r="C223" s="72" t="s">
        <v>1789</v>
      </c>
      <c r="D223" s="72" t="s">
        <v>133</v>
      </c>
      <c r="E223" s="79">
        <v>45260</v>
      </c>
      <c r="F223" s="69">
        <v>828273.10878000001</v>
      </c>
      <c r="G223" s="71">
        <v>-1.5438559999999999</v>
      </c>
      <c r="H223" s="69">
        <v>-12.787346343000001</v>
      </c>
      <c r="I223" s="70">
        <f t="shared" si="3"/>
        <v>-4.9086459449158382E-4</v>
      </c>
      <c r="J223" s="70">
        <f>H223/'סכום נכסי הקרן'!$C$41</f>
        <v>-1.5719879246465241E-6</v>
      </c>
    </row>
    <row r="224" spans="1:10">
      <c r="A224" s="62" t="s">
        <v>2821</v>
      </c>
      <c r="B224" s="59" t="s">
        <v>2822</v>
      </c>
      <c r="C224" s="72" t="s">
        <v>1789</v>
      </c>
      <c r="D224" s="72" t="s">
        <v>133</v>
      </c>
      <c r="E224" s="79">
        <v>45251</v>
      </c>
      <c r="F224" s="69">
        <v>993927.73053599999</v>
      </c>
      <c r="G224" s="71">
        <v>-2.105321</v>
      </c>
      <c r="H224" s="69">
        <v>-20.925371244000001</v>
      </c>
      <c r="I224" s="70">
        <f t="shared" si="3"/>
        <v>-8.032568755670489E-4</v>
      </c>
      <c r="J224" s="70">
        <f>H224/'סכום נכסי הקרן'!$C$41</f>
        <v>-2.5724204250024522E-6</v>
      </c>
    </row>
    <row r="225" spans="1:10">
      <c r="A225" s="62" t="s">
        <v>2823</v>
      </c>
      <c r="B225" s="59" t="s">
        <v>2824</v>
      </c>
      <c r="C225" s="72" t="s">
        <v>1789</v>
      </c>
      <c r="D225" s="72" t="s">
        <v>133</v>
      </c>
      <c r="E225" s="79">
        <v>45181</v>
      </c>
      <c r="F225" s="69">
        <v>2070682.77195</v>
      </c>
      <c r="G225" s="71">
        <v>-3.9470640000000001</v>
      </c>
      <c r="H225" s="69">
        <v>-81.731167806000002</v>
      </c>
      <c r="I225" s="70">
        <f t="shared" si="3"/>
        <v>-3.137393440850809E-3</v>
      </c>
      <c r="J225" s="70">
        <f>H225/'סכום נכסי הקרן'!$C$41</f>
        <v>-1.0047464533454431E-5</v>
      </c>
    </row>
    <row r="226" spans="1:10">
      <c r="A226" s="62" t="s">
        <v>2825</v>
      </c>
      <c r="B226" s="59" t="s">
        <v>2826</v>
      </c>
      <c r="C226" s="72" t="s">
        <v>1789</v>
      </c>
      <c r="D226" s="72" t="s">
        <v>133</v>
      </c>
      <c r="E226" s="79">
        <v>45237</v>
      </c>
      <c r="F226" s="69">
        <v>4886811.3418020001</v>
      </c>
      <c r="G226" s="71">
        <v>-6.4899829999999996</v>
      </c>
      <c r="H226" s="69">
        <v>-317.153203147</v>
      </c>
      <c r="I226" s="70">
        <f t="shared" si="3"/>
        <v>-1.2174478916783261E-2</v>
      </c>
      <c r="J226" s="70">
        <f>H226/'סכום נכסי הקרן'!$C$41</f>
        <v>-3.8988621425974772E-5</v>
      </c>
    </row>
    <row r="227" spans="1:10">
      <c r="A227" s="62" t="s">
        <v>2827</v>
      </c>
      <c r="B227" s="59" t="s">
        <v>2828</v>
      </c>
      <c r="C227" s="72" t="s">
        <v>1789</v>
      </c>
      <c r="D227" s="72" t="s">
        <v>133</v>
      </c>
      <c r="E227" s="79">
        <v>45231</v>
      </c>
      <c r="F227" s="69">
        <v>1242409.6631700001</v>
      </c>
      <c r="G227" s="71">
        <v>-10.352789</v>
      </c>
      <c r="H227" s="69">
        <v>-128.624054245</v>
      </c>
      <c r="I227" s="70">
        <f t="shared" si="3"/>
        <v>-4.9374586826138175E-3</v>
      </c>
      <c r="J227" s="70">
        <f>H227/'סכום נכסי הקרן'!$C$41</f>
        <v>-1.5812151690323497E-5</v>
      </c>
    </row>
    <row r="228" spans="1:10">
      <c r="A228" s="62" t="s">
        <v>2829</v>
      </c>
      <c r="B228" s="59" t="s">
        <v>2830</v>
      </c>
      <c r="C228" s="72" t="s">
        <v>1789</v>
      </c>
      <c r="D228" s="72" t="s">
        <v>133</v>
      </c>
      <c r="E228" s="79">
        <v>45224</v>
      </c>
      <c r="F228" s="69">
        <v>1656546.21756</v>
      </c>
      <c r="G228" s="71">
        <v>-11.477686</v>
      </c>
      <c r="H228" s="69">
        <v>-190.133171369</v>
      </c>
      <c r="I228" s="70">
        <f t="shared" si="3"/>
        <v>-7.2985934344801055E-3</v>
      </c>
      <c r="J228" s="70">
        <f>H228/'סכום נכסי הקרן'!$C$41</f>
        <v>-2.3373657164641652E-5</v>
      </c>
    </row>
    <row r="229" spans="1:10">
      <c r="A229" s="62" t="s">
        <v>2831</v>
      </c>
      <c r="B229" s="59" t="s">
        <v>2832</v>
      </c>
      <c r="C229" s="72" t="s">
        <v>1789</v>
      </c>
      <c r="D229" s="72" t="s">
        <v>133</v>
      </c>
      <c r="E229" s="79">
        <v>45265</v>
      </c>
      <c r="F229" s="69">
        <v>29016000</v>
      </c>
      <c r="G229" s="71">
        <v>-2.3079489999999998</v>
      </c>
      <c r="H229" s="69">
        <v>-669.67439999999999</v>
      </c>
      <c r="I229" s="70">
        <f t="shared" si="3"/>
        <v>-2.5706619964770173E-2</v>
      </c>
      <c r="J229" s="70">
        <f>H229/'סכום נכסי הקרן'!$C$41</f>
        <v>-8.2325139400105644E-5</v>
      </c>
    </row>
    <row r="230" spans="1:10">
      <c r="A230" s="132" t="s">
        <v>3561</v>
      </c>
      <c r="B230" s="133" t="s">
        <v>3561</v>
      </c>
      <c r="C230" s="133" t="s">
        <v>3561</v>
      </c>
      <c r="D230" s="133" t="s">
        <v>3561</v>
      </c>
      <c r="E230" s="133" t="s">
        <v>3561</v>
      </c>
      <c r="F230" s="133" t="s">
        <v>3561</v>
      </c>
      <c r="G230" s="133" t="s">
        <v>3561</v>
      </c>
      <c r="H230" s="133" t="s">
        <v>3561</v>
      </c>
      <c r="I230" s="133" t="s">
        <v>3561</v>
      </c>
      <c r="J230" s="133" t="s">
        <v>3561</v>
      </c>
    </row>
    <row r="231" spans="1:10">
      <c r="A231" s="76" t="s">
        <v>184</v>
      </c>
      <c r="B231" s="130" t="s">
        <v>3561</v>
      </c>
      <c r="C231" s="130" t="s">
        <v>3561</v>
      </c>
      <c r="D231" s="130" t="s">
        <v>3561</v>
      </c>
      <c r="E231" s="130" t="s">
        <v>3561</v>
      </c>
      <c r="F231" s="130" t="s">
        <v>3561</v>
      </c>
      <c r="G231" s="130" t="s">
        <v>3561</v>
      </c>
      <c r="H231" s="66">
        <v>-1779.672995827</v>
      </c>
      <c r="I231" s="67">
        <f t="shared" si="3"/>
        <v>-6.8315852248926792E-2</v>
      </c>
      <c r="J231" s="67">
        <f>H231/'סכום נכסי הקרן'!$C$41</f>
        <v>-2.1878069024000531E-4</v>
      </c>
    </row>
    <row r="232" spans="1:10">
      <c r="A232" s="62" t="s">
        <v>2833</v>
      </c>
      <c r="B232" s="59" t="s">
        <v>2834</v>
      </c>
      <c r="C232" s="72" t="s">
        <v>1789</v>
      </c>
      <c r="D232" s="72" t="s">
        <v>137</v>
      </c>
      <c r="E232" s="79">
        <v>45166</v>
      </c>
      <c r="F232" s="69">
        <v>274536.33984899998</v>
      </c>
      <c r="G232" s="71">
        <v>5.5743410000000004</v>
      </c>
      <c r="H232" s="69">
        <v>15.303591888000001</v>
      </c>
      <c r="I232" s="70">
        <f t="shared" si="3"/>
        <v>5.8745506885249865E-4</v>
      </c>
      <c r="J232" s="70">
        <f>H232/'סכום נכסי הקרן'!$C$41</f>
        <v>1.8813177500915758E-6</v>
      </c>
    </row>
    <row r="233" spans="1:10">
      <c r="A233" s="62" t="s">
        <v>2835</v>
      </c>
      <c r="B233" s="59" t="s">
        <v>2836</v>
      </c>
      <c r="C233" s="72" t="s">
        <v>1789</v>
      </c>
      <c r="D233" s="72" t="s">
        <v>137</v>
      </c>
      <c r="E233" s="79">
        <v>45166</v>
      </c>
      <c r="F233" s="69">
        <v>356897.24180399999</v>
      </c>
      <c r="G233" s="71">
        <v>5.4278130000000004</v>
      </c>
      <c r="H233" s="69">
        <v>19.371716135</v>
      </c>
      <c r="I233" s="70">
        <f t="shared" si="3"/>
        <v>7.4361711414958E-4</v>
      </c>
      <c r="J233" s="70">
        <f>H233/'סכום נכסי הקרן'!$C$41</f>
        <v>2.3814248106738899E-6</v>
      </c>
    </row>
    <row r="234" spans="1:10">
      <c r="A234" s="62" t="s">
        <v>2837</v>
      </c>
      <c r="B234" s="59" t="s">
        <v>2838</v>
      </c>
      <c r="C234" s="72" t="s">
        <v>1789</v>
      </c>
      <c r="D234" s="72" t="s">
        <v>137</v>
      </c>
      <c r="E234" s="79">
        <v>45168</v>
      </c>
      <c r="F234" s="69">
        <v>1658653.2914169999</v>
      </c>
      <c r="G234" s="71">
        <v>4.8519600000000001</v>
      </c>
      <c r="H234" s="69">
        <v>80.477186218999989</v>
      </c>
      <c r="I234" s="70">
        <f t="shared" si="3"/>
        <v>3.0892571702992862E-3</v>
      </c>
      <c r="J234" s="70">
        <f>H234/'סכום נכסי הקרן'!$C$41</f>
        <v>9.8933087094376534E-6</v>
      </c>
    </row>
    <row r="235" spans="1:10">
      <c r="A235" s="62" t="s">
        <v>2839</v>
      </c>
      <c r="B235" s="59" t="s">
        <v>2840</v>
      </c>
      <c r="C235" s="72" t="s">
        <v>1789</v>
      </c>
      <c r="D235" s="72" t="s">
        <v>137</v>
      </c>
      <c r="E235" s="79">
        <v>45168</v>
      </c>
      <c r="F235" s="69">
        <v>356897.24180399999</v>
      </c>
      <c r="G235" s="71">
        <v>4.2365430000000002</v>
      </c>
      <c r="H235" s="69">
        <v>15.120105831</v>
      </c>
      <c r="I235" s="70">
        <f t="shared" si="3"/>
        <v>5.8041163649771074E-4</v>
      </c>
      <c r="J235" s="70">
        <f>H235/'סכום נכסי הקרן'!$C$41</f>
        <v>1.8587612431973286E-6</v>
      </c>
    </row>
    <row r="236" spans="1:10">
      <c r="A236" s="62" t="s">
        <v>2841</v>
      </c>
      <c r="B236" s="59" t="s">
        <v>2842</v>
      </c>
      <c r="C236" s="72" t="s">
        <v>1789</v>
      </c>
      <c r="D236" s="72" t="s">
        <v>133</v>
      </c>
      <c r="E236" s="79">
        <v>45166</v>
      </c>
      <c r="F236" s="69">
        <v>1285050.67114</v>
      </c>
      <c r="G236" s="71">
        <v>2.4334359999999999</v>
      </c>
      <c r="H236" s="69">
        <v>31.270889268999998</v>
      </c>
      <c r="I236" s="70">
        <f t="shared" si="3"/>
        <v>1.2003876307629391E-3</v>
      </c>
      <c r="J236" s="70">
        <f>H236/'סכום נכסי הקרן'!$C$41</f>
        <v>3.8442268634364584E-6</v>
      </c>
    </row>
    <row r="237" spans="1:10">
      <c r="A237" s="62" t="s">
        <v>2843</v>
      </c>
      <c r="B237" s="59" t="s">
        <v>2844</v>
      </c>
      <c r="C237" s="72" t="s">
        <v>1789</v>
      </c>
      <c r="D237" s="72" t="s">
        <v>133</v>
      </c>
      <c r="E237" s="79">
        <v>45167</v>
      </c>
      <c r="F237" s="69">
        <v>910775.86573900003</v>
      </c>
      <c r="G237" s="71">
        <v>2.709524</v>
      </c>
      <c r="H237" s="69">
        <v>24.677691499000002</v>
      </c>
      <c r="I237" s="70">
        <f t="shared" si="3"/>
        <v>9.472962337706692E-4</v>
      </c>
      <c r="J237" s="70">
        <f>H237/'סכום נכסי הקרן'!$C$41</f>
        <v>3.0337047268463259E-6</v>
      </c>
    </row>
    <row r="238" spans="1:10">
      <c r="A238" s="62" t="s">
        <v>2845</v>
      </c>
      <c r="B238" s="59" t="s">
        <v>2846</v>
      </c>
      <c r="C238" s="72" t="s">
        <v>1789</v>
      </c>
      <c r="D238" s="72" t="s">
        <v>135</v>
      </c>
      <c r="E238" s="79">
        <v>45236</v>
      </c>
      <c r="F238" s="69">
        <v>1512754.7914149999</v>
      </c>
      <c r="G238" s="71">
        <v>2.554541</v>
      </c>
      <c r="H238" s="69">
        <v>38.643935389999996</v>
      </c>
      <c r="I238" s="70">
        <f t="shared" si="3"/>
        <v>1.4834148670068059E-3</v>
      </c>
      <c r="J238" s="70">
        <f>H238/'סכום נכסי הקרן'!$C$41</f>
        <v>4.750618163021351E-6</v>
      </c>
    </row>
    <row r="239" spans="1:10">
      <c r="A239" s="62" t="s">
        <v>2847</v>
      </c>
      <c r="B239" s="59" t="s">
        <v>2848</v>
      </c>
      <c r="C239" s="72" t="s">
        <v>1789</v>
      </c>
      <c r="D239" s="72" t="s">
        <v>135</v>
      </c>
      <c r="E239" s="79">
        <v>45259</v>
      </c>
      <c r="F239" s="69">
        <v>5420134.418292</v>
      </c>
      <c r="G239" s="71">
        <v>0.51429800000000003</v>
      </c>
      <c r="H239" s="69">
        <v>27.875654854</v>
      </c>
      <c r="I239" s="70">
        <f t="shared" si="3"/>
        <v>1.0700556353966629E-3</v>
      </c>
      <c r="J239" s="70">
        <f>H239/'סכום נכסי הקרן'!$C$41</f>
        <v>3.4268402252270379E-6</v>
      </c>
    </row>
    <row r="240" spans="1:10">
      <c r="A240" s="62" t="s">
        <v>2849</v>
      </c>
      <c r="B240" s="59" t="s">
        <v>2850</v>
      </c>
      <c r="C240" s="72" t="s">
        <v>1789</v>
      </c>
      <c r="D240" s="72" t="s">
        <v>135</v>
      </c>
      <c r="E240" s="79">
        <v>45259</v>
      </c>
      <c r="F240" s="69">
        <v>2860626.4985429998</v>
      </c>
      <c r="G240" s="71">
        <v>0.51928099999999999</v>
      </c>
      <c r="H240" s="69">
        <v>14.854696569</v>
      </c>
      <c r="I240" s="70">
        <f t="shared" si="3"/>
        <v>5.7022343901940765E-4</v>
      </c>
      <c r="J240" s="70">
        <f>H240/'סכום נכסי הקרן'!$C$41</f>
        <v>1.8261336640450881E-6</v>
      </c>
    </row>
    <row r="241" spans="1:10">
      <c r="A241" s="62" t="s">
        <v>2851</v>
      </c>
      <c r="B241" s="59" t="s">
        <v>2852</v>
      </c>
      <c r="C241" s="72" t="s">
        <v>1789</v>
      </c>
      <c r="D241" s="72" t="s">
        <v>136</v>
      </c>
      <c r="E241" s="79">
        <v>45215</v>
      </c>
      <c r="F241" s="69">
        <v>420039.99305699999</v>
      </c>
      <c r="G241" s="71">
        <v>4.3419639999999999</v>
      </c>
      <c r="H241" s="69">
        <v>18.237983532999998</v>
      </c>
      <c r="I241" s="70">
        <f t="shared" si="3"/>
        <v>7.0009681063897228E-4</v>
      </c>
      <c r="J241" s="70">
        <f>H241/'סכום נכסי הקרן'!$C$41</f>
        <v>2.2420515652547808E-6</v>
      </c>
    </row>
    <row r="242" spans="1:10">
      <c r="A242" s="62" t="s">
        <v>2853</v>
      </c>
      <c r="B242" s="59" t="s">
        <v>2854</v>
      </c>
      <c r="C242" s="72" t="s">
        <v>1789</v>
      </c>
      <c r="D242" s="72" t="s">
        <v>136</v>
      </c>
      <c r="E242" s="79">
        <v>45215</v>
      </c>
      <c r="F242" s="69">
        <v>234935.66360900001</v>
      </c>
      <c r="G242" s="71">
        <v>4.3319080000000003</v>
      </c>
      <c r="H242" s="69">
        <v>10.177195958</v>
      </c>
      <c r="I242" s="70">
        <f t="shared" si="3"/>
        <v>3.9066941904797482E-4</v>
      </c>
      <c r="J242" s="70">
        <f>H242/'סכום נכסי הקרן'!$C$41</f>
        <v>1.2511140875992001E-6</v>
      </c>
    </row>
    <row r="243" spans="1:10">
      <c r="A243" s="62" t="s">
        <v>2855</v>
      </c>
      <c r="B243" s="59" t="s">
        <v>2856</v>
      </c>
      <c r="C243" s="72" t="s">
        <v>1789</v>
      </c>
      <c r="D243" s="72" t="s">
        <v>136</v>
      </c>
      <c r="E243" s="79">
        <v>45167</v>
      </c>
      <c r="F243" s="69">
        <v>1543268.325715</v>
      </c>
      <c r="G243" s="71">
        <v>1.3060719999999999</v>
      </c>
      <c r="H243" s="69">
        <v>20.156192298999997</v>
      </c>
      <c r="I243" s="70">
        <f t="shared" si="3"/>
        <v>7.7373060007552945E-4</v>
      </c>
      <c r="J243" s="70">
        <f>H243/'סכום נכסי הקרן'!$C$41</f>
        <v>2.4778628849938276E-6</v>
      </c>
    </row>
    <row r="244" spans="1:10">
      <c r="A244" s="62" t="s">
        <v>2857</v>
      </c>
      <c r="B244" s="59" t="s">
        <v>2858</v>
      </c>
      <c r="C244" s="72" t="s">
        <v>1789</v>
      </c>
      <c r="D244" s="72" t="s">
        <v>133</v>
      </c>
      <c r="E244" s="79">
        <v>45127</v>
      </c>
      <c r="F244" s="69">
        <v>764966.29166300001</v>
      </c>
      <c r="G244" s="71">
        <v>-4.0532329999999996</v>
      </c>
      <c r="H244" s="69">
        <v>-31.005865486999994</v>
      </c>
      <c r="I244" s="70">
        <f t="shared" si="3"/>
        <v>-1.1902142306068331E-3</v>
      </c>
      <c r="J244" s="70">
        <f>H244/'סכום נכסי הקרן'!$C$41</f>
        <v>-3.8116466725295141E-6</v>
      </c>
    </row>
    <row r="245" spans="1:10">
      <c r="A245" s="62" t="s">
        <v>2859</v>
      </c>
      <c r="B245" s="59" t="s">
        <v>2860</v>
      </c>
      <c r="C245" s="72" t="s">
        <v>1789</v>
      </c>
      <c r="D245" s="72" t="s">
        <v>133</v>
      </c>
      <c r="E245" s="79">
        <v>45127</v>
      </c>
      <c r="F245" s="69">
        <v>1990590.1654310001</v>
      </c>
      <c r="G245" s="71">
        <v>-4.0279160000000003</v>
      </c>
      <c r="H245" s="69">
        <v>-80.179297316000003</v>
      </c>
      <c r="I245" s="70">
        <f t="shared" si="3"/>
        <v>-3.0778221851465865E-3</v>
      </c>
      <c r="J245" s="70">
        <f>H245/'סכום נכסי הקרן'!$C$41</f>
        <v>-9.8566883078436576E-6</v>
      </c>
    </row>
    <row r="246" spans="1:10">
      <c r="A246" s="62" t="s">
        <v>2861</v>
      </c>
      <c r="B246" s="59" t="s">
        <v>2862</v>
      </c>
      <c r="C246" s="72" t="s">
        <v>1789</v>
      </c>
      <c r="D246" s="72" t="s">
        <v>133</v>
      </c>
      <c r="E246" s="79">
        <v>45127</v>
      </c>
      <c r="F246" s="69">
        <v>1736388.1698489999</v>
      </c>
      <c r="G246" s="71">
        <v>-4.0217799999999997</v>
      </c>
      <c r="H246" s="69">
        <v>-69.833716822999989</v>
      </c>
      <c r="I246" s="70">
        <f t="shared" si="3"/>
        <v>-2.680689032007552E-3</v>
      </c>
      <c r="J246" s="70">
        <f>H246/'סכום נכסי הקרן'!$C$41</f>
        <v>-8.5848741900257451E-6</v>
      </c>
    </row>
    <row r="247" spans="1:10">
      <c r="A247" s="62" t="s">
        <v>2863</v>
      </c>
      <c r="B247" s="59" t="s">
        <v>2864</v>
      </c>
      <c r="C247" s="72" t="s">
        <v>1789</v>
      </c>
      <c r="D247" s="72" t="s">
        <v>133</v>
      </c>
      <c r="E247" s="79">
        <v>45168</v>
      </c>
      <c r="F247" s="69">
        <v>568748.17223999999</v>
      </c>
      <c r="G247" s="71">
        <v>1.343831</v>
      </c>
      <c r="H247" s="69">
        <v>7.6430121790000003</v>
      </c>
      <c r="I247" s="70">
        <f t="shared" si="3"/>
        <v>2.9339035428510183E-4</v>
      </c>
      <c r="J247" s="70">
        <f>H247/'סכום נכסי הקרן'!$C$41</f>
        <v>9.3957905972347194E-7</v>
      </c>
    </row>
    <row r="248" spans="1:10">
      <c r="A248" s="62" t="s">
        <v>2865</v>
      </c>
      <c r="B248" s="59" t="s">
        <v>2866</v>
      </c>
      <c r="C248" s="72" t="s">
        <v>1789</v>
      </c>
      <c r="D248" s="72" t="s">
        <v>133</v>
      </c>
      <c r="E248" s="79">
        <v>45166</v>
      </c>
      <c r="F248" s="69">
        <v>1137496.34448</v>
      </c>
      <c r="G248" s="71">
        <v>1.404498</v>
      </c>
      <c r="H248" s="69">
        <v>15.976108763000003</v>
      </c>
      <c r="I248" s="70">
        <f t="shared" si="3"/>
        <v>6.1327080217830573E-4</v>
      </c>
      <c r="J248" s="70">
        <f>H248/'סכום נכסי הקרן'!$C$41</f>
        <v>1.9639923237101858E-6</v>
      </c>
    </row>
    <row r="249" spans="1:10">
      <c r="A249" s="62" t="s">
        <v>2867</v>
      </c>
      <c r="B249" s="59" t="s">
        <v>2868</v>
      </c>
      <c r="C249" s="72" t="s">
        <v>1789</v>
      </c>
      <c r="D249" s="72" t="s">
        <v>133</v>
      </c>
      <c r="E249" s="79">
        <v>45166</v>
      </c>
      <c r="F249" s="69">
        <v>341248.90334399999</v>
      </c>
      <c r="G249" s="71">
        <v>1.4403109999999999</v>
      </c>
      <c r="H249" s="69">
        <v>4.9150460640000002</v>
      </c>
      <c r="I249" s="70">
        <f t="shared" si="3"/>
        <v>1.8867261653810787E-4</v>
      </c>
      <c r="J249" s="70">
        <f>H249/'סכום נכסי הקרן'!$C$41</f>
        <v>6.0422177162026885E-7</v>
      </c>
    </row>
    <row r="250" spans="1:10">
      <c r="A250" s="62" t="s">
        <v>2869</v>
      </c>
      <c r="B250" s="59" t="s">
        <v>2870</v>
      </c>
      <c r="C250" s="72" t="s">
        <v>1789</v>
      </c>
      <c r="D250" s="72" t="s">
        <v>133</v>
      </c>
      <c r="E250" s="79">
        <v>45168</v>
      </c>
      <c r="F250" s="69">
        <v>454998.53779200005</v>
      </c>
      <c r="G250" s="71">
        <v>1.4437530000000001</v>
      </c>
      <c r="H250" s="69">
        <v>6.5690569170000002</v>
      </c>
      <c r="I250" s="70">
        <f t="shared" si="3"/>
        <v>2.5216470824069697E-4</v>
      </c>
      <c r="J250" s="70">
        <f>H250/'סכום נכסי הקרן'!$C$41</f>
        <v>8.0755442707568522E-7</v>
      </c>
    </row>
    <row r="251" spans="1:10">
      <c r="A251" s="62" t="s">
        <v>2871</v>
      </c>
      <c r="B251" s="59" t="s">
        <v>2872</v>
      </c>
      <c r="C251" s="72" t="s">
        <v>1789</v>
      </c>
      <c r="D251" s="72" t="s">
        <v>133</v>
      </c>
      <c r="E251" s="79">
        <v>45189</v>
      </c>
      <c r="F251" s="69">
        <v>426561.12917999999</v>
      </c>
      <c r="G251" s="71">
        <v>2.8150200000000001</v>
      </c>
      <c r="H251" s="69">
        <v>12.007783183999999</v>
      </c>
      <c r="I251" s="70">
        <f t="shared" si="3"/>
        <v>4.6093970283237037E-4</v>
      </c>
      <c r="J251" s="70">
        <f>H251/'סכום נכסי הקרן'!$C$41</f>
        <v>1.4761538211839131E-6</v>
      </c>
    </row>
    <row r="252" spans="1:10">
      <c r="A252" s="62" t="s">
        <v>2873</v>
      </c>
      <c r="B252" s="59" t="s">
        <v>2874</v>
      </c>
      <c r="C252" s="72" t="s">
        <v>1789</v>
      </c>
      <c r="D252" s="72" t="s">
        <v>133</v>
      </c>
      <c r="E252" s="79">
        <v>45189</v>
      </c>
      <c r="F252" s="69">
        <v>426561.12917999999</v>
      </c>
      <c r="G252" s="71">
        <v>2.851823</v>
      </c>
      <c r="H252" s="69">
        <v>12.164770433999999</v>
      </c>
      <c r="I252" s="70">
        <f t="shared" si="3"/>
        <v>4.6696593225828897E-4</v>
      </c>
      <c r="J252" s="70">
        <f>H252/'סכום נכסי הקרן'!$C$41</f>
        <v>1.4954527480060961E-6</v>
      </c>
    </row>
    <row r="253" spans="1:10">
      <c r="A253" s="62" t="s">
        <v>2875</v>
      </c>
      <c r="B253" s="59" t="s">
        <v>2876</v>
      </c>
      <c r="C253" s="72" t="s">
        <v>1789</v>
      </c>
      <c r="D253" s="72" t="s">
        <v>133</v>
      </c>
      <c r="E253" s="79">
        <v>45195</v>
      </c>
      <c r="F253" s="69">
        <v>426561.12917999999</v>
      </c>
      <c r="G253" s="71">
        <v>3.4983240000000002</v>
      </c>
      <c r="H253" s="69">
        <v>14.922488578000001</v>
      </c>
      <c r="I253" s="70">
        <f t="shared" si="3"/>
        <v>5.7282575353525492E-4</v>
      </c>
      <c r="J253" s="70">
        <f>H253/'סכום נכסי הקרן'!$C$41</f>
        <v>1.8344675447954025E-6</v>
      </c>
    </row>
    <row r="254" spans="1:10">
      <c r="A254" s="62" t="s">
        <v>2877</v>
      </c>
      <c r="B254" s="59" t="s">
        <v>2878</v>
      </c>
      <c r="C254" s="72" t="s">
        <v>1789</v>
      </c>
      <c r="D254" s="72" t="s">
        <v>133</v>
      </c>
      <c r="E254" s="79">
        <v>45196</v>
      </c>
      <c r="F254" s="69">
        <v>426561.12917999999</v>
      </c>
      <c r="G254" s="71">
        <v>3.7793299999999999</v>
      </c>
      <c r="H254" s="69">
        <v>16.121154520000001</v>
      </c>
      <c r="I254" s="70">
        <f t="shared" si="3"/>
        <v>6.1883863656573548E-4</v>
      </c>
      <c r="J254" s="70">
        <f>H254/'סכום נכסי הקרן'!$C$41</f>
        <v>1.981823245967956E-6</v>
      </c>
    </row>
    <row r="255" spans="1:10">
      <c r="A255" s="62" t="s">
        <v>2879</v>
      </c>
      <c r="B255" s="59" t="s">
        <v>2880</v>
      </c>
      <c r="C255" s="72" t="s">
        <v>1789</v>
      </c>
      <c r="D255" s="72" t="s">
        <v>133</v>
      </c>
      <c r="E255" s="79">
        <v>45211</v>
      </c>
      <c r="F255" s="69">
        <v>639841.69377000001</v>
      </c>
      <c r="G255" s="71">
        <v>3.9561730000000002</v>
      </c>
      <c r="H255" s="69">
        <v>25.313244955999998</v>
      </c>
      <c r="I255" s="70">
        <f t="shared" si="3"/>
        <v>9.7169306182083028E-4</v>
      </c>
      <c r="J255" s="70">
        <f>H255/'סכום נכסי הקרן'!$C$41</f>
        <v>3.1118352734877143E-6</v>
      </c>
    </row>
    <row r="256" spans="1:10">
      <c r="A256" s="62" t="s">
        <v>2881</v>
      </c>
      <c r="B256" s="59" t="s">
        <v>2882</v>
      </c>
      <c r="C256" s="72" t="s">
        <v>1789</v>
      </c>
      <c r="D256" s="72" t="s">
        <v>133</v>
      </c>
      <c r="E256" s="79">
        <v>45201</v>
      </c>
      <c r="F256" s="69">
        <v>426561.12917999999</v>
      </c>
      <c r="G256" s="71">
        <v>4.054138</v>
      </c>
      <c r="H256" s="69">
        <v>17.293378553</v>
      </c>
      <c r="I256" s="70">
        <f t="shared" si="3"/>
        <v>6.6383650079632455E-4</v>
      </c>
      <c r="J256" s="70">
        <f>H256/'סכום נכסי הקרן'!$C$41</f>
        <v>2.1259283617150696E-6</v>
      </c>
    </row>
    <row r="257" spans="1:10">
      <c r="A257" s="62" t="s">
        <v>2883</v>
      </c>
      <c r="B257" s="59" t="s">
        <v>2884</v>
      </c>
      <c r="C257" s="72" t="s">
        <v>1789</v>
      </c>
      <c r="D257" s="72" t="s">
        <v>133</v>
      </c>
      <c r="E257" s="79">
        <v>45201</v>
      </c>
      <c r="F257" s="69">
        <v>426561.12917999999</v>
      </c>
      <c r="G257" s="71">
        <v>4.1063049999999999</v>
      </c>
      <c r="H257" s="69">
        <v>17.515900499000001</v>
      </c>
      <c r="I257" s="70">
        <f t="shared" si="3"/>
        <v>6.7237839384112828E-4</v>
      </c>
      <c r="J257" s="70">
        <f>H257/'סכום נכסי הקרן'!$C$41</f>
        <v>2.1532836708384775E-6</v>
      </c>
    </row>
    <row r="258" spans="1:10">
      <c r="A258" s="62" t="s">
        <v>2885</v>
      </c>
      <c r="B258" s="59" t="s">
        <v>2886</v>
      </c>
      <c r="C258" s="72" t="s">
        <v>1789</v>
      </c>
      <c r="D258" s="72" t="s">
        <v>133</v>
      </c>
      <c r="E258" s="79">
        <v>45229</v>
      </c>
      <c r="F258" s="69">
        <v>682497.80668799998</v>
      </c>
      <c r="G258" s="71">
        <v>4.6035870000000001</v>
      </c>
      <c r="H258" s="69">
        <v>31.419377017000002</v>
      </c>
      <c r="I258" s="70">
        <f t="shared" si="3"/>
        <v>1.2060875919788084E-3</v>
      </c>
      <c r="J258" s="70">
        <f>H258/'סכום נכסי הקרן'!$C$41</f>
        <v>3.8624809202636391E-6</v>
      </c>
    </row>
    <row r="259" spans="1:10">
      <c r="A259" s="62" t="s">
        <v>2887</v>
      </c>
      <c r="B259" s="59" t="s">
        <v>2888</v>
      </c>
      <c r="C259" s="72" t="s">
        <v>1789</v>
      </c>
      <c r="D259" s="72" t="s">
        <v>137</v>
      </c>
      <c r="E259" s="79">
        <v>45176</v>
      </c>
      <c r="F259" s="69">
        <v>643584.54308500001</v>
      </c>
      <c r="G259" s="71">
        <v>-6.705667</v>
      </c>
      <c r="H259" s="69">
        <v>-43.156638372000003</v>
      </c>
      <c r="I259" s="70">
        <f t="shared" si="3"/>
        <v>-1.6566428425306714E-3</v>
      </c>
      <c r="J259" s="70">
        <f>H259/'סכום נכסי הקרן'!$C$41</f>
        <v>-5.305378658665836E-6</v>
      </c>
    </row>
    <row r="260" spans="1:10">
      <c r="A260" s="62" t="s">
        <v>2889</v>
      </c>
      <c r="B260" s="59" t="s">
        <v>2890</v>
      </c>
      <c r="C260" s="72" t="s">
        <v>1789</v>
      </c>
      <c r="D260" s="72" t="s">
        <v>137</v>
      </c>
      <c r="E260" s="79">
        <v>45161</v>
      </c>
      <c r="F260" s="69">
        <v>3673629.7698110002</v>
      </c>
      <c r="G260" s="71">
        <v>-5.8817110000000001</v>
      </c>
      <c r="H260" s="69">
        <v>-216.07228196299999</v>
      </c>
      <c r="I260" s="70">
        <f t="shared" si="3"/>
        <v>-8.2943114405202075E-3</v>
      </c>
      <c r="J260" s="70">
        <f>H260/'סכום נכסי הקרן'!$C$41</f>
        <v>-2.6562432031301939E-5</v>
      </c>
    </row>
    <row r="261" spans="1:10">
      <c r="A261" s="62" t="s">
        <v>2891</v>
      </c>
      <c r="B261" s="59" t="s">
        <v>2892</v>
      </c>
      <c r="C261" s="72" t="s">
        <v>1789</v>
      </c>
      <c r="D261" s="72" t="s">
        <v>137</v>
      </c>
      <c r="E261" s="79">
        <v>45180</v>
      </c>
      <c r="F261" s="69">
        <v>338021.32257100003</v>
      </c>
      <c r="G261" s="71">
        <v>-5.6458250000000003</v>
      </c>
      <c r="H261" s="69">
        <v>-19.084091821999998</v>
      </c>
      <c r="I261" s="70">
        <f t="shared" si="3"/>
        <v>-7.3257615318867244E-4</v>
      </c>
      <c r="J261" s="70">
        <f>H261/'סכום נכסי הקרן'!$C$41</f>
        <v>-2.3460662667866142E-6</v>
      </c>
    </row>
    <row r="262" spans="1:10">
      <c r="A262" s="62" t="s">
        <v>2893</v>
      </c>
      <c r="B262" s="59" t="s">
        <v>2894</v>
      </c>
      <c r="C262" s="72" t="s">
        <v>1789</v>
      </c>
      <c r="D262" s="72" t="s">
        <v>137</v>
      </c>
      <c r="E262" s="79">
        <v>45267</v>
      </c>
      <c r="F262" s="69">
        <v>397024.13171099999</v>
      </c>
      <c r="G262" s="71">
        <v>-3.7832910000000002</v>
      </c>
      <c r="H262" s="69">
        <v>-15.020577119</v>
      </c>
      <c r="I262" s="70">
        <f t="shared" si="3"/>
        <v>-5.7659105327851181E-4</v>
      </c>
      <c r="J262" s="70">
        <f>H262/'סכום נכסי הקרן'!$C$41</f>
        <v>-1.8465258716649647E-6</v>
      </c>
    </row>
    <row r="263" spans="1:10">
      <c r="A263" s="62" t="s">
        <v>2895</v>
      </c>
      <c r="B263" s="59" t="s">
        <v>2896</v>
      </c>
      <c r="C263" s="72" t="s">
        <v>1789</v>
      </c>
      <c r="D263" s="72" t="s">
        <v>137</v>
      </c>
      <c r="E263" s="79">
        <v>45127</v>
      </c>
      <c r="F263" s="69">
        <v>1669553.9466659999</v>
      </c>
      <c r="G263" s="71">
        <v>0.59496099999999996</v>
      </c>
      <c r="H263" s="69">
        <v>9.9331883419999993</v>
      </c>
      <c r="I263" s="70">
        <f t="shared" si="3"/>
        <v>3.8130276108251936E-4</v>
      </c>
      <c r="J263" s="70">
        <f>H263/'סכום נכסי הקרן'!$C$41</f>
        <v>1.2211174787966425E-6</v>
      </c>
    </row>
    <row r="264" spans="1:10">
      <c r="A264" s="62" t="s">
        <v>2897</v>
      </c>
      <c r="B264" s="59" t="s">
        <v>2898</v>
      </c>
      <c r="C264" s="72" t="s">
        <v>1789</v>
      </c>
      <c r="D264" s="72" t="s">
        <v>133</v>
      </c>
      <c r="E264" s="79">
        <v>45127</v>
      </c>
      <c r="F264" s="69">
        <v>2959038.360103</v>
      </c>
      <c r="G264" s="71">
        <v>1.081108</v>
      </c>
      <c r="H264" s="69">
        <v>31.990392750999995</v>
      </c>
      <c r="I264" s="70">
        <f t="shared" si="3"/>
        <v>1.2280070269577207E-3</v>
      </c>
      <c r="J264" s="70">
        <f>H264/'סכום נכסי הקרן'!$C$41</f>
        <v>3.932677645569554E-6</v>
      </c>
    </row>
    <row r="265" spans="1:10">
      <c r="A265" s="62" t="s">
        <v>2899</v>
      </c>
      <c r="B265" s="59" t="s">
        <v>2900</v>
      </c>
      <c r="C265" s="72" t="s">
        <v>1789</v>
      </c>
      <c r="D265" s="72" t="s">
        <v>133</v>
      </c>
      <c r="E265" s="79">
        <v>45127</v>
      </c>
      <c r="F265" s="69">
        <v>1228620.2383349999</v>
      </c>
      <c r="G265" s="71">
        <v>1.0584519999999999</v>
      </c>
      <c r="H265" s="69">
        <v>13.004353313999999</v>
      </c>
      <c r="I265" s="70">
        <f t="shared" si="3"/>
        <v>4.9919478560117808E-4</v>
      </c>
      <c r="J265" s="70">
        <f>H265/'סכום נכסי הקרן'!$C$41</f>
        <v>1.5986652608839098E-6</v>
      </c>
    </row>
    <row r="266" spans="1:10">
      <c r="A266" s="62" t="s">
        <v>2901</v>
      </c>
      <c r="B266" s="59" t="s">
        <v>2902</v>
      </c>
      <c r="C266" s="72" t="s">
        <v>1789</v>
      </c>
      <c r="D266" s="72" t="s">
        <v>133</v>
      </c>
      <c r="E266" s="79">
        <v>45127</v>
      </c>
      <c r="F266" s="69">
        <v>921141.64300399984</v>
      </c>
      <c r="G266" s="71">
        <v>1.0237130000000001</v>
      </c>
      <c r="H266" s="69">
        <v>9.4298445850000014</v>
      </c>
      <c r="I266" s="70">
        <f t="shared" ref="I266:I329" si="4">IFERROR(H266/$H$9,0)</f>
        <v>3.6198103298176092E-4</v>
      </c>
      <c r="J266" s="70">
        <f>H266/'סכום נכסי הקרן'!$C$41</f>
        <v>1.1592398783370792E-6</v>
      </c>
    </row>
    <row r="267" spans="1:10">
      <c r="A267" s="62" t="s">
        <v>2903</v>
      </c>
      <c r="B267" s="59" t="s">
        <v>2904</v>
      </c>
      <c r="C267" s="72" t="s">
        <v>1789</v>
      </c>
      <c r="D267" s="72" t="s">
        <v>133</v>
      </c>
      <c r="E267" s="79">
        <v>45267</v>
      </c>
      <c r="F267" s="69">
        <v>443600.55158099992</v>
      </c>
      <c r="G267" s="71">
        <v>-2.7613349999999999</v>
      </c>
      <c r="H267" s="69">
        <v>-12.249298524</v>
      </c>
      <c r="I267" s="70">
        <f t="shared" si="4"/>
        <v>-4.7021069043626012E-4</v>
      </c>
      <c r="J267" s="70">
        <f>H267/'סכום נכסי הקרן'!$C$41</f>
        <v>-1.5058440468111195E-6</v>
      </c>
    </row>
    <row r="268" spans="1:10">
      <c r="A268" s="62" t="s">
        <v>2905</v>
      </c>
      <c r="B268" s="59" t="s">
        <v>2906</v>
      </c>
      <c r="C268" s="72" t="s">
        <v>1789</v>
      </c>
      <c r="D268" s="72" t="s">
        <v>135</v>
      </c>
      <c r="E268" s="79">
        <v>45195</v>
      </c>
      <c r="F268" s="69">
        <v>858246.814702</v>
      </c>
      <c r="G268" s="71">
        <v>-3.9586079999999999</v>
      </c>
      <c r="H268" s="69">
        <v>-33.974624804999998</v>
      </c>
      <c r="I268" s="70">
        <f t="shared" si="4"/>
        <v>-1.3041752354693399E-3</v>
      </c>
      <c r="J268" s="70">
        <f>H268/'סכום נכסי הקרן'!$C$41</f>
        <v>-4.1766054117313005E-6</v>
      </c>
    </row>
    <row r="269" spans="1:10">
      <c r="A269" s="62" t="s">
        <v>2907</v>
      </c>
      <c r="B269" s="59" t="s">
        <v>2908</v>
      </c>
      <c r="C269" s="72" t="s">
        <v>1789</v>
      </c>
      <c r="D269" s="72" t="s">
        <v>135</v>
      </c>
      <c r="E269" s="79">
        <v>45195</v>
      </c>
      <c r="F269" s="69">
        <v>858447.95058599999</v>
      </c>
      <c r="G269" s="71">
        <v>-3.93425</v>
      </c>
      <c r="H269" s="69">
        <v>-33.773488920999995</v>
      </c>
      <c r="I269" s="70">
        <f t="shared" si="4"/>
        <v>-1.2964542837183603E-3</v>
      </c>
      <c r="J269" s="70">
        <f>H269/'סכום נכסי הקרן'!$C$41</f>
        <v>-4.1518791571683915E-6</v>
      </c>
    </row>
    <row r="270" spans="1:10">
      <c r="A270" s="62" t="s">
        <v>2909</v>
      </c>
      <c r="B270" s="59" t="s">
        <v>2910</v>
      </c>
      <c r="C270" s="72" t="s">
        <v>1789</v>
      </c>
      <c r="D270" s="72" t="s">
        <v>135</v>
      </c>
      <c r="E270" s="79">
        <v>45210</v>
      </c>
      <c r="F270" s="69">
        <v>1696433.548858</v>
      </c>
      <c r="G270" s="71">
        <v>-3.9090379999999998</v>
      </c>
      <c r="H270" s="69">
        <v>-66.314238595000006</v>
      </c>
      <c r="I270" s="70">
        <f t="shared" si="4"/>
        <v>-2.5455877211593573E-3</v>
      </c>
      <c r="J270" s="70">
        <f>H270/'סכום נכסי הקרן'!$C$41</f>
        <v>-8.152213876691779E-6</v>
      </c>
    </row>
    <row r="271" spans="1:10">
      <c r="A271" s="62" t="s">
        <v>2911</v>
      </c>
      <c r="B271" s="59" t="s">
        <v>2912</v>
      </c>
      <c r="C271" s="72" t="s">
        <v>1789</v>
      </c>
      <c r="D271" s="72" t="s">
        <v>135</v>
      </c>
      <c r="E271" s="79">
        <v>45232</v>
      </c>
      <c r="F271" s="69">
        <v>1074367.3214749999</v>
      </c>
      <c r="G271" s="71">
        <v>-3.938898</v>
      </c>
      <c r="H271" s="69">
        <v>-42.318233581000001</v>
      </c>
      <c r="I271" s="70">
        <f t="shared" si="4"/>
        <v>-1.6244592121890014E-3</v>
      </c>
      <c r="J271" s="70">
        <f>H271/'סכום נכסי הקרן'!$C$41</f>
        <v>-5.2023109719022513E-6</v>
      </c>
    </row>
    <row r="272" spans="1:10">
      <c r="A272" s="62" t="s">
        <v>2913</v>
      </c>
      <c r="B272" s="59" t="s">
        <v>2914</v>
      </c>
      <c r="C272" s="72" t="s">
        <v>1789</v>
      </c>
      <c r="D272" s="72" t="s">
        <v>135</v>
      </c>
      <c r="E272" s="79">
        <v>45232</v>
      </c>
      <c r="F272" s="69">
        <v>576646.34405800002</v>
      </c>
      <c r="G272" s="71">
        <v>-3.8902739999999998</v>
      </c>
      <c r="H272" s="69">
        <v>-22.433122512000001</v>
      </c>
      <c r="I272" s="70">
        <f t="shared" si="4"/>
        <v>-8.6113453797713403E-4</v>
      </c>
      <c r="J272" s="70">
        <f>H272/'סכום נכסי הקרן'!$C$41</f>
        <v>-2.757772938580373E-6</v>
      </c>
    </row>
    <row r="273" spans="1:10">
      <c r="A273" s="62" t="s">
        <v>2913</v>
      </c>
      <c r="B273" s="59" t="s">
        <v>2915</v>
      </c>
      <c r="C273" s="72" t="s">
        <v>1789</v>
      </c>
      <c r="D273" s="72" t="s">
        <v>135</v>
      </c>
      <c r="E273" s="79">
        <v>45232</v>
      </c>
      <c r="F273" s="69">
        <v>2812811.7866400005</v>
      </c>
      <c r="G273" s="71">
        <v>-3.8902739999999998</v>
      </c>
      <c r="H273" s="69">
        <v>-109.42608419700001</v>
      </c>
      <c r="I273" s="70">
        <f t="shared" si="4"/>
        <v>-4.2005111150810338E-3</v>
      </c>
      <c r="J273" s="70">
        <f>H273/'סכום נכסי הקרן'!$C$41</f>
        <v>-1.3452086021991767E-5</v>
      </c>
    </row>
    <row r="274" spans="1:10">
      <c r="A274" s="62" t="s">
        <v>2916</v>
      </c>
      <c r="B274" s="59" t="s">
        <v>2917</v>
      </c>
      <c r="C274" s="72" t="s">
        <v>1789</v>
      </c>
      <c r="D274" s="72" t="s">
        <v>135</v>
      </c>
      <c r="E274" s="79">
        <v>45181</v>
      </c>
      <c r="F274" s="69">
        <v>2392481.163315</v>
      </c>
      <c r="G274" s="71">
        <v>-2.554996</v>
      </c>
      <c r="H274" s="69">
        <v>-61.127795274999997</v>
      </c>
      <c r="I274" s="70">
        <f t="shared" si="4"/>
        <v>-2.3464970475483293E-3</v>
      </c>
      <c r="J274" s="70">
        <f>H274/'סכום נכסי הקרן'!$C$41</f>
        <v>-7.5146284033486928E-6</v>
      </c>
    </row>
    <row r="275" spans="1:10">
      <c r="A275" s="62" t="s">
        <v>2918</v>
      </c>
      <c r="B275" s="59" t="s">
        <v>2919</v>
      </c>
      <c r="C275" s="72" t="s">
        <v>1789</v>
      </c>
      <c r="D275" s="72" t="s">
        <v>135</v>
      </c>
      <c r="E275" s="79">
        <v>45181</v>
      </c>
      <c r="F275" s="69">
        <v>870154.05900299991</v>
      </c>
      <c r="G275" s="71">
        <v>-2.5360309999999999</v>
      </c>
      <c r="H275" s="69">
        <v>-22.067380503999999</v>
      </c>
      <c r="I275" s="70">
        <f t="shared" si="4"/>
        <v>-8.4709489303205624E-4</v>
      </c>
      <c r="J275" s="70">
        <f>H275/'סכום נכסי הקרן'!$C$41</f>
        <v>-2.7128111455163485E-6</v>
      </c>
    </row>
    <row r="276" spans="1:10">
      <c r="A276" s="62" t="s">
        <v>2920</v>
      </c>
      <c r="B276" s="59" t="s">
        <v>2921</v>
      </c>
      <c r="C276" s="72" t="s">
        <v>1789</v>
      </c>
      <c r="D276" s="72" t="s">
        <v>135</v>
      </c>
      <c r="E276" s="79">
        <v>45176</v>
      </c>
      <c r="F276" s="69">
        <v>3915874.2878089999</v>
      </c>
      <c r="G276" s="71">
        <v>-2.5915659999999998</v>
      </c>
      <c r="H276" s="69">
        <v>-101.48247803</v>
      </c>
      <c r="I276" s="70">
        <f t="shared" si="4"/>
        <v>-3.8955819362369959E-3</v>
      </c>
      <c r="J276" s="70">
        <f>H276/'סכום נכסי הקרן'!$C$41</f>
        <v>-1.2475554016232228E-5</v>
      </c>
    </row>
    <row r="277" spans="1:10">
      <c r="A277" s="62" t="s">
        <v>2922</v>
      </c>
      <c r="B277" s="59" t="s">
        <v>2923</v>
      </c>
      <c r="C277" s="72" t="s">
        <v>1789</v>
      </c>
      <c r="D277" s="72" t="s">
        <v>135</v>
      </c>
      <c r="E277" s="79">
        <v>45181</v>
      </c>
      <c r="F277" s="69">
        <v>5693259.4854389997</v>
      </c>
      <c r="G277" s="71">
        <v>-2.5265520000000001</v>
      </c>
      <c r="H277" s="69">
        <v>-143.843152355</v>
      </c>
      <c r="I277" s="70">
        <f t="shared" si="4"/>
        <v>-5.521670310414316E-3</v>
      </c>
      <c r="J277" s="70">
        <f>H277/'סכום נכסי הקרן'!$C$41</f>
        <v>-1.7683082359690038E-5</v>
      </c>
    </row>
    <row r="278" spans="1:10">
      <c r="A278" s="62" t="s">
        <v>2924</v>
      </c>
      <c r="B278" s="59" t="s">
        <v>2925</v>
      </c>
      <c r="C278" s="72" t="s">
        <v>1789</v>
      </c>
      <c r="D278" s="72" t="s">
        <v>135</v>
      </c>
      <c r="E278" s="79">
        <v>45176</v>
      </c>
      <c r="F278" s="69">
        <v>1237862.6759609999</v>
      </c>
      <c r="G278" s="71">
        <v>-2.5725989999999999</v>
      </c>
      <c r="H278" s="69">
        <v>-31.845248617000003</v>
      </c>
      <c r="I278" s="70">
        <f t="shared" si="4"/>
        <v>-1.2224354161975463E-3</v>
      </c>
      <c r="J278" s="70">
        <f>H278/'סכום נכסי הקרן'!$C$41</f>
        <v>-3.9148346295237606E-6</v>
      </c>
    </row>
    <row r="279" spans="1:10">
      <c r="A279" s="62" t="s">
        <v>2926</v>
      </c>
      <c r="B279" s="59" t="s">
        <v>2927</v>
      </c>
      <c r="C279" s="72" t="s">
        <v>1789</v>
      </c>
      <c r="D279" s="72" t="s">
        <v>135</v>
      </c>
      <c r="E279" s="79">
        <v>45176</v>
      </c>
      <c r="F279" s="69">
        <v>2454331.469701</v>
      </c>
      <c r="G279" s="71">
        <v>-2.5725989999999999</v>
      </c>
      <c r="H279" s="69">
        <v>-63.140118301000001</v>
      </c>
      <c r="I279" s="70">
        <f t="shared" si="4"/>
        <v>-2.4237435770195744E-3</v>
      </c>
      <c r="J279" s="70">
        <f>H279/'סכום נכסי הקרן'!$C$41</f>
        <v>-7.7620094793365047E-6</v>
      </c>
    </row>
    <row r="280" spans="1:10">
      <c r="A280" s="62" t="s">
        <v>2928</v>
      </c>
      <c r="B280" s="59" t="s">
        <v>2929</v>
      </c>
      <c r="C280" s="72" t="s">
        <v>1789</v>
      </c>
      <c r="D280" s="72" t="s">
        <v>135</v>
      </c>
      <c r="E280" s="79">
        <v>45175</v>
      </c>
      <c r="F280" s="69">
        <v>2162127.6311849998</v>
      </c>
      <c r="G280" s="71">
        <v>-2.3767309999999999</v>
      </c>
      <c r="H280" s="69">
        <v>-51.387961685000008</v>
      </c>
      <c r="I280" s="70">
        <f t="shared" si="4"/>
        <v>-1.9726165458922515E-3</v>
      </c>
      <c r="J280" s="70">
        <f>H280/'סכום נכסי הקרן'!$C$41</f>
        <v>-6.3172806205596534E-6</v>
      </c>
    </row>
    <row r="281" spans="1:10">
      <c r="A281" s="62" t="s">
        <v>2930</v>
      </c>
      <c r="B281" s="59" t="s">
        <v>2931</v>
      </c>
      <c r="C281" s="72" t="s">
        <v>1789</v>
      </c>
      <c r="D281" s="72" t="s">
        <v>135</v>
      </c>
      <c r="E281" s="79">
        <v>45183</v>
      </c>
      <c r="F281" s="69">
        <v>2369584.207314</v>
      </c>
      <c r="G281" s="71">
        <v>-2.4464760000000001</v>
      </c>
      <c r="H281" s="69">
        <v>-57.971317112999998</v>
      </c>
      <c r="I281" s="70">
        <f t="shared" si="4"/>
        <v>-2.2253301274187402E-3</v>
      </c>
      <c r="J281" s="70">
        <f>H281/'סכום נכסי הקרן'!$C$41</f>
        <v>-7.1265928076919983E-6</v>
      </c>
    </row>
    <row r="282" spans="1:10">
      <c r="A282" s="62" t="s">
        <v>2930</v>
      </c>
      <c r="B282" s="59" t="s">
        <v>2932</v>
      </c>
      <c r="C282" s="72" t="s">
        <v>1789</v>
      </c>
      <c r="D282" s="72" t="s">
        <v>135</v>
      </c>
      <c r="E282" s="79">
        <v>45183</v>
      </c>
      <c r="F282" s="69">
        <v>6215097.5919439998</v>
      </c>
      <c r="G282" s="71">
        <v>-2.4464760000000001</v>
      </c>
      <c r="H282" s="69">
        <v>-152.050892632</v>
      </c>
      <c r="I282" s="70">
        <f t="shared" si="4"/>
        <v>-5.8367387378028745E-3</v>
      </c>
      <c r="J282" s="70">
        <f>H282/'סכום נכסי הקרן'!$C$41</f>
        <v>-1.8692085186233633E-5</v>
      </c>
    </row>
    <row r="283" spans="1:10">
      <c r="A283" s="62" t="s">
        <v>2933</v>
      </c>
      <c r="B283" s="59" t="s">
        <v>2934</v>
      </c>
      <c r="C283" s="72" t="s">
        <v>1789</v>
      </c>
      <c r="D283" s="72" t="s">
        <v>135</v>
      </c>
      <c r="E283" s="79">
        <v>45183</v>
      </c>
      <c r="F283" s="69">
        <v>1540721.3496409999</v>
      </c>
      <c r="G283" s="71">
        <v>-2.4464760000000001</v>
      </c>
      <c r="H283" s="69">
        <v>-37.693383314999998</v>
      </c>
      <c r="I283" s="70">
        <f t="shared" si="4"/>
        <v>-1.4469262675489967E-3</v>
      </c>
      <c r="J283" s="70">
        <f>H283/'סכום נכסי הקרן'!$C$41</f>
        <v>-4.6337638647512748E-6</v>
      </c>
    </row>
    <row r="284" spans="1:10">
      <c r="A284" s="62" t="s">
        <v>2935</v>
      </c>
      <c r="B284" s="59" t="s">
        <v>2936</v>
      </c>
      <c r="C284" s="72" t="s">
        <v>1789</v>
      </c>
      <c r="D284" s="72" t="s">
        <v>135</v>
      </c>
      <c r="E284" s="79">
        <v>45183</v>
      </c>
      <c r="F284" s="69">
        <v>5370052.468537</v>
      </c>
      <c r="G284" s="71">
        <v>-2.4417490000000002</v>
      </c>
      <c r="H284" s="69">
        <v>-131.12319052199999</v>
      </c>
      <c r="I284" s="70">
        <f t="shared" si="4"/>
        <v>-5.0333923878786583E-3</v>
      </c>
      <c r="J284" s="70">
        <f>H284/'סכום נכסי הקרן'!$C$41</f>
        <v>-1.6119378220684948E-5</v>
      </c>
    </row>
    <row r="285" spans="1:10">
      <c r="A285" s="62" t="s">
        <v>2937</v>
      </c>
      <c r="B285" s="59" t="s">
        <v>2938</v>
      </c>
      <c r="C285" s="72" t="s">
        <v>1789</v>
      </c>
      <c r="D285" s="72" t="s">
        <v>135</v>
      </c>
      <c r="E285" s="79">
        <v>45266</v>
      </c>
      <c r="F285" s="69">
        <v>557588.78555499995</v>
      </c>
      <c r="G285" s="71">
        <v>-2.3862839999999998</v>
      </c>
      <c r="H285" s="69">
        <v>-13.305651054</v>
      </c>
      <c r="I285" s="70">
        <f t="shared" si="4"/>
        <v>-5.1076062490819677E-4</v>
      </c>
      <c r="J285" s="70">
        <f>H285/'סכום נכסי הקרן'!$C$41</f>
        <v>-1.6357047213238441E-6</v>
      </c>
    </row>
    <row r="286" spans="1:10">
      <c r="A286" s="62" t="s">
        <v>2939</v>
      </c>
      <c r="B286" s="59" t="s">
        <v>2940</v>
      </c>
      <c r="C286" s="72" t="s">
        <v>1789</v>
      </c>
      <c r="D286" s="72" t="s">
        <v>135</v>
      </c>
      <c r="E286" s="79">
        <v>45274</v>
      </c>
      <c r="F286" s="69">
        <v>1754468.0842009999</v>
      </c>
      <c r="G286" s="71">
        <v>-1.485609</v>
      </c>
      <c r="H286" s="69">
        <v>-26.064529793000002</v>
      </c>
      <c r="I286" s="70">
        <f t="shared" si="4"/>
        <v>-1.0005324407638711E-3</v>
      </c>
      <c r="J286" s="70">
        <f>H286/'סכום נכסי הקרן'!$C$41</f>
        <v>-3.2041930356109356E-6</v>
      </c>
    </row>
    <row r="287" spans="1:10">
      <c r="A287" s="62" t="s">
        <v>2941</v>
      </c>
      <c r="B287" s="59" t="s">
        <v>2942</v>
      </c>
      <c r="C287" s="72" t="s">
        <v>1789</v>
      </c>
      <c r="D287" s="72" t="s">
        <v>135</v>
      </c>
      <c r="E287" s="79">
        <v>45161</v>
      </c>
      <c r="F287" s="69">
        <v>1098101.3557229999</v>
      </c>
      <c r="G287" s="71">
        <v>-1.5385150000000001</v>
      </c>
      <c r="H287" s="69">
        <v>-16.894456831999999</v>
      </c>
      <c r="I287" s="70">
        <f t="shared" si="4"/>
        <v>-6.4852319469198619E-4</v>
      </c>
      <c r="J287" s="70">
        <f>H287/'סכום נכסי הקרן'!$C$41</f>
        <v>-2.0768876841991677E-6</v>
      </c>
    </row>
    <row r="288" spans="1:10">
      <c r="A288" s="62" t="s">
        <v>2943</v>
      </c>
      <c r="B288" s="59" t="s">
        <v>2944</v>
      </c>
      <c r="C288" s="72" t="s">
        <v>1789</v>
      </c>
      <c r="D288" s="72" t="s">
        <v>135</v>
      </c>
      <c r="E288" s="79">
        <v>45279</v>
      </c>
      <c r="F288" s="69">
        <v>661545.97747799999</v>
      </c>
      <c r="G288" s="71">
        <v>-0.93020800000000003</v>
      </c>
      <c r="H288" s="69">
        <v>-6.153752742</v>
      </c>
      <c r="I288" s="70">
        <f t="shared" si="4"/>
        <v>-2.3622253306346546E-4</v>
      </c>
      <c r="J288" s="70">
        <f>H288/'סכום נכסי הקרן'!$C$41</f>
        <v>-7.5649980396283972E-7</v>
      </c>
    </row>
    <row r="289" spans="1:10">
      <c r="A289" s="62" t="s">
        <v>2945</v>
      </c>
      <c r="B289" s="59" t="s">
        <v>2946</v>
      </c>
      <c r="C289" s="72" t="s">
        <v>1789</v>
      </c>
      <c r="D289" s="72" t="s">
        <v>135</v>
      </c>
      <c r="E289" s="79">
        <v>45279</v>
      </c>
      <c r="F289" s="69">
        <v>662089.04436299996</v>
      </c>
      <c r="G289" s="71">
        <v>-0.84742200000000001</v>
      </c>
      <c r="H289" s="69">
        <v>-5.610685857</v>
      </c>
      <c r="I289" s="70">
        <f t="shared" si="4"/>
        <v>-2.1537596340491714E-4</v>
      </c>
      <c r="J289" s="70">
        <f>H289/'סכום נכסי הקרן'!$C$41</f>
        <v>-6.8973891686426453E-7</v>
      </c>
    </row>
    <row r="290" spans="1:10">
      <c r="A290" s="62" t="s">
        <v>2947</v>
      </c>
      <c r="B290" s="59" t="s">
        <v>2948</v>
      </c>
      <c r="C290" s="72" t="s">
        <v>1789</v>
      </c>
      <c r="D290" s="72" t="s">
        <v>135</v>
      </c>
      <c r="E290" s="79">
        <v>45288</v>
      </c>
      <c r="F290" s="69">
        <v>446722.79715400003</v>
      </c>
      <c r="G290" s="71">
        <v>0.37514199999999998</v>
      </c>
      <c r="H290" s="69">
        <v>1.6758448829999999</v>
      </c>
      <c r="I290" s="70">
        <f t="shared" si="4"/>
        <v>6.4330229029489156E-5</v>
      </c>
      <c r="J290" s="70">
        <f>H290/'סכום נכסי הקרן'!$C$41</f>
        <v>2.060167801037769E-7</v>
      </c>
    </row>
    <row r="291" spans="1:10">
      <c r="A291" s="62" t="s">
        <v>2949</v>
      </c>
      <c r="B291" s="59" t="s">
        <v>2950</v>
      </c>
      <c r="C291" s="72" t="s">
        <v>1789</v>
      </c>
      <c r="D291" s="72" t="s">
        <v>135</v>
      </c>
      <c r="E291" s="79">
        <v>45099</v>
      </c>
      <c r="F291" s="69">
        <v>5443421.3375620004</v>
      </c>
      <c r="G291" s="71">
        <v>0.38185999999999998</v>
      </c>
      <c r="H291" s="69">
        <v>20.786264934999998</v>
      </c>
      <c r="I291" s="70">
        <f t="shared" si="4"/>
        <v>7.9791703725134652E-4</v>
      </c>
      <c r="J291" s="70">
        <f>H291/'סכום נכסי הקרן'!$C$41</f>
        <v>2.5553196574057525E-6</v>
      </c>
    </row>
    <row r="292" spans="1:10">
      <c r="A292" s="62" t="s">
        <v>2949</v>
      </c>
      <c r="B292" s="59" t="s">
        <v>2951</v>
      </c>
      <c r="C292" s="72" t="s">
        <v>1789</v>
      </c>
      <c r="D292" s="72" t="s">
        <v>135</v>
      </c>
      <c r="E292" s="79">
        <v>45099</v>
      </c>
      <c r="F292" s="69">
        <v>853284.6250939999</v>
      </c>
      <c r="G292" s="71">
        <v>0.38185999999999998</v>
      </c>
      <c r="H292" s="69">
        <v>3.258355173</v>
      </c>
      <c r="I292" s="70">
        <f t="shared" si="4"/>
        <v>1.2507764690206758E-4</v>
      </c>
      <c r="J292" s="70">
        <f>H292/'סכום נכסי הקרן'!$C$41</f>
        <v>4.0055965082774604E-7</v>
      </c>
    </row>
    <row r="293" spans="1:10">
      <c r="A293" s="62" t="s">
        <v>2952</v>
      </c>
      <c r="B293" s="59" t="s">
        <v>2953</v>
      </c>
      <c r="C293" s="72" t="s">
        <v>1789</v>
      </c>
      <c r="D293" s="72" t="s">
        <v>135</v>
      </c>
      <c r="E293" s="79">
        <v>45288</v>
      </c>
      <c r="F293" s="69">
        <v>447125.06891999999</v>
      </c>
      <c r="G293" s="71">
        <v>0.46477299999999999</v>
      </c>
      <c r="H293" s="69">
        <v>2.078116649</v>
      </c>
      <c r="I293" s="70">
        <f t="shared" si="4"/>
        <v>7.9772132454674529E-5</v>
      </c>
      <c r="J293" s="70">
        <f>H293/'סכום נכסי הקרן'!$C$41</f>
        <v>2.5546928898372914E-7</v>
      </c>
    </row>
    <row r="294" spans="1:10">
      <c r="A294" s="62" t="s">
        <v>2954</v>
      </c>
      <c r="B294" s="59" t="s">
        <v>2955</v>
      </c>
      <c r="C294" s="72" t="s">
        <v>1789</v>
      </c>
      <c r="D294" s="72" t="s">
        <v>135</v>
      </c>
      <c r="E294" s="79">
        <v>45148</v>
      </c>
      <c r="F294" s="69">
        <v>1263653.33577</v>
      </c>
      <c r="G294" s="71">
        <v>0.43294700000000003</v>
      </c>
      <c r="H294" s="69">
        <v>5.4709498669999999</v>
      </c>
      <c r="I294" s="70">
        <f t="shared" si="4"/>
        <v>2.1001195368567011E-4</v>
      </c>
      <c r="J294" s="70">
        <f>H294/'סכום נכסי הקרן'!$C$41</f>
        <v>6.7256074064017439E-7</v>
      </c>
    </row>
    <row r="295" spans="1:10">
      <c r="A295" s="62" t="s">
        <v>2956</v>
      </c>
      <c r="B295" s="59" t="s">
        <v>2957</v>
      </c>
      <c r="C295" s="72" t="s">
        <v>1789</v>
      </c>
      <c r="D295" s="72" t="s">
        <v>135</v>
      </c>
      <c r="E295" s="79">
        <v>45148</v>
      </c>
      <c r="F295" s="69">
        <v>1011870.634879</v>
      </c>
      <c r="G295" s="71">
        <v>0.56599999999999995</v>
      </c>
      <c r="H295" s="69">
        <v>5.727183643</v>
      </c>
      <c r="I295" s="70">
        <f t="shared" si="4"/>
        <v>2.1984793412895725E-4</v>
      </c>
      <c r="J295" s="70">
        <f>H295/'סכום נכסי הקרן'!$C$41</f>
        <v>7.0406034899942403E-7</v>
      </c>
    </row>
    <row r="296" spans="1:10">
      <c r="A296" s="62" t="s">
        <v>2956</v>
      </c>
      <c r="B296" s="59" t="s">
        <v>2958</v>
      </c>
      <c r="C296" s="72" t="s">
        <v>1789</v>
      </c>
      <c r="D296" s="72" t="s">
        <v>135</v>
      </c>
      <c r="E296" s="79">
        <v>45148</v>
      </c>
      <c r="F296" s="69">
        <v>897074.08564499998</v>
      </c>
      <c r="G296" s="71">
        <v>0.56599999999999995</v>
      </c>
      <c r="H296" s="69">
        <v>5.0774356449999996</v>
      </c>
      <c r="I296" s="70">
        <f t="shared" si="4"/>
        <v>1.9490622386280962E-4</v>
      </c>
      <c r="J296" s="70">
        <f>H296/'סכום נכסי הקרן'!$C$41</f>
        <v>6.2418482365413739E-7</v>
      </c>
    </row>
    <row r="297" spans="1:10">
      <c r="A297" s="62" t="s">
        <v>2959</v>
      </c>
      <c r="B297" s="59" t="s">
        <v>2960</v>
      </c>
      <c r="C297" s="72" t="s">
        <v>1789</v>
      </c>
      <c r="D297" s="72" t="s">
        <v>135</v>
      </c>
      <c r="E297" s="79">
        <v>45133</v>
      </c>
      <c r="F297" s="69">
        <v>1348133.3724450001</v>
      </c>
      <c r="G297" s="71">
        <v>0.80726500000000001</v>
      </c>
      <c r="H297" s="69">
        <v>10.883002486999997</v>
      </c>
      <c r="I297" s="70">
        <f t="shared" si="4"/>
        <v>4.1776303381009874E-4</v>
      </c>
      <c r="J297" s="70">
        <f>H297/'סכום נכסי הקרן'!$C$41</f>
        <v>1.3378810610558969E-6</v>
      </c>
    </row>
    <row r="298" spans="1:10">
      <c r="A298" s="62" t="s">
        <v>2961</v>
      </c>
      <c r="B298" s="59" t="s">
        <v>2962</v>
      </c>
      <c r="C298" s="72" t="s">
        <v>1789</v>
      </c>
      <c r="D298" s="72" t="s">
        <v>135</v>
      </c>
      <c r="E298" s="79">
        <v>45133</v>
      </c>
      <c r="F298" s="69">
        <v>5736402.3151669987</v>
      </c>
      <c r="G298" s="71">
        <v>0.85164200000000001</v>
      </c>
      <c r="H298" s="69">
        <v>48.853616568999996</v>
      </c>
      <c r="I298" s="70">
        <f t="shared" si="4"/>
        <v>1.875331287927211E-3</v>
      </c>
      <c r="J298" s="70">
        <f>H298/'סכום נכסי הקרן'!$C$41</f>
        <v>6.0057257590289184E-6</v>
      </c>
    </row>
    <row r="299" spans="1:10">
      <c r="A299" s="62" t="s">
        <v>2963</v>
      </c>
      <c r="B299" s="59" t="s">
        <v>2964</v>
      </c>
      <c r="C299" s="72" t="s">
        <v>1789</v>
      </c>
      <c r="D299" s="72" t="s">
        <v>135</v>
      </c>
      <c r="E299" s="79">
        <v>45133</v>
      </c>
      <c r="F299" s="69">
        <v>3042663.1730869994</v>
      </c>
      <c r="G299" s="71">
        <v>0.85164200000000001</v>
      </c>
      <c r="H299" s="69">
        <v>25.912600316999999</v>
      </c>
      <c r="I299" s="70">
        <f t="shared" si="4"/>
        <v>9.9470036281527571E-4</v>
      </c>
      <c r="J299" s="70">
        <f>H299/'סכום נכסי הקרן'!$C$41</f>
        <v>3.1855158765457461E-6</v>
      </c>
    </row>
    <row r="300" spans="1:10">
      <c r="A300" s="62" t="s">
        <v>2965</v>
      </c>
      <c r="B300" s="59" t="s">
        <v>2966</v>
      </c>
      <c r="C300" s="72" t="s">
        <v>1789</v>
      </c>
      <c r="D300" s="72" t="s">
        <v>135</v>
      </c>
      <c r="E300" s="79">
        <v>45133</v>
      </c>
      <c r="F300" s="69">
        <v>4056956.8307150002</v>
      </c>
      <c r="G300" s="71">
        <v>0.85341599999999995</v>
      </c>
      <c r="H300" s="69">
        <v>34.622733687999997</v>
      </c>
      <c r="I300" s="70">
        <f t="shared" si="4"/>
        <v>1.3290540254470853E-3</v>
      </c>
      <c r="J300" s="70">
        <f>H300/'סכום נכסי הקרן'!$C$41</f>
        <v>4.256279435614283E-6</v>
      </c>
    </row>
    <row r="301" spans="1:10">
      <c r="A301" s="62" t="s">
        <v>2967</v>
      </c>
      <c r="B301" s="59" t="s">
        <v>2968</v>
      </c>
      <c r="C301" s="72" t="s">
        <v>1789</v>
      </c>
      <c r="D301" s="72" t="s">
        <v>135</v>
      </c>
      <c r="E301" s="79">
        <v>45127</v>
      </c>
      <c r="F301" s="69">
        <v>5869864.266357</v>
      </c>
      <c r="G301" s="71">
        <v>2.1140620000000001</v>
      </c>
      <c r="H301" s="69">
        <v>124.09254862700001</v>
      </c>
      <c r="I301" s="70">
        <f t="shared" si="4"/>
        <v>4.7635089351094383E-3</v>
      </c>
      <c r="J301" s="70">
        <f>H301/'סכום נכסי הקרן'!$C$41</f>
        <v>1.5255079728644494E-5</v>
      </c>
    </row>
    <row r="302" spans="1:10">
      <c r="A302" s="62" t="s">
        <v>2967</v>
      </c>
      <c r="B302" s="59" t="s">
        <v>2969</v>
      </c>
      <c r="C302" s="72" t="s">
        <v>1789</v>
      </c>
      <c r="D302" s="72" t="s">
        <v>135</v>
      </c>
      <c r="E302" s="79">
        <v>45127</v>
      </c>
      <c r="F302" s="69">
        <v>1830472.9899790001</v>
      </c>
      <c r="G302" s="71">
        <v>2.1140620000000001</v>
      </c>
      <c r="H302" s="69">
        <v>38.697327290000004</v>
      </c>
      <c r="I302" s="70">
        <f t="shared" si="4"/>
        <v>1.4854644082204125E-3</v>
      </c>
      <c r="J302" s="70">
        <f>H302/'סכום נכסי הקרן'!$C$41</f>
        <v>4.7571817939595158E-6</v>
      </c>
    </row>
    <row r="303" spans="1:10">
      <c r="A303" s="62" t="s">
        <v>2970</v>
      </c>
      <c r="B303" s="59" t="s">
        <v>2971</v>
      </c>
      <c r="C303" s="72" t="s">
        <v>1789</v>
      </c>
      <c r="D303" s="72" t="s">
        <v>135</v>
      </c>
      <c r="E303" s="79">
        <v>45127</v>
      </c>
      <c r="F303" s="69">
        <v>415313.57852400007</v>
      </c>
      <c r="G303" s="71">
        <v>2.1140620000000001</v>
      </c>
      <c r="H303" s="69">
        <v>8.7799850260000003</v>
      </c>
      <c r="I303" s="70">
        <f t="shared" si="4"/>
        <v>3.3703504025203111E-4</v>
      </c>
      <c r="J303" s="70">
        <f>H303/'סכום נכסי הקרן'!$C$41</f>
        <v>1.0793506384539862E-6</v>
      </c>
    </row>
    <row r="304" spans="1:10">
      <c r="A304" s="62" t="s">
        <v>2972</v>
      </c>
      <c r="B304" s="59" t="s">
        <v>2973</v>
      </c>
      <c r="C304" s="72" t="s">
        <v>1789</v>
      </c>
      <c r="D304" s="72" t="s">
        <v>135</v>
      </c>
      <c r="E304" s="79">
        <v>45127</v>
      </c>
      <c r="F304" s="69">
        <v>3185348.7590999994</v>
      </c>
      <c r="G304" s="71">
        <v>2.1486749999999999</v>
      </c>
      <c r="H304" s="69">
        <v>68.442785161000003</v>
      </c>
      <c r="I304" s="70">
        <f t="shared" si="4"/>
        <v>2.6272956939435619E-3</v>
      </c>
      <c r="J304" s="70">
        <f>H304/'סכום נכסי הקרן'!$C$41</f>
        <v>8.4138826709081413E-6</v>
      </c>
    </row>
    <row r="305" spans="1:10">
      <c r="A305" s="62" t="s">
        <v>2974</v>
      </c>
      <c r="B305" s="59" t="s">
        <v>2975</v>
      </c>
      <c r="C305" s="72" t="s">
        <v>1789</v>
      </c>
      <c r="D305" s="72" t="s">
        <v>136</v>
      </c>
      <c r="E305" s="79">
        <v>45195</v>
      </c>
      <c r="F305" s="69">
        <v>736199.57198100002</v>
      </c>
      <c r="G305" s="71">
        <v>-4.4603770000000003</v>
      </c>
      <c r="H305" s="69">
        <v>-32.837276636000006</v>
      </c>
      <c r="I305" s="70">
        <f t="shared" si="4"/>
        <v>-1.2605161421127625E-3</v>
      </c>
      <c r="J305" s="70">
        <f>H305/'סכום נכסי הקרן'!$C$41</f>
        <v>-4.0367876935097599E-6</v>
      </c>
    </row>
    <row r="306" spans="1:10">
      <c r="A306" s="62" t="s">
        <v>2976</v>
      </c>
      <c r="B306" s="59" t="s">
        <v>2977</v>
      </c>
      <c r="C306" s="72" t="s">
        <v>1789</v>
      </c>
      <c r="D306" s="72" t="s">
        <v>136</v>
      </c>
      <c r="E306" s="79">
        <v>45280</v>
      </c>
      <c r="F306" s="69">
        <v>739674.03349199996</v>
      </c>
      <c r="G306" s="71">
        <v>-0.50404000000000004</v>
      </c>
      <c r="H306" s="69">
        <v>-3.7282535159999997</v>
      </c>
      <c r="I306" s="70">
        <f t="shared" si="4"/>
        <v>-1.4311551444721522E-4</v>
      </c>
      <c r="J306" s="70">
        <f>H306/'סכום נכסי הקרן'!$C$41</f>
        <v>-4.5832570339202747E-7</v>
      </c>
    </row>
    <row r="307" spans="1:10">
      <c r="A307" s="62" t="s">
        <v>2978</v>
      </c>
      <c r="B307" s="59" t="s">
        <v>2979</v>
      </c>
      <c r="C307" s="72" t="s">
        <v>1789</v>
      </c>
      <c r="D307" s="72" t="s">
        <v>136</v>
      </c>
      <c r="E307" s="79">
        <v>45153</v>
      </c>
      <c r="F307" s="69">
        <v>3062643.80204</v>
      </c>
      <c r="G307" s="71">
        <v>-0.432533</v>
      </c>
      <c r="H307" s="69">
        <v>-13.246943597</v>
      </c>
      <c r="I307" s="70">
        <f t="shared" si="4"/>
        <v>-5.0850703676715817E-4</v>
      </c>
      <c r="J307" s="70">
        <f>H307/'סכום נכסי הקרן'!$C$41</f>
        <v>-1.6284876325694424E-6</v>
      </c>
    </row>
    <row r="308" spans="1:10">
      <c r="A308" s="62" t="s">
        <v>2980</v>
      </c>
      <c r="B308" s="59" t="s">
        <v>2981</v>
      </c>
      <c r="C308" s="72" t="s">
        <v>1789</v>
      </c>
      <c r="D308" s="72" t="s">
        <v>136</v>
      </c>
      <c r="E308" s="79">
        <v>45153</v>
      </c>
      <c r="F308" s="69">
        <v>1020965.744418</v>
      </c>
      <c r="G308" s="71">
        <v>-0.42422300000000002</v>
      </c>
      <c r="H308" s="69">
        <v>-4.3311708319999997</v>
      </c>
      <c r="I308" s="70">
        <f t="shared" si="4"/>
        <v>-1.6625954729749477E-4</v>
      </c>
      <c r="J308" s="70">
        <f>H308/'סכום נכסי הקרן'!$C$41</f>
        <v>-5.3244418856398203E-7</v>
      </c>
    </row>
    <row r="309" spans="1:10">
      <c r="A309" s="62" t="s">
        <v>2982</v>
      </c>
      <c r="B309" s="59" t="s">
        <v>2983</v>
      </c>
      <c r="C309" s="72" t="s">
        <v>1789</v>
      </c>
      <c r="D309" s="72" t="s">
        <v>136</v>
      </c>
      <c r="E309" s="79">
        <v>45152</v>
      </c>
      <c r="F309" s="69">
        <v>1771465.216096</v>
      </c>
      <c r="G309" s="71">
        <v>-0.41677599999999998</v>
      </c>
      <c r="H309" s="69">
        <v>-7.383043335</v>
      </c>
      <c r="I309" s="70">
        <f t="shared" si="4"/>
        <v>-2.8341099674151251E-4</v>
      </c>
      <c r="J309" s="70">
        <f>H309/'סכום נכסי הקרן'!$C$41</f>
        <v>-9.0762028793529495E-7</v>
      </c>
    </row>
    <row r="310" spans="1:10">
      <c r="A310" s="62" t="s">
        <v>2984</v>
      </c>
      <c r="B310" s="59" t="s">
        <v>2985</v>
      </c>
      <c r="C310" s="72" t="s">
        <v>1789</v>
      </c>
      <c r="D310" s="72" t="s">
        <v>136</v>
      </c>
      <c r="E310" s="79">
        <v>45153</v>
      </c>
      <c r="F310" s="69">
        <v>2195422.304217</v>
      </c>
      <c r="G310" s="71">
        <v>-0.40839799999999998</v>
      </c>
      <c r="H310" s="69">
        <v>-8.9660635020000008</v>
      </c>
      <c r="I310" s="70">
        <f t="shared" si="4"/>
        <v>-3.4417798713212033E-4</v>
      </c>
      <c r="J310" s="70">
        <f>H310/'סכום נכסי הקרן'!$C$41</f>
        <v>-1.1022258394114355E-6</v>
      </c>
    </row>
    <row r="311" spans="1:10">
      <c r="A311" s="62" t="s">
        <v>2986</v>
      </c>
      <c r="B311" s="59" t="s">
        <v>2987</v>
      </c>
      <c r="C311" s="72" t="s">
        <v>1789</v>
      </c>
      <c r="D311" s="72" t="s">
        <v>136</v>
      </c>
      <c r="E311" s="79">
        <v>45281</v>
      </c>
      <c r="F311" s="69">
        <v>765875.16022600001</v>
      </c>
      <c r="G311" s="71">
        <v>-0.41282000000000002</v>
      </c>
      <c r="H311" s="69">
        <v>-3.1616883910000007</v>
      </c>
      <c r="I311" s="70">
        <f t="shared" si="4"/>
        <v>-1.2136692385801623E-4</v>
      </c>
      <c r="J311" s="70">
        <f>H311/'סכום נכסי הקרן'!$C$41</f>
        <v>-3.8867610517703943E-7</v>
      </c>
    </row>
    <row r="312" spans="1:10">
      <c r="A312" s="62" t="s">
        <v>2988</v>
      </c>
      <c r="B312" s="59" t="s">
        <v>2989</v>
      </c>
      <c r="C312" s="72" t="s">
        <v>1789</v>
      </c>
      <c r="D312" s="72" t="s">
        <v>136</v>
      </c>
      <c r="E312" s="79">
        <v>45113</v>
      </c>
      <c r="F312" s="69">
        <v>418896.57239299995</v>
      </c>
      <c r="G312" s="71">
        <v>-0.28002100000000002</v>
      </c>
      <c r="H312" s="69">
        <v>-1.172999082</v>
      </c>
      <c r="I312" s="70">
        <f t="shared" si="4"/>
        <v>-4.502761583838099E-5</v>
      </c>
      <c r="J312" s="70">
        <f>H312/'סכום נכסי הקרן'!$C$41</f>
        <v>-1.4420039491108807E-7</v>
      </c>
    </row>
    <row r="313" spans="1:10">
      <c r="A313" s="62" t="s">
        <v>2988</v>
      </c>
      <c r="B313" s="59" t="s">
        <v>2990</v>
      </c>
      <c r="C313" s="72" t="s">
        <v>1789</v>
      </c>
      <c r="D313" s="72" t="s">
        <v>136</v>
      </c>
      <c r="E313" s="79">
        <v>45113</v>
      </c>
      <c r="F313" s="69">
        <v>2441548.9024800002</v>
      </c>
      <c r="G313" s="71">
        <v>-0.28002100000000002</v>
      </c>
      <c r="H313" s="69">
        <v>-6.8368539010000005</v>
      </c>
      <c r="I313" s="70">
        <f t="shared" si="4"/>
        <v>-2.6244456259290105E-4</v>
      </c>
      <c r="J313" s="70">
        <f>H313/'סכום נכסי הקרן'!$C$41</f>
        <v>-8.4047553625759196E-7</v>
      </c>
    </row>
    <row r="314" spans="1:10">
      <c r="A314" s="62" t="s">
        <v>2991</v>
      </c>
      <c r="B314" s="59" t="s">
        <v>2992</v>
      </c>
      <c r="C314" s="72" t="s">
        <v>1789</v>
      </c>
      <c r="D314" s="72" t="s">
        <v>136</v>
      </c>
      <c r="E314" s="79">
        <v>45113</v>
      </c>
      <c r="F314" s="69">
        <v>2555974.4661810002</v>
      </c>
      <c r="G314" s="71">
        <v>-0.26344899999999999</v>
      </c>
      <c r="H314" s="69">
        <v>-6.733701527</v>
      </c>
      <c r="I314" s="70">
        <f t="shared" si="4"/>
        <v>-2.5848487878703681E-4</v>
      </c>
      <c r="J314" s="70">
        <f>H314/'סכום נכסי הקרן'!$C$41</f>
        <v>-8.2779469677947854E-7</v>
      </c>
    </row>
    <row r="315" spans="1:10">
      <c r="A315" s="62" t="s">
        <v>2993</v>
      </c>
      <c r="B315" s="59" t="s">
        <v>2994</v>
      </c>
      <c r="C315" s="72" t="s">
        <v>1789</v>
      </c>
      <c r="D315" s="72" t="s">
        <v>136</v>
      </c>
      <c r="E315" s="79">
        <v>45113</v>
      </c>
      <c r="F315" s="69">
        <v>3579293.5004350003</v>
      </c>
      <c r="G315" s="71">
        <v>-0.23741899999999999</v>
      </c>
      <c r="H315" s="69">
        <v>-8.4979344010000002</v>
      </c>
      <c r="I315" s="70">
        <f t="shared" si="4"/>
        <v>-3.2620803502725186E-4</v>
      </c>
      <c r="J315" s="70">
        <f>H315/'סכום נכסי הקרן'!$C$41</f>
        <v>-1.0446772852229058E-6</v>
      </c>
    </row>
    <row r="316" spans="1:10">
      <c r="A316" s="62" t="s">
        <v>2995</v>
      </c>
      <c r="B316" s="59" t="s">
        <v>2996</v>
      </c>
      <c r="C316" s="72" t="s">
        <v>1789</v>
      </c>
      <c r="D316" s="72" t="s">
        <v>133</v>
      </c>
      <c r="E316" s="79">
        <v>45141</v>
      </c>
      <c r="F316" s="69">
        <v>1634846.8898229999</v>
      </c>
      <c r="G316" s="71">
        <v>1.3473010000000001</v>
      </c>
      <c r="H316" s="69">
        <v>22.026312959999998</v>
      </c>
      <c r="I316" s="70">
        <f t="shared" si="4"/>
        <v>8.4551844372102614E-4</v>
      </c>
      <c r="J316" s="70">
        <f>H316/'סכום נכסי הקרן'!$C$41</f>
        <v>2.7077625856720125E-6</v>
      </c>
    </row>
    <row r="317" spans="1:10">
      <c r="A317" s="62" t="s">
        <v>2997</v>
      </c>
      <c r="B317" s="59" t="s">
        <v>2998</v>
      </c>
      <c r="C317" s="72" t="s">
        <v>1789</v>
      </c>
      <c r="D317" s="72" t="s">
        <v>133</v>
      </c>
      <c r="E317" s="79">
        <v>45251</v>
      </c>
      <c r="F317" s="69">
        <v>605085.38715600001</v>
      </c>
      <c r="G317" s="71">
        <v>-3.6627640000000001</v>
      </c>
      <c r="H317" s="69">
        <v>-22.162847791000001</v>
      </c>
      <c r="I317" s="70">
        <f t="shared" si="4"/>
        <v>-8.5075957136823981E-4</v>
      </c>
      <c r="J317" s="70">
        <f>H317/'סכום נכסי הקרן'!$C$41</f>
        <v>-2.7245472335472261E-6</v>
      </c>
    </row>
    <row r="318" spans="1:10">
      <c r="A318" s="62" t="s">
        <v>2999</v>
      </c>
      <c r="B318" s="59" t="s">
        <v>3000</v>
      </c>
      <c r="C318" s="72" t="s">
        <v>1789</v>
      </c>
      <c r="D318" s="72" t="s">
        <v>133</v>
      </c>
      <c r="E318" s="79">
        <v>45251</v>
      </c>
      <c r="F318" s="69">
        <v>604341.63290900004</v>
      </c>
      <c r="G318" s="71">
        <v>-3.7899940000000001</v>
      </c>
      <c r="H318" s="69">
        <v>-22.904514373000001</v>
      </c>
      <c r="I318" s="70">
        <f t="shared" si="4"/>
        <v>-8.7922973681587235E-4</v>
      </c>
      <c r="J318" s="70">
        <f>H318/'סכום נכסי הקרן'!$C$41</f>
        <v>-2.8157225939186988E-6</v>
      </c>
    </row>
    <row r="319" spans="1:10">
      <c r="A319" s="62" t="s">
        <v>3001</v>
      </c>
      <c r="B319" s="59" t="s">
        <v>3002</v>
      </c>
      <c r="C319" s="72" t="s">
        <v>1789</v>
      </c>
      <c r="D319" s="72" t="s">
        <v>133</v>
      </c>
      <c r="E319" s="79">
        <v>45251</v>
      </c>
      <c r="F319" s="69">
        <v>1235478.399553</v>
      </c>
      <c r="G319" s="71">
        <v>-3.8465410000000002</v>
      </c>
      <c r="H319" s="69">
        <v>-47.523188933</v>
      </c>
      <c r="I319" s="70">
        <f t="shared" si="4"/>
        <v>-1.8242605024390999E-3</v>
      </c>
      <c r="J319" s="70">
        <f>H319/'סכום נכסי הקרן'!$C$41</f>
        <v>-5.842172186433859E-6</v>
      </c>
    </row>
    <row r="320" spans="1:10">
      <c r="A320" s="62" t="s">
        <v>3003</v>
      </c>
      <c r="B320" s="59" t="s">
        <v>3004</v>
      </c>
      <c r="C320" s="72" t="s">
        <v>1789</v>
      </c>
      <c r="D320" s="72" t="s">
        <v>133</v>
      </c>
      <c r="E320" s="79">
        <v>45250</v>
      </c>
      <c r="F320" s="69">
        <v>410146.58112400002</v>
      </c>
      <c r="G320" s="71">
        <v>-4.2706439999999999</v>
      </c>
      <c r="H320" s="69">
        <v>-17.515900499000001</v>
      </c>
      <c r="I320" s="70">
        <f t="shared" si="4"/>
        <v>-6.7237839384112828E-4</v>
      </c>
      <c r="J320" s="70">
        <f>H320/'סכום נכסי הקרן'!$C$41</f>
        <v>-2.1532836708384775E-6</v>
      </c>
    </row>
    <row r="321" spans="1:10">
      <c r="A321" s="62" t="s">
        <v>3005</v>
      </c>
      <c r="B321" s="59" t="s">
        <v>3006</v>
      </c>
      <c r="C321" s="72" t="s">
        <v>1789</v>
      </c>
      <c r="D321" s="72" t="s">
        <v>133</v>
      </c>
      <c r="E321" s="79">
        <v>45250</v>
      </c>
      <c r="F321" s="69">
        <v>1230188.889825</v>
      </c>
      <c r="G321" s="71">
        <v>-4.291849</v>
      </c>
      <c r="H321" s="69">
        <v>-52.797851538000003</v>
      </c>
      <c r="I321" s="70">
        <f t="shared" si="4"/>
        <v>-2.026737627186768E-3</v>
      </c>
      <c r="J321" s="70">
        <f>H321/'סכום נכסי הקרן'!$C$41</f>
        <v>-6.4906027285676924E-6</v>
      </c>
    </row>
    <row r="322" spans="1:10">
      <c r="A322" s="62" t="s">
        <v>3007</v>
      </c>
      <c r="B322" s="59" t="s">
        <v>3008</v>
      </c>
      <c r="C322" s="72" t="s">
        <v>1789</v>
      </c>
      <c r="D322" s="72" t="s">
        <v>133</v>
      </c>
      <c r="E322" s="79">
        <v>45253</v>
      </c>
      <c r="F322" s="69">
        <v>815360.65179999988</v>
      </c>
      <c r="G322" s="71">
        <v>-4.8997299999999999</v>
      </c>
      <c r="H322" s="69">
        <v>-39.950466397999996</v>
      </c>
      <c r="I322" s="70">
        <f t="shared" si="4"/>
        <v>-1.5335683387459737E-3</v>
      </c>
      <c r="J322" s="70">
        <f>H322/'סכום נכסי הקרן'!$C$41</f>
        <v>-4.9112340494344507E-6</v>
      </c>
    </row>
    <row r="323" spans="1:10">
      <c r="A323" s="62" t="s">
        <v>3009</v>
      </c>
      <c r="B323" s="59" t="s">
        <v>3010</v>
      </c>
      <c r="C323" s="72" t="s">
        <v>1789</v>
      </c>
      <c r="D323" s="72" t="s">
        <v>133</v>
      </c>
      <c r="E323" s="79">
        <v>45252</v>
      </c>
      <c r="F323" s="69">
        <v>814232.9054719999</v>
      </c>
      <c r="G323" s="71">
        <v>-5.0446309999999999</v>
      </c>
      <c r="H323" s="69">
        <v>-41.075047233999996</v>
      </c>
      <c r="I323" s="70">
        <f t="shared" si="4"/>
        <v>-1.5767373357551404E-3</v>
      </c>
      <c r="J323" s="70">
        <f>H323/'סכום נכסי הקרן'!$C$41</f>
        <v>-5.0494822400333261E-6</v>
      </c>
    </row>
    <row r="324" spans="1:10">
      <c r="A324" s="62" t="s">
        <v>2847</v>
      </c>
      <c r="B324" s="59" t="s">
        <v>3011</v>
      </c>
      <c r="C324" s="72" t="s">
        <v>1789</v>
      </c>
      <c r="D324" s="72" t="s">
        <v>135</v>
      </c>
      <c r="E324" s="79">
        <v>45259</v>
      </c>
      <c r="F324" s="69">
        <v>1138494.3901460001</v>
      </c>
      <c r="G324" s="71">
        <v>0.51429800000000003</v>
      </c>
      <c r="H324" s="69">
        <v>5.8552564860000009</v>
      </c>
      <c r="I324" s="70">
        <f t="shared" si="4"/>
        <v>2.2476423360644765E-4</v>
      </c>
      <c r="J324" s="70">
        <f>H324/'סכום נכסי הקרן'!$C$41</f>
        <v>7.1980473859135543E-7</v>
      </c>
    </row>
    <row r="325" spans="1:10">
      <c r="A325" s="62" t="s">
        <v>2849</v>
      </c>
      <c r="B325" s="59" t="s">
        <v>3012</v>
      </c>
      <c r="C325" s="72" t="s">
        <v>1789</v>
      </c>
      <c r="D325" s="72" t="s">
        <v>135</v>
      </c>
      <c r="E325" s="79">
        <v>45259</v>
      </c>
      <c r="F325" s="69">
        <v>112680.49340800001</v>
      </c>
      <c r="G325" s="71">
        <v>0.51928099999999999</v>
      </c>
      <c r="H325" s="69">
        <v>0.58512870799999994</v>
      </c>
      <c r="I325" s="70">
        <f t="shared" si="4"/>
        <v>2.24611861033257E-5</v>
      </c>
      <c r="J325" s="70">
        <f>H325/'סכום נכסי הקרן'!$C$41</f>
        <v>7.1931676726934317E-8</v>
      </c>
    </row>
    <row r="326" spans="1:10">
      <c r="A326" s="62" t="s">
        <v>3013</v>
      </c>
      <c r="B326" s="59" t="s">
        <v>3014</v>
      </c>
      <c r="C326" s="72" t="s">
        <v>1789</v>
      </c>
      <c r="D326" s="72" t="s">
        <v>135</v>
      </c>
      <c r="E326" s="79">
        <v>45117</v>
      </c>
      <c r="F326" s="69">
        <v>577143.99062699999</v>
      </c>
      <c r="G326" s="71">
        <v>2.2453000000000001E-2</v>
      </c>
      <c r="H326" s="69">
        <v>0.12958375</v>
      </c>
      <c r="I326" s="70">
        <f t="shared" si="4"/>
        <v>4.9742982781778531E-6</v>
      </c>
      <c r="J326" s="70">
        <f>H326/'סכום נכסי הקרן'!$C$41</f>
        <v>1.5930130049376892E-8</v>
      </c>
    </row>
    <row r="327" spans="1:10">
      <c r="A327" s="62" t="s">
        <v>2922</v>
      </c>
      <c r="B327" s="59" t="s">
        <v>3015</v>
      </c>
      <c r="C327" s="72" t="s">
        <v>1789</v>
      </c>
      <c r="D327" s="72" t="s">
        <v>135</v>
      </c>
      <c r="E327" s="79">
        <v>45181</v>
      </c>
      <c r="F327" s="69">
        <v>110195.897878</v>
      </c>
      <c r="G327" s="71">
        <v>-2.5265520000000001</v>
      </c>
      <c r="H327" s="69">
        <v>-2.7841565879999997</v>
      </c>
      <c r="I327" s="70">
        <f t="shared" si="4"/>
        <v>-1.0687470706678828E-4</v>
      </c>
      <c r="J327" s="70">
        <f>H327/'סכום נכסי הקרן'!$C$41</f>
        <v>-3.4226495625160894E-7</v>
      </c>
    </row>
    <row r="328" spans="1:10">
      <c r="A328" s="62" t="s">
        <v>2949</v>
      </c>
      <c r="B328" s="59" t="s">
        <v>3016</v>
      </c>
      <c r="C328" s="72" t="s">
        <v>1789</v>
      </c>
      <c r="D328" s="72" t="s">
        <v>135</v>
      </c>
      <c r="E328" s="79">
        <v>45099</v>
      </c>
      <c r="F328" s="69">
        <v>1723009.402853</v>
      </c>
      <c r="G328" s="71">
        <v>0.38185999999999998</v>
      </c>
      <c r="H328" s="69">
        <v>6.5794889469999998</v>
      </c>
      <c r="I328" s="70">
        <f t="shared" si="4"/>
        <v>2.5256515990895707E-4</v>
      </c>
      <c r="J328" s="70">
        <f>H328/'סכום נכסי הקרן'!$C$41</f>
        <v>8.0883686869802588E-7</v>
      </c>
    </row>
    <row r="329" spans="1:10">
      <c r="A329" s="62" t="s">
        <v>3017</v>
      </c>
      <c r="B329" s="59" t="s">
        <v>3018</v>
      </c>
      <c r="C329" s="72" t="s">
        <v>1789</v>
      </c>
      <c r="D329" s="72" t="s">
        <v>137</v>
      </c>
      <c r="E329" s="79">
        <v>45168</v>
      </c>
      <c r="F329" s="69">
        <v>1237650</v>
      </c>
      <c r="G329" s="71">
        <v>4.2072380000000003</v>
      </c>
      <c r="H329" s="69">
        <v>52.070879999999995</v>
      </c>
      <c r="I329" s="70">
        <f t="shared" si="4"/>
        <v>1.9988315566358095E-3</v>
      </c>
      <c r="J329" s="70">
        <f>H329/'סכום נכסי הקרן'!$C$41</f>
        <v>6.4012338752775566E-6</v>
      </c>
    </row>
    <row r="330" spans="1:10">
      <c r="A330" s="62" t="s">
        <v>2861</v>
      </c>
      <c r="B330" s="59" t="s">
        <v>3019</v>
      </c>
      <c r="C330" s="72" t="s">
        <v>1789</v>
      </c>
      <c r="D330" s="72" t="s">
        <v>133</v>
      </c>
      <c r="E330" s="79">
        <v>45127</v>
      </c>
      <c r="F330" s="69">
        <v>773374.7</v>
      </c>
      <c r="G330" s="71">
        <v>-4.0217799999999997</v>
      </c>
      <c r="H330" s="69">
        <v>-31.103429999999999</v>
      </c>
      <c r="I330" s="70">
        <f t="shared" ref="I330:I365" si="5">IFERROR(H330/$H$9,0)</f>
        <v>-1.1939594146212421E-3</v>
      </c>
      <c r="J330" s="70">
        <f>H330/'סכום נכסי הקרן'!$C$41</f>
        <v>-3.8236405790208311E-6</v>
      </c>
    </row>
    <row r="331" spans="1:10">
      <c r="A331" s="62" t="s">
        <v>3020</v>
      </c>
      <c r="B331" s="59" t="s">
        <v>3021</v>
      </c>
      <c r="C331" s="72" t="s">
        <v>1789</v>
      </c>
      <c r="D331" s="72" t="s">
        <v>137</v>
      </c>
      <c r="E331" s="79">
        <v>45133</v>
      </c>
      <c r="F331" s="69">
        <v>1821751.43</v>
      </c>
      <c r="G331" s="71">
        <v>-0.60595500000000002</v>
      </c>
      <c r="H331" s="69">
        <v>-11.03899</v>
      </c>
      <c r="I331" s="70">
        <f t="shared" si="5"/>
        <v>-4.2375088658741966E-4</v>
      </c>
      <c r="J331" s="70">
        <f>H331/'סכום נכסי הקרן'!$C$41</f>
        <v>-1.3570570871252838E-6</v>
      </c>
    </row>
    <row r="332" spans="1:10">
      <c r="A332" s="62" t="s">
        <v>3022</v>
      </c>
      <c r="B332" s="59" t="s">
        <v>3023</v>
      </c>
      <c r="C332" s="72" t="s">
        <v>1789</v>
      </c>
      <c r="D332" s="72" t="s">
        <v>137</v>
      </c>
      <c r="E332" s="79">
        <v>45127</v>
      </c>
      <c r="F332" s="69">
        <v>585092.23</v>
      </c>
      <c r="G332" s="71">
        <v>0.52255499999999999</v>
      </c>
      <c r="H332" s="69">
        <v>3.0574299999999996</v>
      </c>
      <c r="I332" s="70">
        <f t="shared" si="5"/>
        <v>1.1736478366036877E-4</v>
      </c>
      <c r="J332" s="70">
        <f>H332/'סכום נכסי הקרן'!$C$41</f>
        <v>3.7585929961794116E-7</v>
      </c>
    </row>
    <row r="333" spans="1:10">
      <c r="A333" s="62" t="s">
        <v>3024</v>
      </c>
      <c r="B333" s="59" t="s">
        <v>3025</v>
      </c>
      <c r="C333" s="72" t="s">
        <v>1789</v>
      </c>
      <c r="D333" s="72" t="s">
        <v>135</v>
      </c>
      <c r="E333" s="79">
        <v>45196</v>
      </c>
      <c r="F333" s="69">
        <v>4612673.5199999996</v>
      </c>
      <c r="G333" s="71">
        <v>-4.7326240000000004</v>
      </c>
      <c r="H333" s="69">
        <v>-218.30049</v>
      </c>
      <c r="I333" s="70">
        <f t="shared" si="5"/>
        <v>-8.3798450927093995E-3</v>
      </c>
      <c r="J333" s="70">
        <f>H333/'סכום נכסי הקרן'!$C$41</f>
        <v>-2.683635251752399E-5</v>
      </c>
    </row>
    <row r="334" spans="1:10">
      <c r="A334" s="62" t="s">
        <v>3026</v>
      </c>
      <c r="B334" s="59" t="s">
        <v>3027</v>
      </c>
      <c r="C334" s="72" t="s">
        <v>1789</v>
      </c>
      <c r="D334" s="72" t="s">
        <v>135</v>
      </c>
      <c r="E334" s="79">
        <v>45196</v>
      </c>
      <c r="F334" s="69">
        <v>751469.06</v>
      </c>
      <c r="G334" s="71">
        <v>-4.2939470000000002</v>
      </c>
      <c r="H334" s="69">
        <v>-32.267679999999999</v>
      </c>
      <c r="I334" s="70">
        <f t="shared" si="5"/>
        <v>-1.2386511816859286E-3</v>
      </c>
      <c r="J334" s="70">
        <f>H334/'סכום נכסי הקרן'!$C$41</f>
        <v>-3.9667654222977626E-6</v>
      </c>
    </row>
    <row r="335" spans="1:10">
      <c r="A335" s="62" t="s">
        <v>3028</v>
      </c>
      <c r="B335" s="59" t="s">
        <v>3029</v>
      </c>
      <c r="C335" s="72" t="s">
        <v>1789</v>
      </c>
      <c r="D335" s="72" t="s">
        <v>135</v>
      </c>
      <c r="E335" s="79">
        <v>45244</v>
      </c>
      <c r="F335" s="69">
        <v>3485142.59</v>
      </c>
      <c r="G335" s="71">
        <v>-2.8462230000000002</v>
      </c>
      <c r="H335" s="69">
        <v>-99.194929999999999</v>
      </c>
      <c r="I335" s="70">
        <f t="shared" si="5"/>
        <v>-3.8077704149090661E-3</v>
      </c>
      <c r="J335" s="70">
        <f>H335/'סכום נכסי הקרן'!$C$41</f>
        <v>-1.219433868165443E-5</v>
      </c>
    </row>
    <row r="336" spans="1:10">
      <c r="A336" s="62" t="s">
        <v>3030</v>
      </c>
      <c r="B336" s="59" t="s">
        <v>3031</v>
      </c>
      <c r="C336" s="72" t="s">
        <v>1789</v>
      </c>
      <c r="D336" s="72" t="s">
        <v>135</v>
      </c>
      <c r="E336" s="79">
        <v>45176</v>
      </c>
      <c r="F336" s="69">
        <v>5089997.71</v>
      </c>
      <c r="G336" s="71">
        <v>-2.5925150000000001</v>
      </c>
      <c r="H336" s="69">
        <v>-131.95894000000001</v>
      </c>
      <c r="I336" s="70">
        <f t="shared" si="5"/>
        <v>-5.0654740893991317E-3</v>
      </c>
      <c r="J336" s="70">
        <f>H336/'סכום נכסי הקרן'!$C$41</f>
        <v>-1.6222119481631936E-5</v>
      </c>
    </row>
    <row r="337" spans="1:10">
      <c r="A337" s="62" t="s">
        <v>2924</v>
      </c>
      <c r="B337" s="59" t="s">
        <v>3032</v>
      </c>
      <c r="C337" s="72" t="s">
        <v>1789</v>
      </c>
      <c r="D337" s="72" t="s">
        <v>135</v>
      </c>
      <c r="E337" s="79">
        <v>45176</v>
      </c>
      <c r="F337" s="69">
        <v>2784249.43</v>
      </c>
      <c r="G337" s="71">
        <v>-2.5726</v>
      </c>
      <c r="H337" s="69">
        <v>-71.627589999999998</v>
      </c>
      <c r="I337" s="70">
        <f t="shared" si="5"/>
        <v>-2.7495499829803443E-3</v>
      </c>
      <c r="J337" s="70">
        <f>H337/'סכום נכסי הקרן'!$C$41</f>
        <v>-8.8054005523335106E-6</v>
      </c>
    </row>
    <row r="338" spans="1:10">
      <c r="A338" s="62" t="s">
        <v>2930</v>
      </c>
      <c r="B338" s="59" t="s">
        <v>3033</v>
      </c>
      <c r="C338" s="72" t="s">
        <v>1789</v>
      </c>
      <c r="D338" s="72" t="s">
        <v>135</v>
      </c>
      <c r="E338" s="79">
        <v>45183</v>
      </c>
      <c r="F338" s="69">
        <v>11867612.91</v>
      </c>
      <c r="G338" s="71">
        <v>-2.4464760000000001</v>
      </c>
      <c r="H338" s="69">
        <v>-290.33834000000002</v>
      </c>
      <c r="I338" s="70">
        <f t="shared" si="5"/>
        <v>-1.1145143621410988E-2</v>
      </c>
      <c r="J338" s="70">
        <f>H338/'סכום נכסי הקרן'!$C$41</f>
        <v>-3.5692187596980366E-5</v>
      </c>
    </row>
    <row r="339" spans="1:10">
      <c r="A339" s="62" t="s">
        <v>3034</v>
      </c>
      <c r="B339" s="59" t="s">
        <v>3035</v>
      </c>
      <c r="C339" s="72" t="s">
        <v>1789</v>
      </c>
      <c r="D339" s="72" t="s">
        <v>135</v>
      </c>
      <c r="E339" s="79">
        <v>45133</v>
      </c>
      <c r="F339" s="69">
        <v>2630554.29</v>
      </c>
      <c r="G339" s="71">
        <v>0.79815499999999995</v>
      </c>
      <c r="H339" s="69">
        <v>20.995889999999999</v>
      </c>
      <c r="I339" s="70">
        <f t="shared" si="5"/>
        <v>8.0596386102278718E-4</v>
      </c>
      <c r="J339" s="70">
        <f>H339/'סכום נכסי הקרן'!$C$41</f>
        <v>2.5810895131713024E-6</v>
      </c>
    </row>
    <row r="340" spans="1:10">
      <c r="A340" s="62" t="s">
        <v>3036</v>
      </c>
      <c r="B340" s="59" t="s">
        <v>3037</v>
      </c>
      <c r="C340" s="72" t="s">
        <v>1789</v>
      </c>
      <c r="D340" s="72" t="s">
        <v>135</v>
      </c>
      <c r="E340" s="79">
        <v>45148</v>
      </c>
      <c r="F340" s="69">
        <v>6472613.4500000002</v>
      </c>
      <c r="G340" s="71">
        <v>0.65865799999999997</v>
      </c>
      <c r="H340" s="69">
        <v>42.632379999999998</v>
      </c>
      <c r="I340" s="70">
        <f t="shared" si="5"/>
        <v>1.6365182704515338E-3</v>
      </c>
      <c r="J340" s="70">
        <f>H340/'סכום נכסי הקרן'!$C$41</f>
        <v>5.240929960079519E-6</v>
      </c>
    </row>
    <row r="341" spans="1:10">
      <c r="A341" s="62" t="s">
        <v>3038</v>
      </c>
      <c r="B341" s="59" t="s">
        <v>3039</v>
      </c>
      <c r="C341" s="72" t="s">
        <v>1789</v>
      </c>
      <c r="D341" s="72" t="s">
        <v>135</v>
      </c>
      <c r="E341" s="79">
        <v>45133</v>
      </c>
      <c r="F341" s="69">
        <v>8100541.7999999998</v>
      </c>
      <c r="G341" s="71">
        <v>0.87810600000000005</v>
      </c>
      <c r="H341" s="69">
        <v>71.131339999999994</v>
      </c>
      <c r="I341" s="70">
        <f t="shared" si="5"/>
        <v>2.7305005611157527E-3</v>
      </c>
      <c r="J341" s="70">
        <f>H341/'סכום נכסי הקרן'!$C$41</f>
        <v>8.7443950093005049E-6</v>
      </c>
    </row>
    <row r="342" spans="1:10">
      <c r="A342" s="62" t="s">
        <v>2967</v>
      </c>
      <c r="B342" s="59" t="s">
        <v>3040</v>
      </c>
      <c r="C342" s="72" t="s">
        <v>1789</v>
      </c>
      <c r="D342" s="72" t="s">
        <v>135</v>
      </c>
      <c r="E342" s="79">
        <v>45127</v>
      </c>
      <c r="F342" s="69">
        <v>4942200.9800000004</v>
      </c>
      <c r="G342" s="71">
        <v>2.1140620000000001</v>
      </c>
      <c r="H342" s="69">
        <v>104.48116999999999</v>
      </c>
      <c r="I342" s="70">
        <f t="shared" si="5"/>
        <v>4.0106919581583923E-3</v>
      </c>
      <c r="J342" s="70">
        <f>H342/'סכום נכסי הקרן'!$C$41</f>
        <v>1.2844192468662584E-5</v>
      </c>
    </row>
    <row r="343" spans="1:10">
      <c r="A343" s="62" t="s">
        <v>3041</v>
      </c>
      <c r="B343" s="59" t="s">
        <v>3042</v>
      </c>
      <c r="C343" s="72" t="s">
        <v>1789</v>
      </c>
      <c r="D343" s="72" t="s">
        <v>136</v>
      </c>
      <c r="E343" s="79">
        <v>45197</v>
      </c>
      <c r="F343" s="69">
        <v>2206195.29</v>
      </c>
      <c r="G343" s="71">
        <v>-4.7634869999999996</v>
      </c>
      <c r="H343" s="69">
        <v>-105.09182000000001</v>
      </c>
      <c r="I343" s="70">
        <f t="shared" si="5"/>
        <v>-4.0341328235722219E-3</v>
      </c>
      <c r="J343" s="70">
        <f>H343/'סכום נכסי הקרן'!$C$41</f>
        <v>-1.2919261556527785E-5</v>
      </c>
    </row>
    <row r="344" spans="1:10">
      <c r="A344" s="62" t="s">
        <v>2980</v>
      </c>
      <c r="B344" s="59" t="s">
        <v>3043</v>
      </c>
      <c r="C344" s="72" t="s">
        <v>1789</v>
      </c>
      <c r="D344" s="72" t="s">
        <v>136</v>
      </c>
      <c r="E344" s="79">
        <v>45153</v>
      </c>
      <c r="F344" s="69">
        <v>1182884.3899999999</v>
      </c>
      <c r="G344" s="71">
        <v>-0.42422300000000002</v>
      </c>
      <c r="H344" s="69">
        <v>-5.0180699999999998</v>
      </c>
      <c r="I344" s="70">
        <f t="shared" si="5"/>
        <v>-1.926273700273062E-4</v>
      </c>
      <c r="J344" s="70">
        <f>H344/'סכום נכסי הקרן'!$C$41</f>
        <v>-6.1688682181891391E-7</v>
      </c>
    </row>
    <row r="345" spans="1:10">
      <c r="A345" s="62" t="s">
        <v>2982</v>
      </c>
      <c r="B345" s="59" t="s">
        <v>3044</v>
      </c>
      <c r="C345" s="72" t="s">
        <v>1789</v>
      </c>
      <c r="D345" s="72" t="s">
        <v>136</v>
      </c>
      <c r="E345" s="79">
        <v>45152</v>
      </c>
      <c r="F345" s="69">
        <v>12981555.289999999</v>
      </c>
      <c r="G345" s="71">
        <v>-0.41677599999999998</v>
      </c>
      <c r="H345" s="69">
        <v>-54.104019999999998</v>
      </c>
      <c r="I345" s="70">
        <f t="shared" si="5"/>
        <v>-2.0768771819653321E-3</v>
      </c>
      <c r="J345" s="70">
        <f>H345/'סכום נכסי הקרן'!$C$41</f>
        <v>-6.6511740460828483E-6</v>
      </c>
    </row>
    <row r="346" spans="1:10">
      <c r="A346" s="62" t="s">
        <v>3045</v>
      </c>
      <c r="B346" s="59" t="s">
        <v>3046</v>
      </c>
      <c r="C346" s="72" t="s">
        <v>1789</v>
      </c>
      <c r="D346" s="72" t="s">
        <v>133</v>
      </c>
      <c r="E346" s="79">
        <v>45127</v>
      </c>
      <c r="F346" s="69">
        <v>882794.17</v>
      </c>
      <c r="G346" s="71">
        <v>3.8848479999999999</v>
      </c>
      <c r="H346" s="69">
        <v>34.295209999999997</v>
      </c>
      <c r="I346" s="70">
        <f t="shared" si="5"/>
        <v>1.3164814573798634E-3</v>
      </c>
      <c r="J346" s="70">
        <f>H346/'סכום נכסי הקרן'!$C$41</f>
        <v>4.2160159385007057E-6</v>
      </c>
    </row>
    <row r="347" spans="1:10">
      <c r="A347" s="132" t="s">
        <v>3561</v>
      </c>
      <c r="B347" s="133" t="s">
        <v>3561</v>
      </c>
      <c r="C347" s="133" t="s">
        <v>3561</v>
      </c>
      <c r="D347" s="133" t="s">
        <v>3561</v>
      </c>
      <c r="E347" s="133" t="s">
        <v>3561</v>
      </c>
      <c r="F347" s="133" t="s">
        <v>3561</v>
      </c>
      <c r="G347" s="133" t="s">
        <v>3561</v>
      </c>
      <c r="H347" s="133" t="s">
        <v>3561</v>
      </c>
      <c r="I347" s="133" t="s">
        <v>3561</v>
      </c>
      <c r="J347" s="133" t="s">
        <v>3561</v>
      </c>
    </row>
    <row r="348" spans="1:10">
      <c r="A348" s="76" t="s">
        <v>182</v>
      </c>
      <c r="B348" s="130" t="s">
        <v>3561</v>
      </c>
      <c r="C348" s="130" t="s">
        <v>3561</v>
      </c>
      <c r="D348" s="130" t="s">
        <v>3561</v>
      </c>
      <c r="E348" s="130" t="s">
        <v>3561</v>
      </c>
      <c r="F348" s="130" t="s">
        <v>3561</v>
      </c>
      <c r="G348" s="130" t="s">
        <v>3561</v>
      </c>
      <c r="H348" s="66">
        <v>34.599973813999995</v>
      </c>
      <c r="I348" s="67">
        <f t="shared" si="5"/>
        <v>1.3281803479832848E-3</v>
      </c>
      <c r="J348" s="67">
        <f>H348/'סכום נכסי הקרן'!$C$41</f>
        <v>4.2534814941075164E-6</v>
      </c>
    </row>
    <row r="349" spans="1:10">
      <c r="A349" s="62" t="s">
        <v>3047</v>
      </c>
      <c r="B349" s="59" t="s">
        <v>3048</v>
      </c>
      <c r="C349" s="72" t="s">
        <v>1789</v>
      </c>
      <c r="D349" s="72" t="s">
        <v>134</v>
      </c>
      <c r="E349" s="79">
        <v>45280</v>
      </c>
      <c r="F349" s="69">
        <v>1060004.7</v>
      </c>
      <c r="G349" s="71">
        <v>0.80555399999999999</v>
      </c>
      <c r="H349" s="69">
        <v>8.5389102610000016</v>
      </c>
      <c r="I349" s="70">
        <f t="shared" si="5"/>
        <v>3.277809648880165E-4</v>
      </c>
      <c r="J349" s="70">
        <f>H349/'סכום נכסי הקרן'!$C$41</f>
        <v>1.0497145740703505E-6</v>
      </c>
    </row>
    <row r="350" spans="1:10">
      <c r="A350" s="62" t="s">
        <v>3049</v>
      </c>
      <c r="B350" s="59" t="s">
        <v>3050</v>
      </c>
      <c r="C350" s="72" t="s">
        <v>1789</v>
      </c>
      <c r="D350" s="72" t="s">
        <v>134</v>
      </c>
      <c r="E350" s="79">
        <v>45280</v>
      </c>
      <c r="F350" s="69">
        <v>2120009.4</v>
      </c>
      <c r="G350" s="71">
        <v>0.78289699999999995</v>
      </c>
      <c r="H350" s="69">
        <v>16.597489992</v>
      </c>
      <c r="I350" s="70">
        <f t="shared" si="5"/>
        <v>6.3712360453590633E-4</v>
      </c>
      <c r="J350" s="70">
        <f>H350/'סכום נכסי הקרן'!$C$41</f>
        <v>2.0403806346535844E-6</v>
      </c>
    </row>
    <row r="351" spans="1:10">
      <c r="A351" s="62" t="s">
        <v>3051</v>
      </c>
      <c r="B351" s="59" t="s">
        <v>3052</v>
      </c>
      <c r="C351" s="72" t="s">
        <v>1789</v>
      </c>
      <c r="D351" s="72" t="s">
        <v>134</v>
      </c>
      <c r="E351" s="79">
        <v>45279</v>
      </c>
      <c r="F351" s="69">
        <v>2120009.4</v>
      </c>
      <c r="G351" s="71">
        <v>0.44639299999999998</v>
      </c>
      <c r="H351" s="69">
        <v>9.4635735609999987</v>
      </c>
      <c r="I351" s="70">
        <f t="shared" si="5"/>
        <v>3.632757785593622E-4</v>
      </c>
      <c r="J351" s="70">
        <f>H351/'סכום נכסי הקרן'!$C$41</f>
        <v>1.1633862853835821E-6</v>
      </c>
    </row>
    <row r="352" spans="1:10">
      <c r="A352" s="132" t="s">
        <v>3561</v>
      </c>
      <c r="B352" s="133" t="s">
        <v>3561</v>
      </c>
      <c r="C352" s="133" t="s">
        <v>3561</v>
      </c>
      <c r="D352" s="133" t="s">
        <v>3561</v>
      </c>
      <c r="E352" s="133" t="s">
        <v>3561</v>
      </c>
      <c r="F352" s="133" t="s">
        <v>3561</v>
      </c>
      <c r="G352" s="133" t="s">
        <v>3561</v>
      </c>
      <c r="H352" s="133" t="s">
        <v>3561</v>
      </c>
      <c r="I352" s="133" t="s">
        <v>3561</v>
      </c>
      <c r="J352" s="133" t="s">
        <v>3561</v>
      </c>
    </row>
    <row r="353" spans="1:10">
      <c r="A353" s="56" t="s">
        <v>193</v>
      </c>
      <c r="B353" s="130" t="s">
        <v>3561</v>
      </c>
      <c r="C353" s="130" t="s">
        <v>3561</v>
      </c>
      <c r="D353" s="130" t="s">
        <v>3561</v>
      </c>
      <c r="E353" s="130" t="s">
        <v>3561</v>
      </c>
      <c r="F353" s="130" t="s">
        <v>3561</v>
      </c>
      <c r="G353" s="130" t="s">
        <v>3561</v>
      </c>
      <c r="H353" s="66">
        <v>8529.9447162249999</v>
      </c>
      <c r="I353" s="67">
        <f t="shared" si="5"/>
        <v>0.32743680681312504</v>
      </c>
      <c r="J353" s="67">
        <f>H353/'סכום נכסי הקרן'!$C$41</f>
        <v>1.048612411999649E-3</v>
      </c>
    </row>
    <row r="354" spans="1:10">
      <c r="A354" s="76" t="s">
        <v>181</v>
      </c>
      <c r="B354" s="130" t="s">
        <v>3561</v>
      </c>
      <c r="C354" s="130" t="s">
        <v>3561</v>
      </c>
      <c r="D354" s="130" t="s">
        <v>3561</v>
      </c>
      <c r="E354" s="130" t="s">
        <v>3561</v>
      </c>
      <c r="F354" s="130" t="s">
        <v>3561</v>
      </c>
      <c r="G354" s="130" t="s">
        <v>3561</v>
      </c>
      <c r="H354" s="66">
        <v>7235.1479895259999</v>
      </c>
      <c r="I354" s="67">
        <f t="shared" si="5"/>
        <v>0.27773377592993825</v>
      </c>
      <c r="J354" s="67">
        <f>H354/'סכום נכסי הקרן'!$C$41</f>
        <v>8.8943905697772235E-4</v>
      </c>
    </row>
    <row r="355" spans="1:10">
      <c r="A355" s="62" t="s">
        <v>3053</v>
      </c>
      <c r="B355" s="59" t="s">
        <v>3054</v>
      </c>
      <c r="C355" s="72" t="s">
        <v>1789</v>
      </c>
      <c r="D355" s="72" t="s">
        <v>133</v>
      </c>
      <c r="E355" s="79">
        <v>45068</v>
      </c>
      <c r="F355" s="69">
        <v>2017939.287392</v>
      </c>
      <c r="G355" s="71">
        <v>14.887363000000001</v>
      </c>
      <c r="H355" s="69">
        <v>300.41794368199999</v>
      </c>
      <c r="I355" s="70">
        <f t="shared" si="5"/>
        <v>1.153206679071337E-2</v>
      </c>
      <c r="J355" s="70">
        <f>H355/'סכום נכסי הקרן'!$C$41</f>
        <v>3.6931304365097032E-5</v>
      </c>
    </row>
    <row r="356" spans="1:10">
      <c r="A356" s="62" t="s">
        <v>3055</v>
      </c>
      <c r="B356" s="59" t="s">
        <v>3056</v>
      </c>
      <c r="C356" s="72" t="s">
        <v>1789</v>
      </c>
      <c r="D356" s="72" t="s">
        <v>133</v>
      </c>
      <c r="E356" s="79">
        <v>44972</v>
      </c>
      <c r="F356" s="69">
        <v>20050233.842016</v>
      </c>
      <c r="G356" s="71">
        <v>6.601216</v>
      </c>
      <c r="H356" s="69">
        <v>1323.5591988810002</v>
      </c>
      <c r="I356" s="70">
        <f t="shared" si="5"/>
        <v>5.0807128548604419E-2</v>
      </c>
      <c r="J356" s="70">
        <f>H356/'סכום נכסי הקרן'!$C$41</f>
        <v>1.6270921443640445E-4</v>
      </c>
    </row>
    <row r="357" spans="1:10">
      <c r="A357" s="62" t="s">
        <v>3055</v>
      </c>
      <c r="B357" s="59" t="s">
        <v>3057</v>
      </c>
      <c r="C357" s="72" t="s">
        <v>1789</v>
      </c>
      <c r="D357" s="72" t="s">
        <v>133</v>
      </c>
      <c r="E357" s="79">
        <v>45069</v>
      </c>
      <c r="F357" s="69">
        <v>15914358.652341001</v>
      </c>
      <c r="G357" s="71">
        <v>12.757655</v>
      </c>
      <c r="H357" s="69">
        <v>2030.2989250580001</v>
      </c>
      <c r="I357" s="70">
        <f t="shared" si="5"/>
        <v>7.7936565712154154E-2</v>
      </c>
      <c r="J357" s="70">
        <f>H357/'סכום נכסי הקרן'!$C$41</f>
        <v>2.495909087002348E-4</v>
      </c>
    </row>
    <row r="358" spans="1:10">
      <c r="A358" s="62" t="s">
        <v>3055</v>
      </c>
      <c r="B358" s="59" t="s">
        <v>3058</v>
      </c>
      <c r="C358" s="72" t="s">
        <v>1789</v>
      </c>
      <c r="D358" s="72" t="s">
        <v>133</v>
      </c>
      <c r="E358" s="79">
        <v>45153</v>
      </c>
      <c r="F358" s="69">
        <v>21340677.044714998</v>
      </c>
      <c r="G358" s="71">
        <v>5.9078999999999997</v>
      </c>
      <c r="H358" s="69">
        <v>1260.785768923</v>
      </c>
      <c r="I358" s="70">
        <f t="shared" si="5"/>
        <v>4.8397460943249593E-2</v>
      </c>
      <c r="J358" s="70">
        <f>H358/'סכום נכסי הקרן'!$C$41</f>
        <v>1.5499228308601219E-4</v>
      </c>
    </row>
    <row r="359" spans="1:10">
      <c r="A359" s="62" t="s">
        <v>3059</v>
      </c>
      <c r="B359" s="59" t="s">
        <v>3060</v>
      </c>
      <c r="C359" s="72" t="s">
        <v>1789</v>
      </c>
      <c r="D359" s="72" t="s">
        <v>133</v>
      </c>
      <c r="E359" s="79">
        <v>45126</v>
      </c>
      <c r="F359" s="69">
        <v>2719363.3642739998</v>
      </c>
      <c r="G359" s="71">
        <v>-7.2860750000000003</v>
      </c>
      <c r="H359" s="69">
        <v>-198.13485599700002</v>
      </c>
      <c r="I359" s="70">
        <f t="shared" si="5"/>
        <v>-7.6057520563565578E-3</v>
      </c>
      <c r="J359" s="70">
        <f>H359/'סכום נכסי הקרן'!$C$41</f>
        <v>-2.4357328934737366E-5</v>
      </c>
    </row>
    <row r="360" spans="1:10">
      <c r="A360" s="62" t="s">
        <v>3061</v>
      </c>
      <c r="B360" s="59" t="s">
        <v>3062</v>
      </c>
      <c r="C360" s="72" t="s">
        <v>1789</v>
      </c>
      <c r="D360" s="72" t="s">
        <v>142</v>
      </c>
      <c r="E360" s="79">
        <v>45082</v>
      </c>
      <c r="F360" s="69">
        <v>5212144.8239460001</v>
      </c>
      <c r="G360" s="71">
        <v>7.888477</v>
      </c>
      <c r="H360" s="69">
        <v>411.158860038</v>
      </c>
      <c r="I360" s="70">
        <f t="shared" si="5"/>
        <v>1.5783050031694501E-2</v>
      </c>
      <c r="J360" s="70">
        <f>H360/'סכום נכסי הקרן'!$C$41</f>
        <v>5.0545026759596713E-5</v>
      </c>
    </row>
    <row r="361" spans="1:10">
      <c r="A361" s="62" t="s">
        <v>3061</v>
      </c>
      <c r="B361" s="59" t="s">
        <v>3063</v>
      </c>
      <c r="C361" s="72" t="s">
        <v>1789</v>
      </c>
      <c r="D361" s="72" t="s">
        <v>142</v>
      </c>
      <c r="E361" s="79">
        <v>44972</v>
      </c>
      <c r="F361" s="69">
        <v>9987802.3765750006</v>
      </c>
      <c r="G361" s="71">
        <v>21.096354000000002</v>
      </c>
      <c r="H361" s="69">
        <v>2107.062148941</v>
      </c>
      <c r="I361" s="70">
        <f t="shared" si="5"/>
        <v>8.0883255959878789E-2</v>
      </c>
      <c r="J361" s="70">
        <f>H361/'סכום נכסי הקרן'!$C$41</f>
        <v>2.5902764856511459E-4</v>
      </c>
    </row>
    <row r="362" spans="1:10">
      <c r="A362" s="132" t="s">
        <v>3561</v>
      </c>
      <c r="B362" s="133" t="s">
        <v>3561</v>
      </c>
      <c r="C362" s="133" t="s">
        <v>3561</v>
      </c>
      <c r="D362" s="133" t="s">
        <v>3561</v>
      </c>
      <c r="E362" s="133" t="s">
        <v>3561</v>
      </c>
      <c r="F362" s="133" t="s">
        <v>3561</v>
      </c>
      <c r="G362" s="133" t="s">
        <v>3561</v>
      </c>
      <c r="H362" s="133" t="s">
        <v>3561</v>
      </c>
      <c r="I362" s="133" t="s">
        <v>3561</v>
      </c>
      <c r="J362" s="133" t="s">
        <v>3561</v>
      </c>
    </row>
    <row r="363" spans="1:10">
      <c r="A363" s="58" t="s">
        <v>182</v>
      </c>
      <c r="B363" s="133" t="s">
        <v>3561</v>
      </c>
      <c r="C363" s="133" t="s">
        <v>3561</v>
      </c>
      <c r="D363" s="133" t="s">
        <v>3561</v>
      </c>
      <c r="E363" s="133" t="s">
        <v>3561</v>
      </c>
      <c r="F363" s="133" t="s">
        <v>3561</v>
      </c>
      <c r="G363" s="133" t="s">
        <v>3561</v>
      </c>
      <c r="H363" s="69">
        <v>1294.7967266989999</v>
      </c>
      <c r="I363" s="70">
        <f t="shared" si="5"/>
        <v>4.9703030883186783E-2</v>
      </c>
      <c r="J363" s="70">
        <f>H363/'סכום נכסי הקרן'!$C$41</f>
        <v>1.5917335502192657E-4</v>
      </c>
    </row>
    <row r="364" spans="1:10">
      <c r="A364" s="62" t="s">
        <v>3064</v>
      </c>
      <c r="B364" s="110">
        <v>10001064</v>
      </c>
      <c r="C364" s="72" t="s">
        <v>1789</v>
      </c>
      <c r="D364" s="72" t="s">
        <v>133</v>
      </c>
      <c r="E364" s="79">
        <v>45195</v>
      </c>
      <c r="F364" s="69">
        <v>13573553.869209999</v>
      </c>
      <c r="G364" s="71">
        <v>6.3506020000000003</v>
      </c>
      <c r="H364" s="69">
        <v>862.00243348799984</v>
      </c>
      <c r="I364" s="70">
        <f t="shared" si="5"/>
        <v>3.3089467010211364E-2</v>
      </c>
      <c r="J364" s="70">
        <f>H364/'סכום נכסי הקרן'!$C$41</f>
        <v>1.0596861773442419E-4</v>
      </c>
    </row>
    <row r="365" spans="1:10">
      <c r="A365" s="62" t="s">
        <v>3064</v>
      </c>
      <c r="B365" s="59" t="s">
        <v>3065</v>
      </c>
      <c r="C365" s="72" t="s">
        <v>1789</v>
      </c>
      <c r="D365" s="72" t="s">
        <v>133</v>
      </c>
      <c r="E365" s="79">
        <v>45252</v>
      </c>
      <c r="F365" s="69">
        <v>9081970.7451859992</v>
      </c>
      <c r="G365" s="71">
        <v>4.7654230000000002</v>
      </c>
      <c r="H365" s="69">
        <v>432.79429321099997</v>
      </c>
      <c r="I365" s="70">
        <f t="shared" si="5"/>
        <v>1.6613563872975416E-2</v>
      </c>
      <c r="J365" s="70">
        <f>H365/'סכום נכסי הקרן'!$C$41</f>
        <v>5.3204737287502359E-5</v>
      </c>
    </row>
    <row r="366" spans="1:10">
      <c r="A366" s="134" t="s">
        <v>3561</v>
      </c>
      <c r="B366" s="135" t="s">
        <v>3561</v>
      </c>
      <c r="C366" s="135" t="s">
        <v>3561</v>
      </c>
      <c r="D366" s="135" t="s">
        <v>3561</v>
      </c>
      <c r="E366" s="135" t="s">
        <v>3561</v>
      </c>
      <c r="F366" s="135" t="s">
        <v>3561</v>
      </c>
      <c r="G366" s="135" t="s">
        <v>3561</v>
      </c>
      <c r="H366" s="135" t="s">
        <v>3561</v>
      </c>
      <c r="I366" s="135" t="s">
        <v>3561</v>
      </c>
      <c r="J366" s="135" t="s">
        <v>3561</v>
      </c>
    </row>
    <row r="367" spans="1:10">
      <c r="A367" s="134" t="s">
        <v>3561</v>
      </c>
      <c r="B367" s="135" t="s">
        <v>3561</v>
      </c>
      <c r="C367" s="135" t="s">
        <v>3561</v>
      </c>
      <c r="D367" s="135" t="s">
        <v>3561</v>
      </c>
      <c r="E367" s="135" t="s">
        <v>3561</v>
      </c>
      <c r="F367" s="135" t="s">
        <v>3561</v>
      </c>
      <c r="G367" s="135" t="s">
        <v>3561</v>
      </c>
      <c r="H367" s="135" t="s">
        <v>3561</v>
      </c>
      <c r="I367" s="135" t="s">
        <v>3561</v>
      </c>
      <c r="J367" s="135" t="s">
        <v>3561</v>
      </c>
    </row>
    <row r="368" spans="1:10">
      <c r="A368" s="134" t="s">
        <v>3561</v>
      </c>
      <c r="B368" s="135" t="s">
        <v>3561</v>
      </c>
      <c r="C368" s="135" t="s">
        <v>3561</v>
      </c>
      <c r="D368" s="135" t="s">
        <v>3561</v>
      </c>
      <c r="E368" s="135" t="s">
        <v>3561</v>
      </c>
      <c r="F368" s="135" t="s">
        <v>3561</v>
      </c>
      <c r="G368" s="135" t="s">
        <v>3561</v>
      </c>
      <c r="H368" s="135" t="s">
        <v>3561</v>
      </c>
      <c r="I368" s="135" t="s">
        <v>3561</v>
      </c>
      <c r="J368" s="135" t="s">
        <v>3561</v>
      </c>
    </row>
    <row r="369" spans="1:10">
      <c r="A369" s="100" t="s">
        <v>212</v>
      </c>
      <c r="B369" s="135" t="s">
        <v>3561</v>
      </c>
      <c r="C369" s="135" t="s">
        <v>3561</v>
      </c>
      <c r="D369" s="135" t="s">
        <v>3561</v>
      </c>
      <c r="E369" s="135" t="s">
        <v>3561</v>
      </c>
      <c r="F369" s="135" t="s">
        <v>3561</v>
      </c>
      <c r="G369" s="135" t="s">
        <v>3561</v>
      </c>
      <c r="H369" s="135" t="s">
        <v>3561</v>
      </c>
      <c r="I369" s="135" t="s">
        <v>3561</v>
      </c>
      <c r="J369" s="135" t="s">
        <v>3561</v>
      </c>
    </row>
    <row r="370" spans="1:10">
      <c r="A370" s="100" t="s">
        <v>114</v>
      </c>
      <c r="B370" s="135" t="s">
        <v>3561</v>
      </c>
      <c r="C370" s="135" t="s">
        <v>3561</v>
      </c>
      <c r="D370" s="135" t="s">
        <v>3561</v>
      </c>
      <c r="E370" s="135" t="s">
        <v>3561</v>
      </c>
      <c r="F370" s="135" t="s">
        <v>3561</v>
      </c>
      <c r="G370" s="135" t="s">
        <v>3561</v>
      </c>
      <c r="H370" s="135" t="s">
        <v>3561</v>
      </c>
      <c r="I370" s="135" t="s">
        <v>3561</v>
      </c>
      <c r="J370" s="135" t="s">
        <v>3561</v>
      </c>
    </row>
    <row r="371" spans="1:10">
      <c r="A371" s="100" t="s">
        <v>195</v>
      </c>
      <c r="B371" s="135" t="s">
        <v>3561</v>
      </c>
      <c r="C371" s="135" t="s">
        <v>3561</v>
      </c>
      <c r="D371" s="135" t="s">
        <v>3561</v>
      </c>
      <c r="E371" s="135" t="s">
        <v>3561</v>
      </c>
      <c r="F371" s="135" t="s">
        <v>3561</v>
      </c>
      <c r="G371" s="135" t="s">
        <v>3561</v>
      </c>
      <c r="H371" s="135" t="s">
        <v>3561</v>
      </c>
      <c r="I371" s="135" t="s">
        <v>3561</v>
      </c>
      <c r="J371" s="135" t="s">
        <v>3561</v>
      </c>
    </row>
    <row r="372" spans="1:10">
      <c r="A372" s="100" t="s">
        <v>203</v>
      </c>
      <c r="B372" s="135" t="s">
        <v>3561</v>
      </c>
      <c r="C372" s="135" t="s">
        <v>3561</v>
      </c>
      <c r="D372" s="135" t="s">
        <v>3561</v>
      </c>
      <c r="E372" s="135" t="s">
        <v>3561</v>
      </c>
      <c r="F372" s="135" t="s">
        <v>3561</v>
      </c>
      <c r="G372" s="135" t="s">
        <v>3561</v>
      </c>
      <c r="H372" s="135" t="s">
        <v>3561</v>
      </c>
      <c r="I372" s="135" t="s">
        <v>3561</v>
      </c>
      <c r="J372" s="135" t="s">
        <v>3561</v>
      </c>
    </row>
    <row r="373" spans="1:10" hidden="1">
      <c r="B373" s="1"/>
      <c r="C373" s="1"/>
    </row>
    <row r="374" spans="1:10" hidden="1">
      <c r="B374" s="1"/>
      <c r="C374" s="1"/>
    </row>
    <row r="375" spans="1:10" hidden="1">
      <c r="B375" s="1"/>
      <c r="C375" s="1"/>
    </row>
    <row r="376" spans="1:10" hidden="1">
      <c r="B376" s="1"/>
      <c r="C376" s="1"/>
    </row>
    <row r="377" spans="1:10" hidden="1">
      <c r="B377" s="1"/>
      <c r="C377" s="1"/>
    </row>
    <row r="378" spans="1:10" hidden="1">
      <c r="B378" s="1"/>
      <c r="C378" s="1"/>
    </row>
    <row r="379" spans="1:10" hidden="1">
      <c r="B379" s="1"/>
      <c r="C379" s="1"/>
    </row>
    <row r="380" spans="1:10" hidden="1">
      <c r="B380" s="1"/>
      <c r="C380" s="1"/>
    </row>
    <row r="381" spans="1:10" hidden="1">
      <c r="B381" s="1"/>
      <c r="C381" s="1"/>
    </row>
    <row r="382" spans="1:10" hidden="1">
      <c r="B382" s="1"/>
      <c r="C382" s="1"/>
    </row>
    <row r="383" spans="1:10" hidden="1">
      <c r="B383" s="1"/>
      <c r="C383" s="1"/>
    </row>
    <row r="384" spans="1:10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63 B365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147</v>
      </c>
      <c r="B1" s="37" t="s" vm="1">
        <v>220</v>
      </c>
    </row>
    <row r="2" spans="1:16">
      <c r="A2" s="37" t="s">
        <v>146</v>
      </c>
      <c r="B2" s="37" t="s">
        <v>221</v>
      </c>
    </row>
    <row r="3" spans="1:16">
      <c r="A3" s="37" t="s">
        <v>148</v>
      </c>
      <c r="B3" s="37" t="s">
        <v>222</v>
      </c>
    </row>
    <row r="4" spans="1:16">
      <c r="A4" s="37" t="s">
        <v>149</v>
      </c>
      <c r="B4" s="37">
        <v>12145</v>
      </c>
    </row>
    <row r="5" spans="1:16" ht="18.75">
      <c r="A5" s="161" t="s">
        <v>104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3"/>
    </row>
    <row r="6" spans="1:16" s="3" customFormat="1">
      <c r="A6" s="38" t="s">
        <v>118</v>
      </c>
      <c r="B6" s="39" t="s">
        <v>46</v>
      </c>
      <c r="C6" s="39" t="s">
        <v>53</v>
      </c>
      <c r="D6" s="39" t="s">
        <v>14</v>
      </c>
      <c r="E6" s="39" t="s">
        <v>69</v>
      </c>
      <c r="F6" s="39" t="s">
        <v>106</v>
      </c>
      <c r="G6" s="39" t="s">
        <v>17</v>
      </c>
      <c r="H6" s="39" t="s">
        <v>105</v>
      </c>
      <c r="I6" s="39" t="s">
        <v>16</v>
      </c>
      <c r="J6" s="39" t="s">
        <v>18</v>
      </c>
      <c r="K6" s="39" t="s">
        <v>197</v>
      </c>
      <c r="L6" s="39" t="s">
        <v>196</v>
      </c>
      <c r="M6" s="39" t="s">
        <v>113</v>
      </c>
      <c r="N6" s="39" t="s">
        <v>61</v>
      </c>
      <c r="O6" s="39" t="s">
        <v>150</v>
      </c>
      <c r="P6" s="41" t="s">
        <v>152</v>
      </c>
    </row>
    <row r="7" spans="1:16" s="3" customFormat="1">
      <c r="A7" s="126" t="s">
        <v>3561</v>
      </c>
      <c r="B7" s="127" t="s">
        <v>3561</v>
      </c>
      <c r="C7" s="127" t="s">
        <v>3561</v>
      </c>
      <c r="D7" s="127" t="s">
        <v>3561</v>
      </c>
      <c r="E7" s="127" t="s">
        <v>3561</v>
      </c>
      <c r="F7" s="12" t="s">
        <v>21</v>
      </c>
      <c r="G7" s="12" t="s">
        <v>20</v>
      </c>
      <c r="H7" s="127" t="s">
        <v>3561</v>
      </c>
      <c r="I7" s="12" t="s">
        <v>19</v>
      </c>
      <c r="J7" s="12" t="s">
        <v>19</v>
      </c>
      <c r="K7" s="12" t="s">
        <v>204</v>
      </c>
      <c r="L7" s="127" t="s">
        <v>3561</v>
      </c>
      <c r="M7" s="12" t="s">
        <v>200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28" t="s">
        <v>3561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115</v>
      </c>
    </row>
    <row r="9" spans="1:16" s="4" customFormat="1" ht="20.25">
      <c r="A9" s="101" t="s">
        <v>3310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02">
        <v>0</v>
      </c>
      <c r="N9" s="133" t="s">
        <v>3561</v>
      </c>
      <c r="O9" s="103">
        <v>0</v>
      </c>
      <c r="P9" s="103">
        <v>0</v>
      </c>
    </row>
    <row r="10" spans="1:16">
      <c r="A10" s="100" t="s">
        <v>212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  <c r="P10" s="133" t="s">
        <v>3561</v>
      </c>
    </row>
    <row r="11" spans="1:16">
      <c r="A11" s="100" t="s">
        <v>114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  <c r="P11" s="133" t="s">
        <v>3561</v>
      </c>
    </row>
    <row r="12" spans="1:16">
      <c r="A12" s="100" t="s">
        <v>195</v>
      </c>
      <c r="B12" s="133" t="s">
        <v>3561</v>
      </c>
      <c r="C12" s="133" t="s">
        <v>3561</v>
      </c>
      <c r="D12" s="133" t="s">
        <v>3561</v>
      </c>
      <c r="E12" s="133" t="s">
        <v>3561</v>
      </c>
      <c r="F12" s="133" t="s">
        <v>3561</v>
      </c>
      <c r="G12" s="133" t="s">
        <v>3561</v>
      </c>
      <c r="H12" s="133" t="s">
        <v>3561</v>
      </c>
      <c r="I12" s="133" t="s">
        <v>3561</v>
      </c>
      <c r="J12" s="133" t="s">
        <v>3561</v>
      </c>
      <c r="K12" s="133" t="s">
        <v>3561</v>
      </c>
      <c r="L12" s="133" t="s">
        <v>3561</v>
      </c>
      <c r="M12" s="133" t="s">
        <v>3561</v>
      </c>
      <c r="N12" s="133" t="s">
        <v>3561</v>
      </c>
      <c r="O12" s="133" t="s">
        <v>3561</v>
      </c>
      <c r="P12" s="133" t="s">
        <v>3561</v>
      </c>
    </row>
    <row r="13" spans="1:16">
      <c r="A13" s="100" t="s">
        <v>203</v>
      </c>
      <c r="B13" s="133" t="s">
        <v>3561</v>
      </c>
      <c r="C13" s="133" t="s">
        <v>3561</v>
      </c>
      <c r="D13" s="133" t="s">
        <v>3561</v>
      </c>
      <c r="E13" s="133" t="s">
        <v>3561</v>
      </c>
      <c r="F13" s="133" t="s">
        <v>3561</v>
      </c>
      <c r="G13" s="133" t="s">
        <v>3561</v>
      </c>
      <c r="H13" s="133" t="s">
        <v>3561</v>
      </c>
      <c r="I13" s="133" t="s">
        <v>3561</v>
      </c>
      <c r="J13" s="133" t="s">
        <v>3561</v>
      </c>
      <c r="K13" s="133" t="s">
        <v>3561</v>
      </c>
      <c r="L13" s="133" t="s">
        <v>3561</v>
      </c>
      <c r="M13" s="133" t="s">
        <v>3561</v>
      </c>
      <c r="N13" s="133" t="s">
        <v>3561</v>
      </c>
      <c r="O13" s="133" t="s">
        <v>3561</v>
      </c>
      <c r="P13" s="133" t="s">
        <v>3561</v>
      </c>
    </row>
    <row r="14" spans="1:16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25.42578125" style="2" customWidth="1"/>
    <col min="3" max="3" width="12" style="2" customWidth="1"/>
    <col min="4" max="4" width="13.710937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2.28515625" style="1" bestFit="1" customWidth="1"/>
    <col min="11" max="11" width="19.140625" style="1" customWidth="1"/>
    <col min="12" max="12" width="15.5703125" style="1" customWidth="1"/>
    <col min="13" max="13" width="14.42578125" style="1" bestFit="1" customWidth="1"/>
    <col min="14" max="14" width="9.42578125" style="1" customWidth="1"/>
    <col min="15" max="15" width="12.4257812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147</v>
      </c>
      <c r="B1" s="37" t="s" vm="1">
        <v>220</v>
      </c>
    </row>
    <row r="2" spans="1:17">
      <c r="A2" s="37" t="s">
        <v>146</v>
      </c>
      <c r="B2" s="37" t="s">
        <v>221</v>
      </c>
    </row>
    <row r="3" spans="1:17">
      <c r="A3" s="37" t="s">
        <v>148</v>
      </c>
      <c r="B3" s="37" t="s">
        <v>222</v>
      </c>
    </row>
    <row r="4" spans="1:17">
      <c r="A4" s="37" t="s">
        <v>149</v>
      </c>
      <c r="B4" s="37">
        <v>12145</v>
      </c>
    </row>
    <row r="5" spans="1:17" s="3" customFormat="1">
      <c r="A5" s="38" t="s">
        <v>118</v>
      </c>
      <c r="B5" s="39" t="s">
        <v>177</v>
      </c>
      <c r="C5" s="39" t="s">
        <v>46</v>
      </c>
      <c r="D5" s="39" t="s">
        <v>119</v>
      </c>
      <c r="E5" s="39" t="s">
        <v>14</v>
      </c>
      <c r="F5" s="39" t="s">
        <v>106</v>
      </c>
      <c r="G5" s="39" t="s">
        <v>69</v>
      </c>
      <c r="H5" s="39" t="s">
        <v>17</v>
      </c>
      <c r="I5" s="39" t="s">
        <v>219</v>
      </c>
      <c r="J5" s="39" t="s">
        <v>105</v>
      </c>
      <c r="K5" s="39" t="s">
        <v>34</v>
      </c>
      <c r="L5" s="39" t="s">
        <v>18</v>
      </c>
      <c r="M5" s="39" t="s">
        <v>197</v>
      </c>
      <c r="N5" s="39" t="s">
        <v>196</v>
      </c>
      <c r="O5" s="39" t="s">
        <v>113</v>
      </c>
      <c r="P5" s="39" t="s">
        <v>150</v>
      </c>
      <c r="Q5" s="41" t="s">
        <v>152</v>
      </c>
    </row>
    <row r="6" spans="1:17" s="3" customFormat="1">
      <c r="A6" s="126" t="s">
        <v>3561</v>
      </c>
      <c r="B6" s="152" t="s">
        <v>3561</v>
      </c>
      <c r="C6" s="127" t="s">
        <v>3561</v>
      </c>
      <c r="D6" s="127" t="s">
        <v>3561</v>
      </c>
      <c r="E6" s="127" t="s">
        <v>3561</v>
      </c>
      <c r="F6" s="12" t="s">
        <v>21</v>
      </c>
      <c r="G6" s="127" t="s">
        <v>3561</v>
      </c>
      <c r="H6" s="12" t="s">
        <v>20</v>
      </c>
      <c r="I6" s="127" t="s">
        <v>3561</v>
      </c>
      <c r="J6" s="127" t="s">
        <v>3561</v>
      </c>
      <c r="K6" s="12" t="s">
        <v>19</v>
      </c>
      <c r="L6" s="12" t="s">
        <v>19</v>
      </c>
      <c r="M6" s="12" t="s">
        <v>204</v>
      </c>
      <c r="N6" s="127" t="s">
        <v>3561</v>
      </c>
      <c r="O6" s="12" t="s">
        <v>200</v>
      </c>
      <c r="P6" s="12" t="s">
        <v>19</v>
      </c>
      <c r="Q6" s="13" t="s">
        <v>19</v>
      </c>
    </row>
    <row r="7" spans="1:17" s="4" customFormat="1" ht="20.25">
      <c r="A7" s="128" t="s">
        <v>3561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115</v>
      </c>
      <c r="Q7" s="15" t="s">
        <v>116</v>
      </c>
    </row>
    <row r="8" spans="1:17" s="4" customFormat="1" ht="20.25">
      <c r="A8" s="55" t="s">
        <v>40</v>
      </c>
      <c r="B8" s="129" t="s">
        <v>3561</v>
      </c>
      <c r="C8" s="129" t="s">
        <v>3561</v>
      </c>
      <c r="D8" s="129" t="s">
        <v>3561</v>
      </c>
      <c r="E8" s="129" t="s">
        <v>3561</v>
      </c>
      <c r="F8" s="129" t="s">
        <v>3561</v>
      </c>
      <c r="G8" s="129" t="s">
        <v>3561</v>
      </c>
      <c r="H8" s="63">
        <v>4.4323678187935514</v>
      </c>
      <c r="I8" s="129" t="s">
        <v>3561</v>
      </c>
      <c r="J8" s="129" t="s">
        <v>3561</v>
      </c>
      <c r="K8" s="129" t="s">
        <v>3561</v>
      </c>
      <c r="L8" s="77">
        <v>9.1628884841161162E-2</v>
      </c>
      <c r="M8" s="129" t="s">
        <v>3561</v>
      </c>
      <c r="N8" s="129" t="s">
        <v>3561</v>
      </c>
      <c r="O8" s="63">
        <v>325329.00678714504</v>
      </c>
      <c r="P8" s="64">
        <f>IFERROR(O8/$O$8,0)</f>
        <v>1</v>
      </c>
      <c r="Q8" s="64">
        <f>O8/'סכום נכסי הקרן'!$C$41</f>
        <v>3.9993698183250895E-2</v>
      </c>
    </row>
    <row r="9" spans="1:17">
      <c r="A9" s="56" t="s">
        <v>38</v>
      </c>
      <c r="B9" s="130" t="s">
        <v>3561</v>
      </c>
      <c r="C9" s="130" t="s">
        <v>3561</v>
      </c>
      <c r="D9" s="130" t="s">
        <v>3561</v>
      </c>
      <c r="E9" s="130" t="s">
        <v>3561</v>
      </c>
      <c r="F9" s="130" t="s">
        <v>3561</v>
      </c>
      <c r="G9" s="130" t="s">
        <v>3561</v>
      </c>
      <c r="H9" s="66">
        <v>5.7449952935792785</v>
      </c>
      <c r="I9" s="130" t="s">
        <v>3561</v>
      </c>
      <c r="J9" s="130" t="s">
        <v>3561</v>
      </c>
      <c r="K9" s="130" t="s">
        <v>3561</v>
      </c>
      <c r="L9" s="78">
        <v>5.0657305897131001E-2</v>
      </c>
      <c r="M9" s="130" t="s">
        <v>3561</v>
      </c>
      <c r="N9" s="130" t="s">
        <v>3561</v>
      </c>
      <c r="O9" s="66">
        <v>214749.67038181098</v>
      </c>
      <c r="P9" s="67">
        <f t="shared" ref="P9:P72" si="0">IFERROR(O9/$O$8,0)</f>
        <v>0.66009997848828939</v>
      </c>
      <c r="Q9" s="67">
        <f>O9/'סכום נכסי הקרן'!$C$41</f>
        <v>2.639983931043105E-2</v>
      </c>
    </row>
    <row r="10" spans="1:17">
      <c r="A10" s="76" t="s">
        <v>35</v>
      </c>
      <c r="B10" s="130" t="s">
        <v>3561</v>
      </c>
      <c r="C10" s="130" t="s">
        <v>3561</v>
      </c>
      <c r="D10" s="130" t="s">
        <v>3561</v>
      </c>
      <c r="E10" s="130" t="s">
        <v>3561</v>
      </c>
      <c r="F10" s="130" t="s">
        <v>3561</v>
      </c>
      <c r="G10" s="130" t="s">
        <v>3561</v>
      </c>
      <c r="H10" s="66">
        <v>9.7101281631749696</v>
      </c>
      <c r="I10" s="130" t="s">
        <v>3561</v>
      </c>
      <c r="J10" s="130" t="s">
        <v>3561</v>
      </c>
      <c r="K10" s="130" t="s">
        <v>3561</v>
      </c>
      <c r="L10" s="78">
        <v>4.669976769118158E-2</v>
      </c>
      <c r="M10" s="130" t="s">
        <v>3561</v>
      </c>
      <c r="N10" s="130" t="s">
        <v>3561</v>
      </c>
      <c r="O10" s="66">
        <f>SUM(O11:O45)</f>
        <v>43539.003378504014</v>
      </c>
      <c r="P10" s="67">
        <f t="shared" si="0"/>
        <v>0.13383068361620315</v>
      </c>
      <c r="Q10" s="67">
        <f>O10/'סכום נכסי הקרן'!$C$41</f>
        <v>5.3523839682045682E-3</v>
      </c>
    </row>
    <row r="11" spans="1:17">
      <c r="A11" s="62" t="s">
        <v>3450</v>
      </c>
      <c r="B11" s="72" t="s">
        <v>3077</v>
      </c>
      <c r="C11" s="59">
        <v>6028</v>
      </c>
      <c r="D11" s="133" t="s">
        <v>3561</v>
      </c>
      <c r="E11" s="59" t="s">
        <v>623</v>
      </c>
      <c r="F11" s="79">
        <v>43100</v>
      </c>
      <c r="G11" s="133" t="s">
        <v>3561</v>
      </c>
      <c r="H11" s="69">
        <v>7.4399999999997126</v>
      </c>
      <c r="I11" s="72" t="s">
        <v>27</v>
      </c>
      <c r="J11" s="72" t="s">
        <v>134</v>
      </c>
      <c r="K11" s="73">
        <v>6.4500000000001598E-2</v>
      </c>
      <c r="L11" s="73">
        <v>6.4500000000001598E-2</v>
      </c>
      <c r="M11" s="69">
        <v>1099080.562131</v>
      </c>
      <c r="N11" s="71">
        <v>113.97</v>
      </c>
      <c r="O11" s="69">
        <v>1252.6221165440002</v>
      </c>
      <c r="P11" s="70">
        <f t="shared" si="0"/>
        <v>3.8503241039418313E-3</v>
      </c>
      <c r="Q11" s="70">
        <f>O11/'סכום נכסי הקרן'!$C$41</f>
        <v>1.5398870012074553E-4</v>
      </c>
    </row>
    <row r="12" spans="1:17">
      <c r="A12" s="62" t="s">
        <v>3450</v>
      </c>
      <c r="B12" s="72" t="s">
        <v>3077</v>
      </c>
      <c r="C12" s="59">
        <v>6869</v>
      </c>
      <c r="D12" s="133" t="s">
        <v>3561</v>
      </c>
      <c r="E12" s="59" t="s">
        <v>623</v>
      </c>
      <c r="F12" s="79">
        <v>43555</v>
      </c>
      <c r="G12" s="133" t="s">
        <v>3561</v>
      </c>
      <c r="H12" s="69">
        <v>3.3699999999937749</v>
      </c>
      <c r="I12" s="72" t="s">
        <v>27</v>
      </c>
      <c r="J12" s="72" t="s">
        <v>134</v>
      </c>
      <c r="K12" s="73">
        <v>5.7399999999875509E-2</v>
      </c>
      <c r="L12" s="73">
        <v>5.7399999999875509E-2</v>
      </c>
      <c r="M12" s="69">
        <v>217307.95539499997</v>
      </c>
      <c r="N12" s="71">
        <v>100.54</v>
      </c>
      <c r="O12" s="69">
        <v>218.481418228</v>
      </c>
      <c r="P12" s="70">
        <f t="shared" si="0"/>
        <v>6.715706674472687E-4</v>
      </c>
      <c r="Q12" s="70">
        <f>O12/'סכום נכסי הקרן'!$C$41</f>
        <v>2.6858594582610418E-5</v>
      </c>
    </row>
    <row r="13" spans="1:17">
      <c r="A13" s="62" t="s">
        <v>3450</v>
      </c>
      <c r="B13" s="72" t="s">
        <v>3077</v>
      </c>
      <c r="C13" s="59">
        <v>6870</v>
      </c>
      <c r="D13" s="133" t="s">
        <v>3561</v>
      </c>
      <c r="E13" s="59" t="s">
        <v>623</v>
      </c>
      <c r="F13" s="79">
        <v>43555</v>
      </c>
      <c r="G13" s="133" t="s">
        <v>3561</v>
      </c>
      <c r="H13" s="69">
        <v>5.2400000000008973</v>
      </c>
      <c r="I13" s="72" t="s">
        <v>27</v>
      </c>
      <c r="J13" s="72" t="s">
        <v>134</v>
      </c>
      <c r="K13" s="73">
        <v>4.420000000000715E-2</v>
      </c>
      <c r="L13" s="73">
        <v>4.420000000000715E-2</v>
      </c>
      <c r="M13" s="69">
        <v>2589114.241438</v>
      </c>
      <c r="N13" s="71">
        <v>101.54</v>
      </c>
      <c r="O13" s="69">
        <v>2628.9866007360001</v>
      </c>
      <c r="P13" s="70">
        <f t="shared" si="0"/>
        <v>8.0810089044905942E-3</v>
      </c>
      <c r="Q13" s="70">
        <f>O13/'סכום נכסי הקרן'!$C$41</f>
        <v>3.2318943114235975E-4</v>
      </c>
    </row>
    <row r="14" spans="1:17">
      <c r="A14" s="62" t="s">
        <v>3450</v>
      </c>
      <c r="B14" s="72" t="s">
        <v>3077</v>
      </c>
      <c r="C14" s="59">
        <v>6868</v>
      </c>
      <c r="D14" s="133" t="s">
        <v>3561</v>
      </c>
      <c r="E14" s="59" t="s">
        <v>623</v>
      </c>
      <c r="F14" s="79">
        <v>43555</v>
      </c>
      <c r="G14" s="133" t="s">
        <v>3561</v>
      </c>
      <c r="H14" s="69">
        <v>5.6700000000001829</v>
      </c>
      <c r="I14" s="72" t="s">
        <v>27</v>
      </c>
      <c r="J14" s="72" t="s">
        <v>134</v>
      </c>
      <c r="K14" s="73">
        <v>1.8900000000000611E-2</v>
      </c>
      <c r="L14" s="73">
        <v>1.8900000000000611E-2</v>
      </c>
      <c r="M14" s="69">
        <v>245248.97950399999</v>
      </c>
      <c r="N14" s="71">
        <v>132.97999999999999</v>
      </c>
      <c r="O14" s="69">
        <v>326.13205358200003</v>
      </c>
      <c r="P14" s="70">
        <f t="shared" si="0"/>
        <v>1.0024684143685361E-3</v>
      </c>
      <c r="Q14" s="70">
        <f>O14/'סכום נכסי הקרן'!$C$41</f>
        <v>4.0092419202497329E-5</v>
      </c>
    </row>
    <row r="15" spans="1:17">
      <c r="A15" s="62" t="s">
        <v>3450</v>
      </c>
      <c r="B15" s="72" t="s">
        <v>3077</v>
      </c>
      <c r="C15" s="59">
        <v>6867</v>
      </c>
      <c r="D15" s="133" t="s">
        <v>3561</v>
      </c>
      <c r="E15" s="59" t="s">
        <v>623</v>
      </c>
      <c r="F15" s="79">
        <v>43555</v>
      </c>
      <c r="G15" s="133" t="s">
        <v>3561</v>
      </c>
      <c r="H15" s="69">
        <v>4.9800000000016613</v>
      </c>
      <c r="I15" s="72" t="s">
        <v>27</v>
      </c>
      <c r="J15" s="72" t="s">
        <v>134</v>
      </c>
      <c r="K15" s="73">
        <v>3.8700000000005855E-2</v>
      </c>
      <c r="L15" s="73">
        <v>3.8700000000005855E-2</v>
      </c>
      <c r="M15" s="69">
        <v>590509.04670199996</v>
      </c>
      <c r="N15" s="71">
        <v>124.32</v>
      </c>
      <c r="O15" s="69">
        <v>734.12075691100006</v>
      </c>
      <c r="P15" s="70">
        <f t="shared" si="0"/>
        <v>2.2565487294261394E-3</v>
      </c>
      <c r="Q15" s="70">
        <f>O15/'סכום נכסי הקרן'!$C$41</f>
        <v>9.0247728820467307E-5</v>
      </c>
    </row>
    <row r="16" spans="1:17">
      <c r="A16" s="62" t="s">
        <v>3450</v>
      </c>
      <c r="B16" s="72" t="s">
        <v>3077</v>
      </c>
      <c r="C16" s="59">
        <v>6866</v>
      </c>
      <c r="D16" s="133" t="s">
        <v>3561</v>
      </c>
      <c r="E16" s="59" t="s">
        <v>623</v>
      </c>
      <c r="F16" s="79">
        <v>43555</v>
      </c>
      <c r="G16" s="133" t="s">
        <v>3561</v>
      </c>
      <c r="H16" s="69">
        <v>5.8900000000004518</v>
      </c>
      <c r="I16" s="72" t="s">
        <v>27</v>
      </c>
      <c r="J16" s="72" t="s">
        <v>134</v>
      </c>
      <c r="K16" s="73">
        <v>3.6600000000000008E-2</v>
      </c>
      <c r="L16" s="73">
        <v>3.6600000000000008E-2</v>
      </c>
      <c r="M16" s="69">
        <v>910824.76051200007</v>
      </c>
      <c r="N16" s="71">
        <v>121.64</v>
      </c>
      <c r="O16" s="69">
        <v>1107.9271087499999</v>
      </c>
      <c r="P16" s="70">
        <f t="shared" si="0"/>
        <v>3.4055589438260264E-3</v>
      </c>
      <c r="Q16" s="70">
        <f>O16/'סכום נכסי הקרן'!$C$41</f>
        <v>1.3620089654464877E-4</v>
      </c>
    </row>
    <row r="17" spans="1:17">
      <c r="A17" s="62" t="s">
        <v>3450</v>
      </c>
      <c r="B17" s="72" t="s">
        <v>3077</v>
      </c>
      <c r="C17" s="59">
        <v>6865</v>
      </c>
      <c r="D17" s="133" t="s">
        <v>3561</v>
      </c>
      <c r="E17" s="59" t="s">
        <v>623</v>
      </c>
      <c r="F17" s="79">
        <v>43555</v>
      </c>
      <c r="G17" s="133" t="s">
        <v>3561</v>
      </c>
      <c r="H17" s="69">
        <v>3.969999999997563</v>
      </c>
      <c r="I17" s="72" t="s">
        <v>27</v>
      </c>
      <c r="J17" s="72" t="s">
        <v>134</v>
      </c>
      <c r="K17" s="73">
        <v>2.7699999999990291E-2</v>
      </c>
      <c r="L17" s="73">
        <v>2.7699999999990291E-2</v>
      </c>
      <c r="M17" s="69">
        <v>442930.31470300001</v>
      </c>
      <c r="N17" s="71">
        <v>123.23</v>
      </c>
      <c r="O17" s="69">
        <v>545.82307648899996</v>
      </c>
      <c r="P17" s="70">
        <f t="shared" si="0"/>
        <v>1.6777571784311225E-3</v>
      </c>
      <c r="Q17" s="70">
        <f>O17/'סכום נכסי הקרן'!$C$41</f>
        <v>6.7099714218956928E-5</v>
      </c>
    </row>
    <row r="18" spans="1:17">
      <c r="A18" s="62" t="s">
        <v>3450</v>
      </c>
      <c r="B18" s="72" t="s">
        <v>3077</v>
      </c>
      <c r="C18" s="59">
        <v>5212</v>
      </c>
      <c r="D18" s="133" t="s">
        <v>3561</v>
      </c>
      <c r="E18" s="59" t="s">
        <v>623</v>
      </c>
      <c r="F18" s="79">
        <v>42643</v>
      </c>
      <c r="G18" s="133" t="s">
        <v>3561</v>
      </c>
      <c r="H18" s="69">
        <v>6.9399999999999258</v>
      </c>
      <c r="I18" s="72" t="s">
        <v>27</v>
      </c>
      <c r="J18" s="72" t="s">
        <v>134</v>
      </c>
      <c r="K18" s="73">
        <v>4.8500000000002264E-2</v>
      </c>
      <c r="L18" s="73">
        <v>4.8500000000002264E-2</v>
      </c>
      <c r="M18" s="69">
        <v>2424690.4290959998</v>
      </c>
      <c r="N18" s="71">
        <v>100.21</v>
      </c>
      <c r="O18" s="69">
        <v>2429.7822790970004</v>
      </c>
      <c r="P18" s="70">
        <f t="shared" si="0"/>
        <v>7.4686923957160345E-3</v>
      </c>
      <c r="Q18" s="70">
        <f>O18/'סכום נכסי הקרן'!$C$41</f>
        <v>2.987006294978081E-4</v>
      </c>
    </row>
    <row r="19" spans="1:17">
      <c r="A19" s="62" t="s">
        <v>3451</v>
      </c>
      <c r="B19" s="72" t="s">
        <v>3077</v>
      </c>
      <c r="C19" s="59" t="s">
        <v>3078</v>
      </c>
      <c r="D19" s="133" t="s">
        <v>3561</v>
      </c>
      <c r="E19" s="59" t="s">
        <v>623</v>
      </c>
      <c r="F19" s="79">
        <v>45107</v>
      </c>
      <c r="G19" s="133" t="s">
        <v>3561</v>
      </c>
      <c r="H19" s="69">
        <v>9.2000000000010544</v>
      </c>
      <c r="I19" s="72" t="s">
        <v>27</v>
      </c>
      <c r="J19" s="72" t="s">
        <v>134</v>
      </c>
      <c r="K19" s="73">
        <v>7.0600000000007948E-2</v>
      </c>
      <c r="L19" s="73">
        <v>7.0600000000007948E-2</v>
      </c>
      <c r="M19" s="69">
        <v>1986982.539627</v>
      </c>
      <c r="N19" s="71">
        <v>105.04</v>
      </c>
      <c r="O19" s="69">
        <v>2087.1264594889999</v>
      </c>
      <c r="P19" s="70">
        <f t="shared" si="0"/>
        <v>6.4154330414642573E-3</v>
      </c>
      <c r="Q19" s="70">
        <f>O19/'סכום נכסי הקרן'!$C$41</f>
        <v>2.5657689277517682E-4</v>
      </c>
    </row>
    <row r="20" spans="1:17">
      <c r="A20" s="62" t="s">
        <v>3451</v>
      </c>
      <c r="B20" s="72" t="s">
        <v>3077</v>
      </c>
      <c r="C20" s="59" t="s">
        <v>3079</v>
      </c>
      <c r="D20" s="133" t="s">
        <v>3561</v>
      </c>
      <c r="E20" s="59" t="s">
        <v>623</v>
      </c>
      <c r="F20" s="79">
        <v>45107</v>
      </c>
      <c r="G20" s="133" t="s">
        <v>3561</v>
      </c>
      <c r="H20" s="69">
        <v>9.0000000000006217</v>
      </c>
      <c r="I20" s="72" t="s">
        <v>27</v>
      </c>
      <c r="J20" s="72" t="s">
        <v>134</v>
      </c>
      <c r="K20" s="73">
        <v>7.1400000000005612E-2</v>
      </c>
      <c r="L20" s="73">
        <v>7.1400000000005612E-2</v>
      </c>
      <c r="M20" s="69">
        <v>1536823.283427</v>
      </c>
      <c r="N20" s="71">
        <v>104.73</v>
      </c>
      <c r="O20" s="69">
        <v>1609.5150246649998</v>
      </c>
      <c r="P20" s="70">
        <f t="shared" si="0"/>
        <v>4.9473455827382367E-3</v>
      </c>
      <c r="Q20" s="70">
        <f>O20/'סכום נכסי הקרן'!$C$41</f>
        <v>1.9786264604427253E-4</v>
      </c>
    </row>
    <row r="21" spans="1:17">
      <c r="A21" s="62" t="s">
        <v>3451</v>
      </c>
      <c r="B21" s="72" t="s">
        <v>3077</v>
      </c>
      <c r="C21" s="59" t="s">
        <v>3080</v>
      </c>
      <c r="D21" s="133" t="s">
        <v>3561</v>
      </c>
      <c r="E21" s="59" t="s">
        <v>623</v>
      </c>
      <c r="F21" s="79">
        <v>45107</v>
      </c>
      <c r="G21" s="133" t="s">
        <v>3561</v>
      </c>
      <c r="H21" s="69">
        <v>8.3999999999904258</v>
      </c>
      <c r="I21" s="72" t="s">
        <v>27</v>
      </c>
      <c r="J21" s="72" t="s">
        <v>134</v>
      </c>
      <c r="K21" s="73">
        <v>7.1899999999934586E-2</v>
      </c>
      <c r="L21" s="73">
        <v>7.1899999999934586E-2</v>
      </c>
      <c r="M21" s="69">
        <v>123268.09252000001</v>
      </c>
      <c r="N21" s="71">
        <v>101.69</v>
      </c>
      <c r="O21" s="69">
        <v>125.351323178</v>
      </c>
      <c r="P21" s="70">
        <f t="shared" si="0"/>
        <v>3.8530632240860825E-4</v>
      </c>
      <c r="Q21" s="70">
        <f>O21/'סכום נכסי הקרן'!$C$41</f>
        <v>1.5409824766508237E-5</v>
      </c>
    </row>
    <row r="22" spans="1:17">
      <c r="A22" s="62" t="s">
        <v>3451</v>
      </c>
      <c r="B22" s="72" t="s">
        <v>3077</v>
      </c>
      <c r="C22" s="59" t="s">
        <v>3081</v>
      </c>
      <c r="D22" s="133" t="s">
        <v>3561</v>
      </c>
      <c r="E22" s="59" t="s">
        <v>623</v>
      </c>
      <c r="F22" s="79">
        <v>45107</v>
      </c>
      <c r="G22" s="133" t="s">
        <v>3561</v>
      </c>
      <c r="H22" s="69">
        <v>7.409999999999771</v>
      </c>
      <c r="I22" s="72" t="s">
        <v>27</v>
      </c>
      <c r="J22" s="72" t="s">
        <v>134</v>
      </c>
      <c r="K22" s="73">
        <v>7.0600000000001523E-2</v>
      </c>
      <c r="L22" s="73">
        <v>7.0600000000001523E-2</v>
      </c>
      <c r="M22" s="69">
        <v>970500.82568500016</v>
      </c>
      <c r="N22" s="71">
        <v>80.819999999999993</v>
      </c>
      <c r="O22" s="69">
        <v>784.35876729800009</v>
      </c>
      <c r="P22" s="70">
        <f t="shared" si="0"/>
        <v>2.4109708969516732E-3</v>
      </c>
      <c r="Q22" s="70">
        <f>O22/'סכום נכסי הקרן'!$C$41</f>
        <v>9.6423642381286912E-5</v>
      </c>
    </row>
    <row r="23" spans="1:17">
      <c r="A23" s="62" t="s">
        <v>3451</v>
      </c>
      <c r="B23" s="72" t="s">
        <v>3077</v>
      </c>
      <c r="C23" s="59" t="s">
        <v>3082</v>
      </c>
      <c r="D23" s="133" t="s">
        <v>3561</v>
      </c>
      <c r="E23" s="59" t="s">
        <v>623</v>
      </c>
      <c r="F23" s="79">
        <v>45107</v>
      </c>
      <c r="G23" s="133" t="s">
        <v>3561</v>
      </c>
      <c r="H23" s="69">
        <v>11.189999999981454</v>
      </c>
      <c r="I23" s="72" t="s">
        <v>27</v>
      </c>
      <c r="J23" s="72" t="s">
        <v>134</v>
      </c>
      <c r="K23" s="73">
        <v>3.5399999999906728E-2</v>
      </c>
      <c r="L23" s="73">
        <v>3.5399999999906728E-2</v>
      </c>
      <c r="M23" s="69">
        <v>65338.912730999997</v>
      </c>
      <c r="N23" s="71">
        <v>141.12</v>
      </c>
      <c r="O23" s="69">
        <v>92.206260009000005</v>
      </c>
      <c r="P23" s="70">
        <f t="shared" si="0"/>
        <v>2.8342465038578115E-4</v>
      </c>
      <c r="Q23" s="70">
        <f>O23/'סכום נכסי הקרן'!$C$41</f>
        <v>1.1335199925222335E-5</v>
      </c>
    </row>
    <row r="24" spans="1:17">
      <c r="A24" s="62" t="s">
        <v>3451</v>
      </c>
      <c r="B24" s="72" t="s">
        <v>3077</v>
      </c>
      <c r="C24" s="59" t="s">
        <v>3083</v>
      </c>
      <c r="D24" s="133" t="s">
        <v>3561</v>
      </c>
      <c r="E24" s="59" t="s">
        <v>623</v>
      </c>
      <c r="F24" s="79">
        <v>45107</v>
      </c>
      <c r="G24" s="133" t="s">
        <v>3561</v>
      </c>
      <c r="H24" s="69">
        <v>10.419999999997662</v>
      </c>
      <c r="I24" s="72" t="s">
        <v>27</v>
      </c>
      <c r="J24" s="72" t="s">
        <v>134</v>
      </c>
      <c r="K24" s="73">
        <v>3.1799999999993077E-2</v>
      </c>
      <c r="L24" s="73">
        <v>3.1799999999993077E-2</v>
      </c>
      <c r="M24" s="69">
        <v>325206.71550200001</v>
      </c>
      <c r="N24" s="71">
        <v>141.91999999999999</v>
      </c>
      <c r="O24" s="69">
        <v>461.53339042399995</v>
      </c>
      <c r="P24" s="70">
        <f t="shared" si="0"/>
        <v>1.4186665830445613E-3</v>
      </c>
      <c r="Q24" s="70">
        <f>O24/'סכום נכסי הקרן'!$C$41</f>
        <v>5.6737723144948019E-5</v>
      </c>
    </row>
    <row r="25" spans="1:17">
      <c r="A25" s="62" t="s">
        <v>3451</v>
      </c>
      <c r="B25" s="72" t="s">
        <v>3077</v>
      </c>
      <c r="C25" s="59" t="s">
        <v>3084</v>
      </c>
      <c r="D25" s="133" t="s">
        <v>3561</v>
      </c>
      <c r="E25" s="59" t="s">
        <v>623</v>
      </c>
      <c r="F25" s="79">
        <v>45107</v>
      </c>
      <c r="G25" s="133" t="s">
        <v>3561</v>
      </c>
      <c r="H25" s="69">
        <v>10.509999999983251</v>
      </c>
      <c r="I25" s="72" t="s">
        <v>27</v>
      </c>
      <c r="J25" s="72" t="s">
        <v>134</v>
      </c>
      <c r="K25" s="73">
        <v>3.4299999999956532E-2</v>
      </c>
      <c r="L25" s="73">
        <v>3.4299999999956532E-2</v>
      </c>
      <c r="M25" s="69">
        <v>253785.862299</v>
      </c>
      <c r="N25" s="71">
        <v>129.63999999999999</v>
      </c>
      <c r="O25" s="69">
        <v>329.007957401</v>
      </c>
      <c r="P25" s="70">
        <f t="shared" si="0"/>
        <v>1.0113084002259349E-3</v>
      </c>
      <c r="Q25" s="70">
        <f>O25/'סכום נכסי הקרן'!$C$41</f>
        <v>4.0445962928822342E-5</v>
      </c>
    </row>
    <row r="26" spans="1:17">
      <c r="A26" s="62" t="s">
        <v>3451</v>
      </c>
      <c r="B26" s="72" t="s">
        <v>3077</v>
      </c>
      <c r="C26" s="59" t="s">
        <v>3085</v>
      </c>
      <c r="D26" s="133" t="s">
        <v>3561</v>
      </c>
      <c r="E26" s="59" t="s">
        <v>623</v>
      </c>
      <c r="F26" s="79">
        <v>45107</v>
      </c>
      <c r="G26" s="133" t="s">
        <v>3561</v>
      </c>
      <c r="H26" s="69">
        <v>10.01000000000287</v>
      </c>
      <c r="I26" s="72" t="s">
        <v>27</v>
      </c>
      <c r="J26" s="72" t="s">
        <v>134</v>
      </c>
      <c r="K26" s="73">
        <v>3.3900000000011581E-2</v>
      </c>
      <c r="L26" s="73">
        <v>3.3900000000011581E-2</v>
      </c>
      <c r="M26" s="69">
        <v>959709.89422699984</v>
      </c>
      <c r="N26" s="71">
        <v>103.45</v>
      </c>
      <c r="O26" s="69">
        <v>992.81973591500002</v>
      </c>
      <c r="P26" s="70">
        <f t="shared" si="0"/>
        <v>3.0517405924537742E-3</v>
      </c>
      <c r="Q26" s="70">
        <f>O26/'סכום נכסי הקרן'!$C$41</f>
        <v>1.2205039218817152E-4</v>
      </c>
    </row>
    <row r="27" spans="1:17">
      <c r="A27" s="62" t="s">
        <v>3450</v>
      </c>
      <c r="B27" s="72" t="s">
        <v>3077</v>
      </c>
      <c r="C27" s="59">
        <v>5211</v>
      </c>
      <c r="D27" s="133" t="s">
        <v>3561</v>
      </c>
      <c r="E27" s="59" t="s">
        <v>623</v>
      </c>
      <c r="F27" s="79">
        <v>42643</v>
      </c>
      <c r="G27" s="133" t="s">
        <v>3561</v>
      </c>
      <c r="H27" s="69">
        <v>4.490000000001185</v>
      </c>
      <c r="I27" s="72" t="s">
        <v>27</v>
      </c>
      <c r="J27" s="72" t="s">
        <v>134</v>
      </c>
      <c r="K27" s="73">
        <v>4.9800000000012466E-2</v>
      </c>
      <c r="L27" s="73">
        <v>4.9800000000012466E-2</v>
      </c>
      <c r="M27" s="69">
        <v>1861602.092832</v>
      </c>
      <c r="N27" s="71">
        <v>95.69</v>
      </c>
      <c r="O27" s="69">
        <v>1781.3670425610001</v>
      </c>
      <c r="P27" s="70">
        <f t="shared" si="0"/>
        <v>5.4755862692763384E-3</v>
      </c>
      <c r="Q27" s="70">
        <f>O27/'סכום נכסי הקרן'!$C$41</f>
        <v>2.1898894462979061E-4</v>
      </c>
    </row>
    <row r="28" spans="1:17">
      <c r="A28" s="62" t="s">
        <v>3450</v>
      </c>
      <c r="B28" s="72" t="s">
        <v>3077</v>
      </c>
      <c r="C28" s="59">
        <v>6027</v>
      </c>
      <c r="D28" s="133" t="s">
        <v>3561</v>
      </c>
      <c r="E28" s="59" t="s">
        <v>623</v>
      </c>
      <c r="F28" s="79">
        <v>43100</v>
      </c>
      <c r="G28" s="133" t="s">
        <v>3561</v>
      </c>
      <c r="H28" s="69">
        <v>8.1599999999989876</v>
      </c>
      <c r="I28" s="72" t="s">
        <v>27</v>
      </c>
      <c r="J28" s="72" t="s">
        <v>134</v>
      </c>
      <c r="K28" s="73">
        <v>4.7699999999994816E-2</v>
      </c>
      <c r="L28" s="73">
        <v>4.7699999999994816E-2</v>
      </c>
      <c r="M28" s="69">
        <v>4087448.6335329995</v>
      </c>
      <c r="N28" s="71">
        <v>101.57</v>
      </c>
      <c r="O28" s="69">
        <v>4151.6215769949995</v>
      </c>
      <c r="P28" s="70">
        <f t="shared" si="0"/>
        <v>1.2761301606626505E-2</v>
      </c>
      <c r="Q28" s="70">
        <f>O28/'סכום נכסי הקרן'!$C$41</f>
        <v>5.1037164488085512E-4</v>
      </c>
    </row>
    <row r="29" spans="1:17">
      <c r="A29" s="62" t="s">
        <v>3450</v>
      </c>
      <c r="B29" s="72" t="s">
        <v>3077</v>
      </c>
      <c r="C29" s="59">
        <v>5025</v>
      </c>
      <c r="D29" s="133" t="s">
        <v>3561</v>
      </c>
      <c r="E29" s="59" t="s">
        <v>623</v>
      </c>
      <c r="F29" s="79">
        <v>42551</v>
      </c>
      <c r="G29" s="133" t="s">
        <v>3561</v>
      </c>
      <c r="H29" s="69">
        <v>7.6299999999986579</v>
      </c>
      <c r="I29" s="72" t="s">
        <v>27</v>
      </c>
      <c r="J29" s="72" t="s">
        <v>134</v>
      </c>
      <c r="K29" s="73">
        <v>5.0799999999992032E-2</v>
      </c>
      <c r="L29" s="73">
        <v>5.0799999999992032E-2</v>
      </c>
      <c r="M29" s="69">
        <v>2589591.394423</v>
      </c>
      <c r="N29" s="71">
        <v>98.9</v>
      </c>
      <c r="O29" s="69">
        <v>2561.1058889880001</v>
      </c>
      <c r="P29" s="70">
        <f t="shared" si="0"/>
        <v>7.8723564009269865E-3</v>
      </c>
      <c r="Q29" s="70">
        <f>O29/'סכום נכסי הקרן'!$C$41</f>
        <v>3.1484464588965713E-4</v>
      </c>
    </row>
    <row r="30" spans="1:17">
      <c r="A30" s="62" t="s">
        <v>3450</v>
      </c>
      <c r="B30" s="72" t="s">
        <v>3077</v>
      </c>
      <c r="C30" s="59">
        <v>5024</v>
      </c>
      <c r="D30" s="133" t="s">
        <v>3561</v>
      </c>
      <c r="E30" s="59" t="s">
        <v>623</v>
      </c>
      <c r="F30" s="79">
        <v>42551</v>
      </c>
      <c r="G30" s="133" t="s">
        <v>3561</v>
      </c>
      <c r="H30" s="69">
        <v>5.3300000000008856</v>
      </c>
      <c r="I30" s="72" t="s">
        <v>27</v>
      </c>
      <c r="J30" s="72" t="s">
        <v>134</v>
      </c>
      <c r="K30" s="73">
        <v>5.1200000000010994E-2</v>
      </c>
      <c r="L30" s="73">
        <v>5.1200000000010994E-2</v>
      </c>
      <c r="M30" s="69">
        <v>1692715.150196</v>
      </c>
      <c r="N30" s="71">
        <v>96.79</v>
      </c>
      <c r="O30" s="69">
        <v>1638.3789937349998</v>
      </c>
      <c r="P30" s="70">
        <f t="shared" si="0"/>
        <v>5.0360679790442163E-3</v>
      </c>
      <c r="Q30" s="70">
        <f>O30/'סכום נכסי הקרן'!$C$41</f>
        <v>2.0141098278422868E-4</v>
      </c>
    </row>
    <row r="31" spans="1:17">
      <c r="A31" s="62" t="s">
        <v>3450</v>
      </c>
      <c r="B31" s="72" t="s">
        <v>3077</v>
      </c>
      <c r="C31" s="59">
        <v>6026</v>
      </c>
      <c r="D31" s="133" t="s">
        <v>3561</v>
      </c>
      <c r="E31" s="59" t="s">
        <v>623</v>
      </c>
      <c r="F31" s="79">
        <v>43100</v>
      </c>
      <c r="G31" s="133" t="s">
        <v>3561</v>
      </c>
      <c r="H31" s="69">
        <v>6.0000000000006404</v>
      </c>
      <c r="I31" s="72" t="s">
        <v>27</v>
      </c>
      <c r="J31" s="72" t="s">
        <v>134</v>
      </c>
      <c r="K31" s="73">
        <v>4.9300000000004188E-2</v>
      </c>
      <c r="L31" s="73">
        <v>4.9300000000004188E-2</v>
      </c>
      <c r="M31" s="69">
        <v>4989162.5988940001</v>
      </c>
      <c r="N31" s="71">
        <v>93.88</v>
      </c>
      <c r="O31" s="69">
        <v>4683.8258477279996</v>
      </c>
      <c r="P31" s="70">
        <f t="shared" si="0"/>
        <v>1.4397197145081239E-2</v>
      </c>
      <c r="Q31" s="70">
        <f>O31/'סכום נכסי הקרן'!$C$41</f>
        <v>5.7579715730514045E-4</v>
      </c>
    </row>
    <row r="32" spans="1:17">
      <c r="A32" s="62" t="s">
        <v>3450</v>
      </c>
      <c r="B32" s="72" t="s">
        <v>3077</v>
      </c>
      <c r="C32" s="59">
        <v>5023</v>
      </c>
      <c r="D32" s="133" t="s">
        <v>3561</v>
      </c>
      <c r="E32" s="59" t="s">
        <v>623</v>
      </c>
      <c r="F32" s="79">
        <v>42551</v>
      </c>
      <c r="G32" s="133" t="s">
        <v>3561</v>
      </c>
      <c r="H32" s="69">
        <v>7.260000000002707</v>
      </c>
      <c r="I32" s="72" t="s">
        <v>27</v>
      </c>
      <c r="J32" s="72" t="s">
        <v>134</v>
      </c>
      <c r="K32" s="73">
        <v>5.6200000000018527E-2</v>
      </c>
      <c r="L32" s="73">
        <v>5.6200000000018527E-2</v>
      </c>
      <c r="M32" s="69">
        <v>1223009.4770150001</v>
      </c>
      <c r="N32" s="71">
        <v>114.79</v>
      </c>
      <c r="O32" s="69">
        <v>1403.8919416699998</v>
      </c>
      <c r="P32" s="70">
        <f t="shared" si="0"/>
        <v>4.3152990123273352E-3</v>
      </c>
      <c r="Q32" s="70">
        <f>O32/'סכום נכסי הקרן'!$C$41</f>
        <v>1.725847662695001E-4</v>
      </c>
    </row>
    <row r="33" spans="1:17">
      <c r="A33" s="62" t="s">
        <v>3450</v>
      </c>
      <c r="B33" s="72" t="s">
        <v>3077</v>
      </c>
      <c r="C33" s="59">
        <v>5210</v>
      </c>
      <c r="D33" s="133" t="s">
        <v>3561</v>
      </c>
      <c r="E33" s="59" t="s">
        <v>623</v>
      </c>
      <c r="F33" s="79">
        <v>42643</v>
      </c>
      <c r="G33" s="133" t="s">
        <v>3561</v>
      </c>
      <c r="H33" s="69">
        <v>6.8400000000013836</v>
      </c>
      <c r="I33" s="72" t="s">
        <v>27</v>
      </c>
      <c r="J33" s="72" t="s">
        <v>134</v>
      </c>
      <c r="K33" s="73">
        <v>4.5000000000004557E-2</v>
      </c>
      <c r="L33" s="73">
        <v>4.5000000000004557E-2</v>
      </c>
      <c r="M33" s="69">
        <v>916249.16965000005</v>
      </c>
      <c r="N33" s="71">
        <v>119.75</v>
      </c>
      <c r="O33" s="69">
        <v>1097.2079155470001</v>
      </c>
      <c r="P33" s="70">
        <f t="shared" si="0"/>
        <v>3.3726101658831699E-3</v>
      </c>
      <c r="Q33" s="70">
        <f>O33/'סכום נכסי הקרן'!$C$41</f>
        <v>1.348831530640952E-4</v>
      </c>
    </row>
    <row r="34" spans="1:17">
      <c r="A34" s="62" t="s">
        <v>3450</v>
      </c>
      <c r="B34" s="72" t="s">
        <v>3077</v>
      </c>
      <c r="C34" s="59">
        <v>6025</v>
      </c>
      <c r="D34" s="133" t="s">
        <v>3561</v>
      </c>
      <c r="E34" s="59" t="s">
        <v>623</v>
      </c>
      <c r="F34" s="79">
        <v>43100</v>
      </c>
      <c r="G34" s="133" t="s">
        <v>3561</v>
      </c>
      <c r="H34" s="69">
        <v>7.7100000000015489</v>
      </c>
      <c r="I34" s="72" t="s">
        <v>27</v>
      </c>
      <c r="J34" s="72" t="s">
        <v>134</v>
      </c>
      <c r="K34" s="73">
        <v>5.0500000000010238E-2</v>
      </c>
      <c r="L34" s="73">
        <v>5.0500000000010238E-2</v>
      </c>
      <c r="M34" s="69">
        <v>1173047.3796010001</v>
      </c>
      <c r="N34" s="71">
        <v>120.63</v>
      </c>
      <c r="O34" s="69">
        <v>1415.046882911</v>
      </c>
      <c r="P34" s="70">
        <f t="shared" si="0"/>
        <v>4.3495871975437811E-3</v>
      </c>
      <c r="Q34" s="70">
        <f>O34/'סכום נכסי הקרן'!$C$41</f>
        <v>1.7395607760029805E-4</v>
      </c>
    </row>
    <row r="35" spans="1:17">
      <c r="A35" s="62" t="s">
        <v>3450</v>
      </c>
      <c r="B35" s="72" t="s">
        <v>3077</v>
      </c>
      <c r="C35" s="59">
        <v>5022</v>
      </c>
      <c r="D35" s="133" t="s">
        <v>3561</v>
      </c>
      <c r="E35" s="59" t="s">
        <v>623</v>
      </c>
      <c r="F35" s="79">
        <v>42551</v>
      </c>
      <c r="G35" s="133" t="s">
        <v>3561</v>
      </c>
      <c r="H35" s="69">
        <v>6.8099999999985164</v>
      </c>
      <c r="I35" s="72" t="s">
        <v>27</v>
      </c>
      <c r="J35" s="72" t="s">
        <v>134</v>
      </c>
      <c r="K35" s="73">
        <v>2.5799999999990973E-2</v>
      </c>
      <c r="L35" s="73">
        <v>2.5799999999990973E-2</v>
      </c>
      <c r="M35" s="69">
        <v>815459.85326899996</v>
      </c>
      <c r="N35" s="71">
        <v>114.1</v>
      </c>
      <c r="O35" s="69">
        <v>930.43944479800007</v>
      </c>
      <c r="P35" s="70">
        <f t="shared" si="0"/>
        <v>2.8599953443646181E-3</v>
      </c>
      <c r="Q35" s="70">
        <f>O35/'סכום נכסי הקרן'!$C$41</f>
        <v>1.1438179060802123E-4</v>
      </c>
    </row>
    <row r="36" spans="1:17">
      <c r="A36" s="62" t="s">
        <v>3450</v>
      </c>
      <c r="B36" s="72" t="s">
        <v>3077</v>
      </c>
      <c r="C36" s="59">
        <v>6024</v>
      </c>
      <c r="D36" s="133" t="s">
        <v>3561</v>
      </c>
      <c r="E36" s="59" t="s">
        <v>623</v>
      </c>
      <c r="F36" s="79">
        <v>43100</v>
      </c>
      <c r="G36" s="133" t="s">
        <v>3561</v>
      </c>
      <c r="H36" s="69">
        <v>7.0899999999978309</v>
      </c>
      <c r="I36" s="72" t="s">
        <v>27</v>
      </c>
      <c r="J36" s="72" t="s">
        <v>134</v>
      </c>
      <c r="K36" s="73">
        <v>2.3499999999990327E-2</v>
      </c>
      <c r="L36" s="73">
        <v>2.3499999999990327E-2</v>
      </c>
      <c r="M36" s="69">
        <v>846960.99812600005</v>
      </c>
      <c r="N36" s="71">
        <v>114.7034204855409</v>
      </c>
      <c r="O36" s="69">
        <v>971.49323502899995</v>
      </c>
      <c r="P36" s="70">
        <f t="shared" si="0"/>
        <v>2.9861869515515555E-3</v>
      </c>
      <c r="Q36" s="70">
        <f>O36/'סכום נכסי הקרן'!$C$41</f>
        <v>1.1942865965911497E-4</v>
      </c>
    </row>
    <row r="37" spans="1:17">
      <c r="A37" s="62" t="s">
        <v>3450</v>
      </c>
      <c r="B37" s="72" t="s">
        <v>3077</v>
      </c>
      <c r="C37" s="59">
        <v>5209</v>
      </c>
      <c r="D37" s="133" t="s">
        <v>3561</v>
      </c>
      <c r="E37" s="59" t="s">
        <v>623</v>
      </c>
      <c r="F37" s="79">
        <v>42643</v>
      </c>
      <c r="G37" s="133" t="s">
        <v>3561</v>
      </c>
      <c r="H37" s="69">
        <v>5.8800000000023269</v>
      </c>
      <c r="I37" s="72" t="s">
        <v>27</v>
      </c>
      <c r="J37" s="72" t="s">
        <v>134</v>
      </c>
      <c r="K37" s="73">
        <v>2.3500000000011352E-2</v>
      </c>
      <c r="L37" s="73">
        <v>2.3500000000011352E-2</v>
      </c>
      <c r="M37" s="69">
        <v>613440.49627899996</v>
      </c>
      <c r="N37" s="71">
        <v>114.91</v>
      </c>
      <c r="O37" s="69">
        <v>704.90468017199998</v>
      </c>
      <c r="P37" s="70">
        <f t="shared" si="0"/>
        <v>2.1667440205637802E-3</v>
      </c>
      <c r="Q37" s="70">
        <f>O37/'סכום נכסי הקרן'!$C$41</f>
        <v>8.6656106398791394E-5</v>
      </c>
    </row>
    <row r="38" spans="1:17">
      <c r="A38" s="62" t="s">
        <v>3451</v>
      </c>
      <c r="B38" s="72" t="s">
        <v>3077</v>
      </c>
      <c r="C38" s="59">
        <v>9902</v>
      </c>
      <c r="D38" s="133" t="s">
        <v>3561</v>
      </c>
      <c r="E38" s="59" t="s">
        <v>623</v>
      </c>
      <c r="F38" s="79">
        <v>45286</v>
      </c>
      <c r="G38" s="133" t="s">
        <v>3561</v>
      </c>
      <c r="H38" s="111">
        <v>8.39</v>
      </c>
      <c r="I38" s="72" t="s">
        <v>27</v>
      </c>
      <c r="J38" s="72" t="s">
        <v>134</v>
      </c>
      <c r="K38" s="73">
        <v>4.4699999999999997E-2</v>
      </c>
      <c r="L38" s="73">
        <v>4.4699999999999997E-2</v>
      </c>
      <c r="M38" s="69">
        <v>235352.506391</v>
      </c>
      <c r="N38" s="71">
        <v>104.551463</v>
      </c>
      <c r="O38" s="69">
        <v>246.064488762</v>
      </c>
      <c r="P38" s="70">
        <f t="shared" si="0"/>
        <v>7.5635582326968485E-4</v>
      </c>
      <c r="Q38" s="70">
        <f>O38/'סכום נכסי הקרן'!$C$41</f>
        <v>3.024946651499203E-5</v>
      </c>
    </row>
    <row r="39" spans="1:17">
      <c r="A39" s="62" t="s">
        <v>3451</v>
      </c>
      <c r="B39" s="72" t="s">
        <v>3077</v>
      </c>
      <c r="C39" s="59">
        <v>9903</v>
      </c>
      <c r="D39" s="133" t="s">
        <v>3561</v>
      </c>
      <c r="E39" s="59" t="s">
        <v>623</v>
      </c>
      <c r="F39" s="79">
        <v>45286</v>
      </c>
      <c r="G39" s="133" t="s">
        <v>3561</v>
      </c>
      <c r="H39" s="69">
        <v>8.2799999999999994</v>
      </c>
      <c r="I39" s="72" t="s">
        <v>27</v>
      </c>
      <c r="J39" s="72" t="s">
        <v>134</v>
      </c>
      <c r="K39" s="73">
        <v>7.9500000000000001E-2</v>
      </c>
      <c r="L39" s="73">
        <v>7.9500000000000001E-2</v>
      </c>
      <c r="M39" s="69">
        <v>2368019.231716</v>
      </c>
      <c r="N39" s="71">
        <v>103.45296500000001</v>
      </c>
      <c r="O39" s="69">
        <v>2449.7861068810003</v>
      </c>
      <c r="P39" s="70">
        <f t="shared" si="0"/>
        <v>7.5301803889987482E-3</v>
      </c>
      <c r="Q39" s="70">
        <f>O39/'סכום נכסי הקרן'!$C$41</f>
        <v>3.011597617430507E-4</v>
      </c>
    </row>
    <row r="40" spans="1:17">
      <c r="A40" s="62" t="s">
        <v>3451</v>
      </c>
      <c r="B40" s="72" t="s">
        <v>3077</v>
      </c>
      <c r="C40" s="59">
        <v>9901</v>
      </c>
      <c r="D40" s="133" t="s">
        <v>3561</v>
      </c>
      <c r="E40" s="59" t="s">
        <v>623</v>
      </c>
      <c r="F40" s="79">
        <v>45286</v>
      </c>
      <c r="G40" s="133" t="s">
        <v>3561</v>
      </c>
      <c r="H40" s="69">
        <v>7.92</v>
      </c>
      <c r="I40" s="72" t="s">
        <v>27</v>
      </c>
      <c r="J40" s="72" t="s">
        <v>134</v>
      </c>
      <c r="K40" s="73">
        <v>7.6600000000000001E-2</v>
      </c>
      <c r="L40" s="73">
        <v>7.6600000000000001E-2</v>
      </c>
      <c r="M40" s="69">
        <v>474867.48619099997</v>
      </c>
      <c r="N40" s="71">
        <v>104.248654</v>
      </c>
      <c r="O40" s="69">
        <v>495.04296274400002</v>
      </c>
      <c r="P40" s="70">
        <f t="shared" si="0"/>
        <v>1.5216686874401418E-3</v>
      </c>
      <c r="Q40" s="70">
        <f>O40/'סכום נכסי הקרן'!$C$41</f>
        <v>6.0857158220384572E-5</v>
      </c>
    </row>
    <row r="41" spans="1:17">
      <c r="A41" s="62" t="s">
        <v>3451</v>
      </c>
      <c r="B41" s="72" t="s">
        <v>3077</v>
      </c>
      <c r="C41" s="59">
        <v>9900</v>
      </c>
      <c r="D41" s="133" t="s">
        <v>3561</v>
      </c>
      <c r="E41" s="59" t="s">
        <v>623</v>
      </c>
      <c r="F41" s="79">
        <v>45286</v>
      </c>
      <c r="G41" s="133" t="s">
        <v>3561</v>
      </c>
      <c r="H41" s="69">
        <v>8.3800000000000008</v>
      </c>
      <c r="I41" s="72" t="s">
        <v>27</v>
      </c>
      <c r="J41" s="72" t="s">
        <v>134</v>
      </c>
      <c r="K41" s="73">
        <v>7.1099999999999997E-2</v>
      </c>
      <c r="L41" s="73">
        <v>7.1099999999999997E-2</v>
      </c>
      <c r="M41" s="69">
        <v>871738.85282300005</v>
      </c>
      <c r="N41" s="71">
        <v>85.123093999999995</v>
      </c>
      <c r="O41" s="69">
        <v>742.05108303299994</v>
      </c>
      <c r="P41" s="70">
        <f t="shared" si="0"/>
        <v>2.2809250560264557E-3</v>
      </c>
      <c r="Q41" s="70">
        <f>O41/'סכום נכסי הקרן'!$C$41</f>
        <v>9.122262826933669E-5</v>
      </c>
    </row>
    <row r="42" spans="1:17">
      <c r="A42" s="62" t="s">
        <v>3451</v>
      </c>
      <c r="B42" s="72" t="s">
        <v>3077</v>
      </c>
      <c r="C42" s="59">
        <v>9897</v>
      </c>
      <c r="D42" s="133" t="s">
        <v>3561</v>
      </c>
      <c r="E42" s="59" t="s">
        <v>623</v>
      </c>
      <c r="F42" s="79">
        <v>45286</v>
      </c>
      <c r="G42" s="133" t="s">
        <v>3561</v>
      </c>
      <c r="H42" s="69">
        <v>8.8800000000000008</v>
      </c>
      <c r="I42" s="72" t="s">
        <v>27</v>
      </c>
      <c r="J42" s="72" t="s">
        <v>134</v>
      </c>
      <c r="K42" s="73">
        <v>4.6600000000000003E-2</v>
      </c>
      <c r="L42" s="73">
        <v>4.6600000000000003E-2</v>
      </c>
      <c r="M42" s="69">
        <v>670753.56559100002</v>
      </c>
      <c r="N42" s="71">
        <v>139.14890399999999</v>
      </c>
      <c r="O42" s="69">
        <v>933.34615597199991</v>
      </c>
      <c r="P42" s="70">
        <f t="shared" si="0"/>
        <v>2.8689300262200899E-3</v>
      </c>
      <c r="Q42" s="70">
        <f>O42/'סכום נכסי הקרן'!$C$41</f>
        <v>1.1473912157751235E-4</v>
      </c>
    </row>
    <row r="43" spans="1:17">
      <c r="A43" s="62" t="s">
        <v>3451</v>
      </c>
      <c r="B43" s="72" t="s">
        <v>3077</v>
      </c>
      <c r="C43" s="59">
        <v>9896</v>
      </c>
      <c r="D43" s="133" t="s">
        <v>3561</v>
      </c>
      <c r="E43" s="59" t="s">
        <v>623</v>
      </c>
      <c r="F43" s="79">
        <v>45286</v>
      </c>
      <c r="G43" s="133" t="s">
        <v>3561</v>
      </c>
      <c r="H43" s="69">
        <v>9.57</v>
      </c>
      <c r="I43" s="72" t="s">
        <v>27</v>
      </c>
      <c r="J43" s="72" t="s">
        <v>134</v>
      </c>
      <c r="K43" s="73">
        <v>4.4600000000000001E-2</v>
      </c>
      <c r="L43" s="73">
        <v>4.4600000000000001E-2</v>
      </c>
      <c r="M43" s="69">
        <v>1029792.3064119999</v>
      </c>
      <c r="N43" s="71">
        <v>105.39944300000001</v>
      </c>
      <c r="O43" s="69">
        <v>1085.395487921</v>
      </c>
      <c r="P43" s="70">
        <f t="shared" si="0"/>
        <v>3.3363009915409977E-3</v>
      </c>
      <c r="Q43" s="70">
        <f>O43/'סכום נכסי הקרן'!$C$41</f>
        <v>1.3343101490417137E-4</v>
      </c>
    </row>
    <row r="44" spans="1:17">
      <c r="A44" s="62" t="s">
        <v>3451</v>
      </c>
      <c r="B44" s="72" t="s">
        <v>3077</v>
      </c>
      <c r="C44" s="59">
        <v>9898</v>
      </c>
      <c r="D44" s="133" t="s">
        <v>3561</v>
      </c>
      <c r="E44" s="59" t="s">
        <v>623</v>
      </c>
      <c r="F44" s="79">
        <v>45286</v>
      </c>
      <c r="G44" s="133" t="s">
        <v>3561</v>
      </c>
      <c r="H44" s="69">
        <v>9.99</v>
      </c>
      <c r="I44" s="72" t="s">
        <v>27</v>
      </c>
      <c r="J44" s="72" t="s">
        <v>134</v>
      </c>
      <c r="K44" s="73">
        <v>2.5899999999999999E-2</v>
      </c>
      <c r="L44" s="73">
        <v>2.5899999999999999E-2</v>
      </c>
      <c r="M44" s="69">
        <v>188864.22337999998</v>
      </c>
      <c r="N44" s="71">
        <v>130.05219399999999</v>
      </c>
      <c r="O44" s="69">
        <v>245.62203078299999</v>
      </c>
      <c r="P44" s="70">
        <f t="shared" si="0"/>
        <v>7.5499579090315975E-4</v>
      </c>
      <c r="Q44" s="70">
        <f>O44/'סכום נכסי הקרן'!$C$41</f>
        <v>3.0195073791005768E-5</v>
      </c>
    </row>
    <row r="45" spans="1:17">
      <c r="A45" s="62" t="s">
        <v>3451</v>
      </c>
      <c r="B45" s="72" t="s">
        <v>3077</v>
      </c>
      <c r="C45" s="59">
        <v>9899</v>
      </c>
      <c r="D45" s="133" t="s">
        <v>3561</v>
      </c>
      <c r="E45" s="59" t="s">
        <v>623</v>
      </c>
      <c r="F45" s="79">
        <v>45286</v>
      </c>
      <c r="G45" s="133" t="s">
        <v>3561</v>
      </c>
      <c r="H45" s="69">
        <v>9.58</v>
      </c>
      <c r="I45" s="72" t="s">
        <v>27</v>
      </c>
      <c r="J45" s="72" t="s">
        <v>134</v>
      </c>
      <c r="K45" s="73">
        <v>2.9899999999999999E-2</v>
      </c>
      <c r="L45" s="73">
        <v>2.9899999999999999E-2</v>
      </c>
      <c r="M45" s="69">
        <v>219840.059221</v>
      </c>
      <c r="N45" s="71">
        <v>125.826601</v>
      </c>
      <c r="O45" s="69">
        <v>276.617283558</v>
      </c>
      <c r="P45" s="70">
        <f t="shared" si="0"/>
        <v>8.5026935129391655E-4</v>
      </c>
      <c r="Q45" s="70">
        <f>O45/'סכום נכסי הקרן'!$C$41</f>
        <v>3.4005415810117428E-5</v>
      </c>
    </row>
    <row r="46" spans="1:17">
      <c r="A46" s="132" t="s">
        <v>3561</v>
      </c>
      <c r="B46" s="133" t="s">
        <v>3561</v>
      </c>
      <c r="C46" s="133" t="s">
        <v>3561</v>
      </c>
      <c r="D46" s="133" t="s">
        <v>3561</v>
      </c>
      <c r="E46" s="133" t="s">
        <v>3561</v>
      </c>
      <c r="F46" s="133" t="s">
        <v>3561</v>
      </c>
      <c r="G46" s="133" t="s">
        <v>3561</v>
      </c>
      <c r="H46" s="133" t="s">
        <v>3561</v>
      </c>
      <c r="I46" s="133" t="s">
        <v>3561</v>
      </c>
      <c r="J46" s="133" t="s">
        <v>3561</v>
      </c>
      <c r="K46" s="133" t="s">
        <v>3561</v>
      </c>
      <c r="L46" s="133" t="s">
        <v>3561</v>
      </c>
      <c r="M46" s="133" t="s">
        <v>3561</v>
      </c>
      <c r="N46" s="133" t="s">
        <v>3561</v>
      </c>
      <c r="O46" s="133" t="s">
        <v>3561</v>
      </c>
      <c r="P46" s="133" t="s">
        <v>3561</v>
      </c>
      <c r="Q46" s="133" t="s">
        <v>3561</v>
      </c>
    </row>
    <row r="47" spans="1:17">
      <c r="A47" s="76" t="s">
        <v>37</v>
      </c>
      <c r="B47" s="130" t="s">
        <v>3561</v>
      </c>
      <c r="C47" s="130" t="s">
        <v>3561</v>
      </c>
      <c r="D47" s="130" t="s">
        <v>3561</v>
      </c>
      <c r="E47" s="130" t="s">
        <v>3561</v>
      </c>
      <c r="F47" s="130" t="s">
        <v>3561</v>
      </c>
      <c r="G47" s="130" t="s">
        <v>3561</v>
      </c>
      <c r="H47" s="66">
        <v>4.7335909459476451</v>
      </c>
      <c r="I47" s="130" t="s">
        <v>3561</v>
      </c>
      <c r="J47" s="130" t="s">
        <v>3561</v>
      </c>
      <c r="K47" s="130" t="s">
        <v>3561</v>
      </c>
      <c r="L47" s="78">
        <v>5.1666773039608781E-2</v>
      </c>
      <c r="M47" s="130" t="s">
        <v>3561</v>
      </c>
      <c r="N47" s="130" t="s">
        <v>3561</v>
      </c>
      <c r="O47" s="66">
        <f>SUM(O48:O278)</f>
        <v>165883.10282718294</v>
      </c>
      <c r="P47" s="67">
        <f t="shared" si="0"/>
        <v>0.50989336753398162</v>
      </c>
      <c r="Q47" s="67">
        <f>O47/'סכום נכסי הקרן'!$C$41</f>
        <v>2.0392521446795479E-2</v>
      </c>
    </row>
    <row r="48" spans="1:17">
      <c r="A48" s="62" t="s">
        <v>3452</v>
      </c>
      <c r="B48" s="72" t="s">
        <v>3086</v>
      </c>
      <c r="C48" s="59" t="s">
        <v>3087</v>
      </c>
      <c r="D48" s="133" t="s">
        <v>3561</v>
      </c>
      <c r="E48" s="59" t="s">
        <v>317</v>
      </c>
      <c r="F48" s="79">
        <v>42368</v>
      </c>
      <c r="G48" s="59" t="s">
        <v>289</v>
      </c>
      <c r="H48" s="69">
        <v>6.8200000000113059</v>
      </c>
      <c r="I48" s="72" t="s">
        <v>130</v>
      </c>
      <c r="J48" s="72" t="s">
        <v>134</v>
      </c>
      <c r="K48" s="73">
        <v>3.1699999999999999E-2</v>
      </c>
      <c r="L48" s="73">
        <v>2.3900000000062264E-2</v>
      </c>
      <c r="M48" s="69">
        <v>205730.71893100001</v>
      </c>
      <c r="N48" s="71">
        <v>118.66</v>
      </c>
      <c r="O48" s="69">
        <v>244.120091132</v>
      </c>
      <c r="P48" s="70">
        <f t="shared" si="0"/>
        <v>7.503791117271074E-4</v>
      </c>
      <c r="Q48" s="70">
        <f>O48/'סכום נכסי הקרן'!$C$41</f>
        <v>3.0010435717429834E-5</v>
      </c>
    </row>
    <row r="49" spans="1:17">
      <c r="A49" s="62" t="s">
        <v>3452</v>
      </c>
      <c r="B49" s="72" t="s">
        <v>3086</v>
      </c>
      <c r="C49" s="59" t="s">
        <v>3088</v>
      </c>
      <c r="D49" s="133" t="s">
        <v>3561</v>
      </c>
      <c r="E49" s="59" t="s">
        <v>317</v>
      </c>
      <c r="F49" s="79">
        <v>42388</v>
      </c>
      <c r="G49" s="59" t="s">
        <v>289</v>
      </c>
      <c r="H49" s="69">
        <v>6.8199999999917598</v>
      </c>
      <c r="I49" s="72" t="s">
        <v>130</v>
      </c>
      <c r="J49" s="72" t="s">
        <v>134</v>
      </c>
      <c r="K49" s="73">
        <v>3.1899999999999998E-2</v>
      </c>
      <c r="L49" s="73">
        <v>2.409999999997341E-2</v>
      </c>
      <c r="M49" s="69">
        <v>288023.00884099997</v>
      </c>
      <c r="N49" s="71">
        <v>118.83</v>
      </c>
      <c r="O49" s="69">
        <v>342.257741151</v>
      </c>
      <c r="P49" s="70">
        <f t="shared" si="0"/>
        <v>1.0520357361645622E-3</v>
      </c>
      <c r="Q49" s="70">
        <f>O49/'סכום נכסי הקרן'!$C$41</f>
        <v>4.207479971015967E-5</v>
      </c>
    </row>
    <row r="50" spans="1:17">
      <c r="A50" s="62" t="s">
        <v>3452</v>
      </c>
      <c r="B50" s="72" t="s">
        <v>3086</v>
      </c>
      <c r="C50" s="59" t="s">
        <v>3089</v>
      </c>
      <c r="D50" s="133" t="s">
        <v>3561</v>
      </c>
      <c r="E50" s="59" t="s">
        <v>317</v>
      </c>
      <c r="F50" s="79">
        <v>42509</v>
      </c>
      <c r="G50" s="59" t="s">
        <v>289</v>
      </c>
      <c r="H50" s="69">
        <v>6.8799999999915151</v>
      </c>
      <c r="I50" s="72" t="s">
        <v>130</v>
      </c>
      <c r="J50" s="72" t="s">
        <v>134</v>
      </c>
      <c r="K50" s="73">
        <v>2.7400000000000001E-2</v>
      </c>
      <c r="L50" s="73">
        <v>2.5899999999965152E-2</v>
      </c>
      <c r="M50" s="69">
        <v>288023.00884099997</v>
      </c>
      <c r="N50" s="71">
        <v>114.57</v>
      </c>
      <c r="O50" s="69">
        <v>329.98795928499999</v>
      </c>
      <c r="P50" s="70">
        <f t="shared" si="0"/>
        <v>1.0143207411594355E-3</v>
      </c>
      <c r="Q50" s="70">
        <f>O50/'סכום נכסי הקרן'!$C$41</f>
        <v>4.0566437582941816E-5</v>
      </c>
    </row>
    <row r="51" spans="1:17">
      <c r="A51" s="62" t="s">
        <v>3452</v>
      </c>
      <c r="B51" s="72" t="s">
        <v>3086</v>
      </c>
      <c r="C51" s="59" t="s">
        <v>3090</v>
      </c>
      <c r="D51" s="133" t="s">
        <v>3561</v>
      </c>
      <c r="E51" s="59" t="s">
        <v>317</v>
      </c>
      <c r="F51" s="79">
        <v>42723</v>
      </c>
      <c r="G51" s="59" t="s">
        <v>289</v>
      </c>
      <c r="H51" s="69">
        <v>6.7899999999943459</v>
      </c>
      <c r="I51" s="72" t="s">
        <v>130</v>
      </c>
      <c r="J51" s="72" t="s">
        <v>134</v>
      </c>
      <c r="K51" s="73">
        <v>3.15E-2</v>
      </c>
      <c r="L51" s="73">
        <v>2.7500000000052361E-2</v>
      </c>
      <c r="M51" s="69">
        <v>41146.143306999998</v>
      </c>
      <c r="N51" s="71">
        <v>116.04</v>
      </c>
      <c r="O51" s="69">
        <v>47.745986713000001</v>
      </c>
      <c r="P51" s="70">
        <f t="shared" si="0"/>
        <v>1.4676215682249034E-4</v>
      </c>
      <c r="Q51" s="70">
        <f>O51/'סכום נכסי הקרן'!$C$41</f>
        <v>5.869561404681614E-6</v>
      </c>
    </row>
    <row r="52" spans="1:17">
      <c r="A52" s="62" t="s">
        <v>3452</v>
      </c>
      <c r="B52" s="72" t="s">
        <v>3086</v>
      </c>
      <c r="C52" s="59" t="s">
        <v>3091</v>
      </c>
      <c r="D52" s="133" t="s">
        <v>3561</v>
      </c>
      <c r="E52" s="59" t="s">
        <v>317</v>
      </c>
      <c r="F52" s="79">
        <v>42918</v>
      </c>
      <c r="G52" s="59" t="s">
        <v>289</v>
      </c>
      <c r="H52" s="69">
        <v>6.75999999999829</v>
      </c>
      <c r="I52" s="72" t="s">
        <v>130</v>
      </c>
      <c r="J52" s="72" t="s">
        <v>134</v>
      </c>
      <c r="K52" s="73">
        <v>3.1899999999999998E-2</v>
      </c>
      <c r="L52" s="73">
        <v>2.9899999999995729E-2</v>
      </c>
      <c r="M52" s="69">
        <v>205730.71893100001</v>
      </c>
      <c r="N52" s="71">
        <v>113.75</v>
      </c>
      <c r="O52" s="69">
        <v>234.01869149000001</v>
      </c>
      <c r="P52" s="70">
        <f t="shared" si="0"/>
        <v>7.1932931465626372E-4</v>
      </c>
      <c r="Q52" s="70">
        <f>O52/'סכום נכסי הקרן'!$C$41</f>
        <v>2.8768639504727324E-5</v>
      </c>
    </row>
    <row r="53" spans="1:17">
      <c r="A53" s="62" t="s">
        <v>3452</v>
      </c>
      <c r="B53" s="72" t="s">
        <v>3086</v>
      </c>
      <c r="C53" s="59" t="s">
        <v>3092</v>
      </c>
      <c r="D53" s="133" t="s">
        <v>3561</v>
      </c>
      <c r="E53" s="59" t="s">
        <v>317</v>
      </c>
      <c r="F53" s="79">
        <v>43915</v>
      </c>
      <c r="G53" s="59" t="s">
        <v>289</v>
      </c>
      <c r="H53" s="69">
        <v>6.7900000000064402</v>
      </c>
      <c r="I53" s="72" t="s">
        <v>130</v>
      </c>
      <c r="J53" s="72" t="s">
        <v>134</v>
      </c>
      <c r="K53" s="73">
        <v>2.6600000000000002E-2</v>
      </c>
      <c r="L53" s="73">
        <v>3.560000000003341E-2</v>
      </c>
      <c r="M53" s="69">
        <v>433117.305292</v>
      </c>
      <c r="N53" s="71">
        <v>105.04</v>
      </c>
      <c r="O53" s="69">
        <v>454.946454733</v>
      </c>
      <c r="P53" s="70">
        <f t="shared" si="0"/>
        <v>1.3984195852251827E-3</v>
      </c>
      <c r="Q53" s="70">
        <f>O53/'סכום נכסי הקרן'!$C$41</f>
        <v>5.5927970825042849E-5</v>
      </c>
    </row>
    <row r="54" spans="1:17">
      <c r="A54" s="62" t="s">
        <v>3452</v>
      </c>
      <c r="B54" s="72" t="s">
        <v>3086</v>
      </c>
      <c r="C54" s="59" t="s">
        <v>3093</v>
      </c>
      <c r="D54" s="133" t="s">
        <v>3561</v>
      </c>
      <c r="E54" s="59" t="s">
        <v>317</v>
      </c>
      <c r="F54" s="79">
        <v>44168</v>
      </c>
      <c r="G54" s="59" t="s">
        <v>289</v>
      </c>
      <c r="H54" s="69">
        <v>6.9099999999995552</v>
      </c>
      <c r="I54" s="72" t="s">
        <v>130</v>
      </c>
      <c r="J54" s="72" t="s">
        <v>134</v>
      </c>
      <c r="K54" s="73">
        <v>1.89E-2</v>
      </c>
      <c r="L54" s="73">
        <v>3.809999999999323E-2</v>
      </c>
      <c r="M54" s="69">
        <v>438658.25094699999</v>
      </c>
      <c r="N54" s="71">
        <v>97.7</v>
      </c>
      <c r="O54" s="69">
        <v>428.56907700900007</v>
      </c>
      <c r="P54" s="70">
        <f t="shared" si="0"/>
        <v>1.317340501670675E-3</v>
      </c>
      <c r="Q54" s="70">
        <f>O54/'סכום נכסי הקרן'!$C$41</f>
        <v>5.2685318428389289E-5</v>
      </c>
    </row>
    <row r="55" spans="1:17">
      <c r="A55" s="62" t="s">
        <v>3452</v>
      </c>
      <c r="B55" s="72" t="s">
        <v>3086</v>
      </c>
      <c r="C55" s="59" t="s">
        <v>3094</v>
      </c>
      <c r="D55" s="133" t="s">
        <v>3561</v>
      </c>
      <c r="E55" s="59" t="s">
        <v>317</v>
      </c>
      <c r="F55" s="79">
        <v>44277</v>
      </c>
      <c r="G55" s="59" t="s">
        <v>289</v>
      </c>
      <c r="H55" s="69">
        <v>6.820000000005721</v>
      </c>
      <c r="I55" s="72" t="s">
        <v>130</v>
      </c>
      <c r="J55" s="72" t="s">
        <v>134</v>
      </c>
      <c r="K55" s="73">
        <v>1.9E-2</v>
      </c>
      <c r="L55" s="73">
        <v>4.6200000000034595E-2</v>
      </c>
      <c r="M55" s="69">
        <v>667054.483443</v>
      </c>
      <c r="N55" s="71">
        <v>92.75</v>
      </c>
      <c r="O55" s="69">
        <v>618.69300735299998</v>
      </c>
      <c r="P55" s="70">
        <f t="shared" si="0"/>
        <v>1.9017456004400983E-3</v>
      </c>
      <c r="Q55" s="70">
        <f>O55/'סכום נכסי הקרן'!$C$41</f>
        <v>7.6057839565326542E-5</v>
      </c>
    </row>
    <row r="56" spans="1:17">
      <c r="A56" s="62" t="s">
        <v>3453</v>
      </c>
      <c r="B56" s="72" t="s">
        <v>3077</v>
      </c>
      <c r="C56" s="59">
        <v>4069</v>
      </c>
      <c r="D56" s="133" t="s">
        <v>3561</v>
      </c>
      <c r="E56" s="59" t="s">
        <v>323</v>
      </c>
      <c r="F56" s="79">
        <v>42052</v>
      </c>
      <c r="G56" s="59" t="s">
        <v>132</v>
      </c>
      <c r="H56" s="69">
        <v>4.0100000000003782</v>
      </c>
      <c r="I56" s="72" t="s">
        <v>630</v>
      </c>
      <c r="J56" s="72" t="s">
        <v>134</v>
      </c>
      <c r="K56" s="73">
        <v>2.9779E-2</v>
      </c>
      <c r="L56" s="73">
        <v>2.0299999999997348E-2</v>
      </c>
      <c r="M56" s="69">
        <v>608423.15101599996</v>
      </c>
      <c r="N56" s="71">
        <v>117.59</v>
      </c>
      <c r="O56" s="69">
        <v>715.44479217299988</v>
      </c>
      <c r="P56" s="70">
        <f t="shared" si="0"/>
        <v>2.1991423366718057E-3</v>
      </c>
      <c r="Q56" s="70">
        <f>O56/'סכום נכסי הקרן'!$C$41</f>
        <v>8.7951834874861314E-5</v>
      </c>
    </row>
    <row r="57" spans="1:17">
      <c r="A57" s="62" t="s">
        <v>3454</v>
      </c>
      <c r="B57" s="72" t="s">
        <v>3086</v>
      </c>
      <c r="C57" s="59" t="s">
        <v>3095</v>
      </c>
      <c r="D57" s="133" t="s">
        <v>3561</v>
      </c>
      <c r="E57" s="59" t="s">
        <v>323</v>
      </c>
      <c r="F57" s="79">
        <v>42122</v>
      </c>
      <c r="G57" s="59" t="s">
        <v>132</v>
      </c>
      <c r="H57" s="69">
        <v>4.1300000000003001</v>
      </c>
      <c r="I57" s="72" t="s">
        <v>293</v>
      </c>
      <c r="J57" s="72" t="s">
        <v>134</v>
      </c>
      <c r="K57" s="73">
        <v>2.98E-2</v>
      </c>
      <c r="L57" s="73">
        <v>2.6400000000001776E-2</v>
      </c>
      <c r="M57" s="69">
        <v>3932697.3799760002</v>
      </c>
      <c r="N57" s="71">
        <v>114.6</v>
      </c>
      <c r="O57" s="69">
        <v>4506.8713228049992</v>
      </c>
      <c r="P57" s="70">
        <f t="shared" si="0"/>
        <v>1.3853272314428872E-2</v>
      </c>
      <c r="Q57" s="70">
        <f>O57/'סכום נכסי הקרן'!$C$41</f>
        <v>5.5404359179365384E-4</v>
      </c>
    </row>
    <row r="58" spans="1:17">
      <c r="A58" s="62" t="s">
        <v>3455</v>
      </c>
      <c r="B58" s="72" t="s">
        <v>3077</v>
      </c>
      <c r="C58" s="59">
        <v>4099</v>
      </c>
      <c r="D58" s="133" t="s">
        <v>3561</v>
      </c>
      <c r="E58" s="59" t="s">
        <v>323</v>
      </c>
      <c r="F58" s="79">
        <v>42052</v>
      </c>
      <c r="G58" s="59" t="s">
        <v>132</v>
      </c>
      <c r="H58" s="69">
        <v>3.9400000000020694</v>
      </c>
      <c r="I58" s="72" t="s">
        <v>630</v>
      </c>
      <c r="J58" s="72" t="s">
        <v>134</v>
      </c>
      <c r="K58" s="73">
        <v>2.9779E-2</v>
      </c>
      <c r="L58" s="73">
        <v>2.9200000000001568E-2</v>
      </c>
      <c r="M58" s="69">
        <v>450922.05098399997</v>
      </c>
      <c r="N58" s="71">
        <v>113.58</v>
      </c>
      <c r="O58" s="69">
        <v>512.15727245100004</v>
      </c>
      <c r="P58" s="70">
        <f t="shared" si="0"/>
        <v>1.5742748472044247E-3</v>
      </c>
      <c r="Q58" s="70">
        <f>O58/'סכום נכסי הקרן'!$C$41</f>
        <v>6.2961073096577181E-5</v>
      </c>
    </row>
    <row r="59" spans="1:17">
      <c r="A59" s="62" t="s">
        <v>3455</v>
      </c>
      <c r="B59" s="72" t="s">
        <v>3077</v>
      </c>
      <c r="C59" s="59" t="s">
        <v>3096</v>
      </c>
      <c r="D59" s="133" t="s">
        <v>3561</v>
      </c>
      <c r="E59" s="59" t="s">
        <v>323</v>
      </c>
      <c r="F59" s="79">
        <v>42054</v>
      </c>
      <c r="G59" s="59" t="s">
        <v>132</v>
      </c>
      <c r="H59" s="69">
        <v>3.9399999998950577</v>
      </c>
      <c r="I59" s="72" t="s">
        <v>630</v>
      </c>
      <c r="J59" s="72" t="s">
        <v>134</v>
      </c>
      <c r="K59" s="73">
        <v>2.9779E-2</v>
      </c>
      <c r="L59" s="73">
        <v>2.919999999906104E-2</v>
      </c>
      <c r="M59" s="69">
        <v>12752.320766999999</v>
      </c>
      <c r="N59" s="71">
        <v>113.58</v>
      </c>
      <c r="O59" s="69">
        <v>14.484086108</v>
      </c>
      <c r="P59" s="70">
        <f t="shared" si="0"/>
        <v>4.4521348560463868E-5</v>
      </c>
      <c r="Q59" s="70">
        <f>O59/'סכום נכסי הקרן'!$C$41</f>
        <v>1.7805733770385034E-6</v>
      </c>
    </row>
    <row r="60" spans="1:17">
      <c r="A60" s="62" t="s">
        <v>3456</v>
      </c>
      <c r="B60" s="72" t="s">
        <v>3086</v>
      </c>
      <c r="C60" s="59" t="s">
        <v>3097</v>
      </c>
      <c r="D60" s="133" t="s">
        <v>3561</v>
      </c>
      <c r="E60" s="59" t="s">
        <v>2077</v>
      </c>
      <c r="F60" s="79">
        <v>40742</v>
      </c>
      <c r="G60" s="59" t="s">
        <v>3076</v>
      </c>
      <c r="H60" s="69">
        <v>2.9600000000003948</v>
      </c>
      <c r="I60" s="72" t="s">
        <v>310</v>
      </c>
      <c r="J60" s="72" t="s">
        <v>134</v>
      </c>
      <c r="K60" s="73">
        <v>4.4999999999999998E-2</v>
      </c>
      <c r="L60" s="73">
        <v>1.6600000000000659E-2</v>
      </c>
      <c r="M60" s="69">
        <v>1447708.389924</v>
      </c>
      <c r="N60" s="71">
        <v>126.06</v>
      </c>
      <c r="O60" s="69">
        <v>1824.9812343680001</v>
      </c>
      <c r="P60" s="70">
        <f t="shared" si="0"/>
        <v>5.6096480679389323E-3</v>
      </c>
      <c r="Q60" s="70">
        <f>O60/'סכום נכסי הקרן'!$C$41</f>
        <v>2.2435057174340615E-4</v>
      </c>
    </row>
    <row r="61" spans="1:17">
      <c r="A61" s="62" t="s">
        <v>3457</v>
      </c>
      <c r="B61" s="72" t="s">
        <v>3086</v>
      </c>
      <c r="C61" s="59" t="s">
        <v>3098</v>
      </c>
      <c r="D61" s="133" t="s">
        <v>3561</v>
      </c>
      <c r="E61" s="59" t="s">
        <v>2077</v>
      </c>
      <c r="F61" s="79">
        <v>41534</v>
      </c>
      <c r="G61" s="59" t="s">
        <v>3076</v>
      </c>
      <c r="H61" s="69">
        <v>5.2699999999994835</v>
      </c>
      <c r="I61" s="72" t="s">
        <v>516</v>
      </c>
      <c r="J61" s="72" t="s">
        <v>134</v>
      </c>
      <c r="K61" s="73">
        <v>3.9842000000000002E-2</v>
      </c>
      <c r="L61" s="73">
        <v>3.3599999999997722E-2</v>
      </c>
      <c r="M61" s="69">
        <v>4376930.2448730003</v>
      </c>
      <c r="N61" s="71">
        <v>116.09</v>
      </c>
      <c r="O61" s="69">
        <v>5081.1779611059992</v>
      </c>
      <c r="P61" s="70">
        <f t="shared" si="0"/>
        <v>1.5618582589011167E-2</v>
      </c>
      <c r="Q61" s="70">
        <f>O61/'סכום נכסי הקרן'!$C$41</f>
        <v>6.2464487811508991E-4</v>
      </c>
    </row>
    <row r="62" spans="1:17">
      <c r="A62" s="62" t="s">
        <v>3458</v>
      </c>
      <c r="B62" s="72" t="s">
        <v>3086</v>
      </c>
      <c r="C62" s="59" t="s">
        <v>3099</v>
      </c>
      <c r="D62" s="133" t="s">
        <v>3561</v>
      </c>
      <c r="E62" s="59" t="s">
        <v>430</v>
      </c>
      <c r="F62" s="79">
        <v>43431</v>
      </c>
      <c r="G62" s="59" t="s">
        <v>289</v>
      </c>
      <c r="H62" s="69">
        <v>7.700000000014505</v>
      </c>
      <c r="I62" s="72" t="s">
        <v>293</v>
      </c>
      <c r="J62" s="72" t="s">
        <v>134</v>
      </c>
      <c r="K62" s="73">
        <v>3.6600000000000001E-2</v>
      </c>
      <c r="L62" s="73">
        <v>3.4200000000059398E-2</v>
      </c>
      <c r="M62" s="69">
        <v>127913.12583</v>
      </c>
      <c r="N62" s="71">
        <v>113.19</v>
      </c>
      <c r="O62" s="69">
        <v>144.78486246700001</v>
      </c>
      <c r="P62" s="70">
        <f t="shared" si="0"/>
        <v>4.4504135643130425E-4</v>
      </c>
      <c r="Q62" s="70">
        <f>O62/'סכום נכסי הקרן'!$C$41</f>
        <v>1.7798849688178163E-5</v>
      </c>
    </row>
    <row r="63" spans="1:17">
      <c r="A63" s="62" t="s">
        <v>3458</v>
      </c>
      <c r="B63" s="72" t="s">
        <v>3086</v>
      </c>
      <c r="C63" s="59" t="s">
        <v>3100</v>
      </c>
      <c r="D63" s="133" t="s">
        <v>3561</v>
      </c>
      <c r="E63" s="59" t="s">
        <v>430</v>
      </c>
      <c r="F63" s="79">
        <v>43276</v>
      </c>
      <c r="G63" s="59" t="s">
        <v>289</v>
      </c>
      <c r="H63" s="69">
        <v>7.7499999999946354</v>
      </c>
      <c r="I63" s="72" t="s">
        <v>293</v>
      </c>
      <c r="J63" s="72" t="s">
        <v>134</v>
      </c>
      <c r="K63" s="73">
        <v>3.2599999999999997E-2</v>
      </c>
      <c r="L63" s="73">
        <v>3.5099999999997855E-2</v>
      </c>
      <c r="M63" s="69">
        <v>127443.556524</v>
      </c>
      <c r="N63" s="71">
        <v>109.68</v>
      </c>
      <c r="O63" s="69">
        <v>139.78009425299999</v>
      </c>
      <c r="P63" s="70">
        <f t="shared" si="0"/>
        <v>4.2965764299171376E-4</v>
      </c>
      <c r="Q63" s="70">
        <f>O63/'סכום נכסי הקרן'!$C$41</f>
        <v>1.7183598095937561E-5</v>
      </c>
    </row>
    <row r="64" spans="1:17">
      <c r="A64" s="62" t="s">
        <v>3458</v>
      </c>
      <c r="B64" s="72" t="s">
        <v>3086</v>
      </c>
      <c r="C64" s="59" t="s">
        <v>3101</v>
      </c>
      <c r="D64" s="133" t="s">
        <v>3561</v>
      </c>
      <c r="E64" s="59" t="s">
        <v>430</v>
      </c>
      <c r="F64" s="79">
        <v>43222</v>
      </c>
      <c r="G64" s="59" t="s">
        <v>289</v>
      </c>
      <c r="H64" s="69">
        <v>7.7599999999946956</v>
      </c>
      <c r="I64" s="72" t="s">
        <v>293</v>
      </c>
      <c r="J64" s="72" t="s">
        <v>134</v>
      </c>
      <c r="K64" s="73">
        <v>3.2199999999999999E-2</v>
      </c>
      <c r="L64" s="73">
        <v>3.5099999999973035E-2</v>
      </c>
      <c r="M64" s="69">
        <v>609010.537258</v>
      </c>
      <c r="N64" s="71">
        <v>110.26</v>
      </c>
      <c r="O64" s="69">
        <v>671.4950587310002</v>
      </c>
      <c r="P64" s="70">
        <f t="shared" si="0"/>
        <v>2.0640491463164959E-3</v>
      </c>
      <c r="Q64" s="70">
        <f>O64/'סכום נכסי הקרן'!$C$41</f>
        <v>8.2548958593178586E-5</v>
      </c>
    </row>
    <row r="65" spans="1:17">
      <c r="A65" s="62" t="s">
        <v>3458</v>
      </c>
      <c r="B65" s="72" t="s">
        <v>3086</v>
      </c>
      <c r="C65" s="59" t="s">
        <v>3102</v>
      </c>
      <c r="D65" s="133" t="s">
        <v>3561</v>
      </c>
      <c r="E65" s="59" t="s">
        <v>430</v>
      </c>
      <c r="F65" s="79">
        <v>43922</v>
      </c>
      <c r="G65" s="59" t="s">
        <v>289</v>
      </c>
      <c r="H65" s="69">
        <v>7.8900000000116339</v>
      </c>
      <c r="I65" s="72" t="s">
        <v>293</v>
      </c>
      <c r="J65" s="72" t="s">
        <v>134</v>
      </c>
      <c r="K65" s="73">
        <v>2.7699999999999999E-2</v>
      </c>
      <c r="L65" s="73">
        <v>3.2600000000077553E-2</v>
      </c>
      <c r="M65" s="69">
        <v>146527.75093899999</v>
      </c>
      <c r="N65" s="71">
        <v>107.36</v>
      </c>
      <c r="O65" s="69">
        <v>157.31218885300001</v>
      </c>
      <c r="P65" s="70">
        <f t="shared" si="0"/>
        <v>4.8354799471024605E-4</v>
      </c>
      <c r="Q65" s="70">
        <f>O65/'סכום נכסי הקרן'!$C$41</f>
        <v>1.933887255755778E-5</v>
      </c>
    </row>
    <row r="66" spans="1:17">
      <c r="A66" s="62" t="s">
        <v>3458</v>
      </c>
      <c r="B66" s="72" t="s">
        <v>3086</v>
      </c>
      <c r="C66" s="59" t="s">
        <v>3103</v>
      </c>
      <c r="D66" s="133" t="s">
        <v>3561</v>
      </c>
      <c r="E66" s="59" t="s">
        <v>430</v>
      </c>
      <c r="F66" s="79">
        <v>43978</v>
      </c>
      <c r="G66" s="59" t="s">
        <v>289</v>
      </c>
      <c r="H66" s="69">
        <v>7.9200000000344897</v>
      </c>
      <c r="I66" s="72" t="s">
        <v>293</v>
      </c>
      <c r="J66" s="72" t="s">
        <v>134</v>
      </c>
      <c r="K66" s="73">
        <v>2.3E-2</v>
      </c>
      <c r="L66" s="73">
        <v>3.6800000000078097E-2</v>
      </c>
      <c r="M66" s="69">
        <v>61467.566193999999</v>
      </c>
      <c r="N66" s="71">
        <v>100</v>
      </c>
      <c r="O66" s="69">
        <v>61.467570088999999</v>
      </c>
      <c r="P66" s="70">
        <f t="shared" si="0"/>
        <v>1.8893971581580106E-4</v>
      </c>
      <c r="Q66" s="70">
        <f>O66/'סכום נכסי הקרן'!$C$41</f>
        <v>7.5563979691663428E-6</v>
      </c>
    </row>
    <row r="67" spans="1:17">
      <c r="A67" s="62" t="s">
        <v>3458</v>
      </c>
      <c r="B67" s="72" t="s">
        <v>3086</v>
      </c>
      <c r="C67" s="59" t="s">
        <v>3104</v>
      </c>
      <c r="D67" s="133" t="s">
        <v>3561</v>
      </c>
      <c r="E67" s="59" t="s">
        <v>430</v>
      </c>
      <c r="F67" s="79">
        <v>44010</v>
      </c>
      <c r="G67" s="59" t="s">
        <v>289</v>
      </c>
      <c r="H67" s="69">
        <v>7.9800000000135123</v>
      </c>
      <c r="I67" s="72" t="s">
        <v>293</v>
      </c>
      <c r="J67" s="72" t="s">
        <v>134</v>
      </c>
      <c r="K67" s="73">
        <v>2.2000000000000002E-2</v>
      </c>
      <c r="L67" s="73">
        <v>3.4300000000012293E-2</v>
      </c>
      <c r="M67" s="69">
        <v>96380.80429499998</v>
      </c>
      <c r="N67" s="71">
        <v>101.37</v>
      </c>
      <c r="O67" s="69">
        <v>97.701222815999984</v>
      </c>
      <c r="P67" s="70">
        <f t="shared" si="0"/>
        <v>3.0031512953876735E-4</v>
      </c>
      <c r="Q67" s="70">
        <f>O67/'סכום נכסי הקרן'!$C$41</f>
        <v>1.2010712650637355E-5</v>
      </c>
    </row>
    <row r="68" spans="1:17">
      <c r="A68" s="62" t="s">
        <v>3458</v>
      </c>
      <c r="B68" s="72" t="s">
        <v>3086</v>
      </c>
      <c r="C68" s="59" t="s">
        <v>3105</v>
      </c>
      <c r="D68" s="133" t="s">
        <v>3561</v>
      </c>
      <c r="E68" s="59" t="s">
        <v>430</v>
      </c>
      <c r="F68" s="79">
        <v>44133</v>
      </c>
      <c r="G68" s="59" t="s">
        <v>289</v>
      </c>
      <c r="H68" s="69">
        <v>7.8900000000070367</v>
      </c>
      <c r="I68" s="72" t="s">
        <v>293</v>
      </c>
      <c r="J68" s="72" t="s">
        <v>134</v>
      </c>
      <c r="K68" s="73">
        <v>2.3799999999999998E-2</v>
      </c>
      <c r="L68" s="73">
        <v>3.6800000000053762E-2</v>
      </c>
      <c r="M68" s="69">
        <v>125332.311292</v>
      </c>
      <c r="N68" s="71">
        <v>100.91</v>
      </c>
      <c r="O68" s="69">
        <v>126.472837599</v>
      </c>
      <c r="P68" s="70">
        <f t="shared" si="0"/>
        <v>3.8875364618731382E-4</v>
      </c>
      <c r="Q68" s="70">
        <f>O68/'סכום נכסי הקרן'!$C$41</f>
        <v>1.5547695993253734E-5</v>
      </c>
    </row>
    <row r="69" spans="1:17">
      <c r="A69" s="62" t="s">
        <v>3458</v>
      </c>
      <c r="B69" s="72" t="s">
        <v>3086</v>
      </c>
      <c r="C69" s="59" t="s">
        <v>3106</v>
      </c>
      <c r="D69" s="133" t="s">
        <v>3561</v>
      </c>
      <c r="E69" s="59" t="s">
        <v>430</v>
      </c>
      <c r="F69" s="79">
        <v>44251</v>
      </c>
      <c r="G69" s="59" t="s">
        <v>289</v>
      </c>
      <c r="H69" s="69">
        <v>7.7999999999922229</v>
      </c>
      <c r="I69" s="72" t="s">
        <v>293</v>
      </c>
      <c r="J69" s="72" t="s">
        <v>134</v>
      </c>
      <c r="K69" s="73">
        <v>2.3599999999999999E-2</v>
      </c>
      <c r="L69" s="73">
        <v>4.2299999999958898E-2</v>
      </c>
      <c r="M69" s="69">
        <v>372126.72662199999</v>
      </c>
      <c r="N69" s="71">
        <v>96.74</v>
      </c>
      <c r="O69" s="69">
        <v>359.99538847600002</v>
      </c>
      <c r="P69" s="70">
        <f t="shared" si="0"/>
        <v>1.1065579181863004E-3</v>
      </c>
      <c r="Q69" s="70">
        <f>O69/'סכום נכסי הקרן'!$C$41</f>
        <v>4.425534340222933E-5</v>
      </c>
    </row>
    <row r="70" spans="1:17">
      <c r="A70" s="62" t="s">
        <v>3458</v>
      </c>
      <c r="B70" s="72" t="s">
        <v>3086</v>
      </c>
      <c r="C70" s="59" t="s">
        <v>3107</v>
      </c>
      <c r="D70" s="133" t="s">
        <v>3561</v>
      </c>
      <c r="E70" s="59" t="s">
        <v>430</v>
      </c>
      <c r="F70" s="79">
        <v>44294</v>
      </c>
      <c r="G70" s="59" t="s">
        <v>289</v>
      </c>
      <c r="H70" s="69">
        <v>7.7699999999962142</v>
      </c>
      <c r="I70" s="72" t="s">
        <v>293</v>
      </c>
      <c r="J70" s="72" t="s">
        <v>134</v>
      </c>
      <c r="K70" s="73">
        <v>2.3199999999999998E-2</v>
      </c>
      <c r="L70" s="73">
        <v>4.4299999999974755E-2</v>
      </c>
      <c r="M70" s="69">
        <v>267740.674528</v>
      </c>
      <c r="N70" s="71">
        <v>94.71</v>
      </c>
      <c r="O70" s="69">
        <v>253.57717744800001</v>
      </c>
      <c r="P70" s="70">
        <f t="shared" si="0"/>
        <v>7.7944841117075507E-4</v>
      </c>
      <c r="Q70" s="70">
        <f>O70/'סכום נכסי הקרן'!$C$41</f>
        <v>3.1173024505777623E-5</v>
      </c>
    </row>
    <row r="71" spans="1:17">
      <c r="A71" s="62" t="s">
        <v>3458</v>
      </c>
      <c r="B71" s="72" t="s">
        <v>3086</v>
      </c>
      <c r="C71" s="59" t="s">
        <v>3108</v>
      </c>
      <c r="D71" s="133" t="s">
        <v>3561</v>
      </c>
      <c r="E71" s="59" t="s">
        <v>430</v>
      </c>
      <c r="F71" s="79">
        <v>44602</v>
      </c>
      <c r="G71" s="59" t="s">
        <v>289</v>
      </c>
      <c r="H71" s="69">
        <v>7.6300000000045394</v>
      </c>
      <c r="I71" s="72" t="s">
        <v>293</v>
      </c>
      <c r="J71" s="72" t="s">
        <v>134</v>
      </c>
      <c r="K71" s="73">
        <v>2.0899999999999998E-2</v>
      </c>
      <c r="L71" s="73">
        <v>5.3700000000047252E-2</v>
      </c>
      <c r="M71" s="69">
        <v>383587.19901199994</v>
      </c>
      <c r="N71" s="71">
        <v>84.42</v>
      </c>
      <c r="O71" s="69">
        <v>323.82428313100002</v>
      </c>
      <c r="P71" s="70">
        <f t="shared" si="0"/>
        <v>9.9537476331727922E-4</v>
      </c>
      <c r="Q71" s="70">
        <f>O71/'סכום נכסי הקרן'!$C$41</f>
        <v>3.9808717863336052E-5</v>
      </c>
    </row>
    <row r="72" spans="1:17">
      <c r="A72" s="62" t="s">
        <v>3458</v>
      </c>
      <c r="B72" s="72" t="s">
        <v>3086</v>
      </c>
      <c r="C72" s="59" t="s">
        <v>3109</v>
      </c>
      <c r="D72" s="133" t="s">
        <v>3561</v>
      </c>
      <c r="E72" s="59" t="s">
        <v>430</v>
      </c>
      <c r="F72" s="79">
        <v>43500</v>
      </c>
      <c r="G72" s="59" t="s">
        <v>289</v>
      </c>
      <c r="H72" s="69">
        <v>7.7600000000045606</v>
      </c>
      <c r="I72" s="72" t="s">
        <v>293</v>
      </c>
      <c r="J72" s="72" t="s">
        <v>134</v>
      </c>
      <c r="K72" s="73">
        <v>3.4500000000000003E-2</v>
      </c>
      <c r="L72" s="73">
        <v>3.2700000000036041E-2</v>
      </c>
      <c r="M72" s="69">
        <v>240093.63850299999</v>
      </c>
      <c r="N72" s="71">
        <v>113.25</v>
      </c>
      <c r="O72" s="69">
        <v>271.90604732600002</v>
      </c>
      <c r="P72" s="70">
        <f t="shared" si="0"/>
        <v>8.3578789979800851E-4</v>
      </c>
      <c r="Q72" s="70">
        <f>O72/'סכום נכסי הקרן'!$C$41</f>
        <v>3.3426249009734695E-5</v>
      </c>
    </row>
    <row r="73" spans="1:17">
      <c r="A73" s="62" t="s">
        <v>3458</v>
      </c>
      <c r="B73" s="72" t="s">
        <v>3086</v>
      </c>
      <c r="C73" s="59" t="s">
        <v>3110</v>
      </c>
      <c r="D73" s="133" t="s">
        <v>3561</v>
      </c>
      <c r="E73" s="59" t="s">
        <v>430</v>
      </c>
      <c r="F73" s="79">
        <v>43556</v>
      </c>
      <c r="G73" s="59" t="s">
        <v>289</v>
      </c>
      <c r="H73" s="69">
        <v>7.8399999999960857</v>
      </c>
      <c r="I73" s="72" t="s">
        <v>293</v>
      </c>
      <c r="J73" s="72" t="s">
        <v>134</v>
      </c>
      <c r="K73" s="73">
        <v>3.0499999999999999E-2</v>
      </c>
      <c r="L73" s="73">
        <v>3.2799999999974412E-2</v>
      </c>
      <c r="M73" s="69">
        <v>242116.63254200001</v>
      </c>
      <c r="N73" s="71">
        <v>109.75</v>
      </c>
      <c r="O73" s="69">
        <v>265.72300383100003</v>
      </c>
      <c r="P73" s="70">
        <f t="shared" ref="P73:P136" si="1">IFERROR(O73/$O$8,0)</f>
        <v>8.1678239040288282E-4</v>
      </c>
      <c r="Q73" s="70">
        <f>O73/'סכום נכסי הקרן'!$C$41</f>
        <v>3.2666148403167097E-5</v>
      </c>
    </row>
    <row r="74" spans="1:17">
      <c r="A74" s="62" t="s">
        <v>3458</v>
      </c>
      <c r="B74" s="72" t="s">
        <v>3086</v>
      </c>
      <c r="C74" s="59" t="s">
        <v>3111</v>
      </c>
      <c r="D74" s="133" t="s">
        <v>3561</v>
      </c>
      <c r="E74" s="59" t="s">
        <v>430</v>
      </c>
      <c r="F74" s="79">
        <v>43647</v>
      </c>
      <c r="G74" s="59" t="s">
        <v>289</v>
      </c>
      <c r="H74" s="69">
        <v>7.8200000000005927</v>
      </c>
      <c r="I74" s="72" t="s">
        <v>293</v>
      </c>
      <c r="J74" s="72" t="s">
        <v>134</v>
      </c>
      <c r="K74" s="73">
        <v>2.8999999999999998E-2</v>
      </c>
      <c r="L74" s="73">
        <v>3.5100000000011435E-2</v>
      </c>
      <c r="M74" s="69">
        <v>224757.712528</v>
      </c>
      <c r="N74" s="71">
        <v>105</v>
      </c>
      <c r="O74" s="69">
        <v>235.99557952300003</v>
      </c>
      <c r="P74" s="70">
        <f t="shared" si="1"/>
        <v>7.2540589556899324E-4</v>
      </c>
      <c r="Q74" s="70">
        <f>O74/'סכום נכסי הקרן'!$C$41</f>
        <v>2.901166444773713E-5</v>
      </c>
    </row>
    <row r="75" spans="1:17">
      <c r="A75" s="62" t="s">
        <v>3458</v>
      </c>
      <c r="B75" s="72" t="s">
        <v>3086</v>
      </c>
      <c r="C75" s="59" t="s">
        <v>3112</v>
      </c>
      <c r="D75" s="133" t="s">
        <v>3561</v>
      </c>
      <c r="E75" s="59" t="s">
        <v>430</v>
      </c>
      <c r="F75" s="79">
        <v>43703</v>
      </c>
      <c r="G75" s="59" t="s">
        <v>289</v>
      </c>
      <c r="H75" s="69">
        <v>7.9499999998679316</v>
      </c>
      <c r="I75" s="72" t="s">
        <v>293</v>
      </c>
      <c r="J75" s="72" t="s">
        <v>134</v>
      </c>
      <c r="K75" s="73">
        <v>2.3799999999999998E-2</v>
      </c>
      <c r="L75" s="73">
        <v>3.4499999999600725E-2</v>
      </c>
      <c r="M75" s="69">
        <v>15960.30262</v>
      </c>
      <c r="N75" s="71">
        <v>102</v>
      </c>
      <c r="O75" s="69">
        <v>16.279508896999999</v>
      </c>
      <c r="P75" s="70">
        <f t="shared" si="1"/>
        <v>5.0040139542955941E-5</v>
      </c>
      <c r="Q75" s="70">
        <f>O75/'סכום נכסי הקרן'!$C$41</f>
        <v>2.0012902379287384E-6</v>
      </c>
    </row>
    <row r="76" spans="1:17">
      <c r="A76" s="62" t="s">
        <v>3458</v>
      </c>
      <c r="B76" s="72" t="s">
        <v>3086</v>
      </c>
      <c r="C76" s="59" t="s">
        <v>3113</v>
      </c>
      <c r="D76" s="133" t="s">
        <v>3561</v>
      </c>
      <c r="E76" s="59" t="s">
        <v>430</v>
      </c>
      <c r="F76" s="79">
        <v>43740</v>
      </c>
      <c r="G76" s="59" t="s">
        <v>289</v>
      </c>
      <c r="H76" s="69">
        <v>7.86999999998626</v>
      </c>
      <c r="I76" s="72" t="s">
        <v>293</v>
      </c>
      <c r="J76" s="72" t="s">
        <v>134</v>
      </c>
      <c r="K76" s="73">
        <v>2.4300000000000002E-2</v>
      </c>
      <c r="L76" s="73">
        <v>3.779999999993109E-2</v>
      </c>
      <c r="M76" s="69">
        <v>235862.17132699999</v>
      </c>
      <c r="N76" s="71">
        <v>99.67</v>
      </c>
      <c r="O76" s="69">
        <v>235.08382322899999</v>
      </c>
      <c r="P76" s="70">
        <f t="shared" si="1"/>
        <v>7.2260332870597579E-4</v>
      </c>
      <c r="Q76" s="70">
        <f>O76/'סכום נכסי הקרן'!$C$41</f>
        <v>2.8899579434479231E-5</v>
      </c>
    </row>
    <row r="77" spans="1:17">
      <c r="A77" s="62" t="s">
        <v>3458</v>
      </c>
      <c r="B77" s="72" t="s">
        <v>3086</v>
      </c>
      <c r="C77" s="59" t="s">
        <v>3114</v>
      </c>
      <c r="D77" s="133" t="s">
        <v>3561</v>
      </c>
      <c r="E77" s="59" t="s">
        <v>430</v>
      </c>
      <c r="F77" s="79">
        <v>43831</v>
      </c>
      <c r="G77" s="59" t="s">
        <v>289</v>
      </c>
      <c r="H77" s="69">
        <v>7.8599999999836472</v>
      </c>
      <c r="I77" s="72" t="s">
        <v>293</v>
      </c>
      <c r="J77" s="72" t="s">
        <v>134</v>
      </c>
      <c r="K77" s="73">
        <v>2.3799999999999998E-2</v>
      </c>
      <c r="L77" s="73">
        <v>3.919999999993027E-2</v>
      </c>
      <c r="M77" s="69">
        <v>244800.87601199999</v>
      </c>
      <c r="N77" s="71">
        <v>98.42</v>
      </c>
      <c r="O77" s="69">
        <v>240.93302627900002</v>
      </c>
      <c r="P77" s="70">
        <f t="shared" si="1"/>
        <v>7.4058267554554923E-4</v>
      </c>
      <c r="Q77" s="70">
        <f>O77/'סכום נכסי הקרן'!$C$41</f>
        <v>2.9618640005513115E-5</v>
      </c>
    </row>
    <row r="78" spans="1:17">
      <c r="A78" s="62" t="s">
        <v>3459</v>
      </c>
      <c r="B78" s="72" t="s">
        <v>3086</v>
      </c>
      <c r="C78" s="59">
        <v>7936</v>
      </c>
      <c r="D78" s="133" t="s">
        <v>3561</v>
      </c>
      <c r="E78" s="59" t="s">
        <v>3115</v>
      </c>
      <c r="F78" s="79">
        <v>44087</v>
      </c>
      <c r="G78" s="59" t="s">
        <v>3076</v>
      </c>
      <c r="H78" s="69">
        <v>5.1599999999998003</v>
      </c>
      <c r="I78" s="72" t="s">
        <v>310</v>
      </c>
      <c r="J78" s="72" t="s">
        <v>134</v>
      </c>
      <c r="K78" s="73">
        <v>1.7947999999999999E-2</v>
      </c>
      <c r="L78" s="73">
        <v>2.8999999999999169E-2</v>
      </c>
      <c r="M78" s="69">
        <v>1142171.4787349999</v>
      </c>
      <c r="N78" s="71">
        <v>105.5</v>
      </c>
      <c r="O78" s="69">
        <v>1204.9908897390001</v>
      </c>
      <c r="P78" s="70">
        <f t="shared" si="1"/>
        <v>3.7039146974293525E-3</v>
      </c>
      <c r="Q78" s="70">
        <f>O78/'סכום נכסי הקרן'!$C$41</f>
        <v>1.4813324650549657E-4</v>
      </c>
    </row>
    <row r="79" spans="1:17">
      <c r="A79" s="62" t="s">
        <v>3459</v>
      </c>
      <c r="B79" s="72" t="s">
        <v>3086</v>
      </c>
      <c r="C79" s="59">
        <v>7937</v>
      </c>
      <c r="D79" s="133" t="s">
        <v>3561</v>
      </c>
      <c r="E79" s="59" t="s">
        <v>3115</v>
      </c>
      <c r="F79" s="79">
        <v>44087</v>
      </c>
      <c r="G79" s="59" t="s">
        <v>3076</v>
      </c>
      <c r="H79" s="69">
        <v>6.5299999999844109</v>
      </c>
      <c r="I79" s="72" t="s">
        <v>310</v>
      </c>
      <c r="J79" s="72" t="s">
        <v>134</v>
      </c>
      <c r="K79" s="73">
        <v>7.5499999999999998E-2</v>
      </c>
      <c r="L79" s="73">
        <v>7.5699999999815443E-2</v>
      </c>
      <c r="M79" s="69">
        <v>54807.289406999989</v>
      </c>
      <c r="N79" s="71">
        <v>101.83</v>
      </c>
      <c r="O79" s="69">
        <v>55.810316979</v>
      </c>
      <c r="P79" s="70">
        <f t="shared" si="1"/>
        <v>1.7155038688423916E-4</v>
      </c>
      <c r="Q79" s="70">
        <f>O79/'סכום נכסי הקרן'!$C$41</f>
        <v>6.860934396268183E-6</v>
      </c>
    </row>
    <row r="80" spans="1:17">
      <c r="A80" s="62" t="s">
        <v>3460</v>
      </c>
      <c r="B80" s="72" t="s">
        <v>3077</v>
      </c>
      <c r="C80" s="59">
        <v>8063</v>
      </c>
      <c r="D80" s="133" t="s">
        <v>3561</v>
      </c>
      <c r="E80" s="59" t="s">
        <v>434</v>
      </c>
      <c r="F80" s="79">
        <v>44147</v>
      </c>
      <c r="G80" s="59" t="s">
        <v>132</v>
      </c>
      <c r="H80" s="69">
        <v>7.6099999999963552</v>
      </c>
      <c r="I80" s="72" t="s">
        <v>579</v>
      </c>
      <c r="J80" s="72" t="s">
        <v>134</v>
      </c>
      <c r="K80" s="73">
        <v>1.6250000000000001E-2</v>
      </c>
      <c r="L80" s="73">
        <v>3.1199999999983262E-2</v>
      </c>
      <c r="M80" s="69">
        <v>911635.46951800003</v>
      </c>
      <c r="N80" s="71">
        <v>99.62</v>
      </c>
      <c r="O80" s="69">
        <v>908.17130417099997</v>
      </c>
      <c r="P80" s="70">
        <f t="shared" si="1"/>
        <v>2.7915472805202231E-3</v>
      </c>
      <c r="Q80" s="70">
        <f>O80/'סכום נכסי הקרן'!$C$41</f>
        <v>1.1164429940140062E-4</v>
      </c>
    </row>
    <row r="81" spans="1:17">
      <c r="A81" s="62" t="s">
        <v>3460</v>
      </c>
      <c r="B81" s="72" t="s">
        <v>3077</v>
      </c>
      <c r="C81" s="59">
        <v>8145</v>
      </c>
      <c r="D81" s="133" t="s">
        <v>3561</v>
      </c>
      <c r="E81" s="59" t="s">
        <v>434</v>
      </c>
      <c r="F81" s="79">
        <v>44185</v>
      </c>
      <c r="G81" s="59" t="s">
        <v>132</v>
      </c>
      <c r="H81" s="69">
        <v>7.6200000000044312</v>
      </c>
      <c r="I81" s="72" t="s">
        <v>579</v>
      </c>
      <c r="J81" s="72" t="s">
        <v>134</v>
      </c>
      <c r="K81" s="73">
        <v>1.4990000000000002E-2</v>
      </c>
      <c r="L81" s="73">
        <v>3.1900000000013577E-2</v>
      </c>
      <c r="M81" s="69">
        <v>428541.72360700002</v>
      </c>
      <c r="N81" s="71">
        <v>97.96</v>
      </c>
      <c r="O81" s="69">
        <v>419.79945289700004</v>
      </c>
      <c r="P81" s="70">
        <f t="shared" si="1"/>
        <v>1.2903843313660155E-3</v>
      </c>
      <c r="Q81" s="70">
        <f>O81/'סכום נכסי הקרן'!$C$41</f>
        <v>5.1607241489048426E-5</v>
      </c>
    </row>
    <row r="82" spans="1:17">
      <c r="A82" s="62" t="s">
        <v>3461</v>
      </c>
      <c r="B82" s="72" t="s">
        <v>3077</v>
      </c>
      <c r="C82" s="59" t="s">
        <v>3116</v>
      </c>
      <c r="D82" s="133" t="s">
        <v>3561</v>
      </c>
      <c r="E82" s="59" t="s">
        <v>430</v>
      </c>
      <c r="F82" s="79">
        <v>42901</v>
      </c>
      <c r="G82" s="59" t="s">
        <v>289</v>
      </c>
      <c r="H82" s="69">
        <v>0.45999999999953595</v>
      </c>
      <c r="I82" s="72" t="s">
        <v>158</v>
      </c>
      <c r="J82" s="72" t="s">
        <v>134</v>
      </c>
      <c r="K82" s="73">
        <v>0.04</v>
      </c>
      <c r="L82" s="73">
        <v>5.4799999999978352E-2</v>
      </c>
      <c r="M82" s="69">
        <v>909232.74048499996</v>
      </c>
      <c r="N82" s="71">
        <v>99.54</v>
      </c>
      <c r="O82" s="69">
        <v>905.05024972700005</v>
      </c>
      <c r="P82" s="70">
        <f t="shared" si="1"/>
        <v>2.781953747884377E-3</v>
      </c>
      <c r="Q82" s="70">
        <f>O82/'סכום נכסי הקרן'!$C$41</f>
        <v>1.1126061855265142E-4</v>
      </c>
    </row>
    <row r="83" spans="1:17">
      <c r="A83" s="62" t="s">
        <v>3462</v>
      </c>
      <c r="B83" s="72" t="s">
        <v>3077</v>
      </c>
      <c r="C83" s="59">
        <v>8224</v>
      </c>
      <c r="D83" s="133" t="s">
        <v>3561</v>
      </c>
      <c r="E83" s="59" t="s">
        <v>434</v>
      </c>
      <c r="F83" s="79">
        <v>44223</v>
      </c>
      <c r="G83" s="59" t="s">
        <v>132</v>
      </c>
      <c r="H83" s="69">
        <v>12.250000000000423</v>
      </c>
      <c r="I83" s="72" t="s">
        <v>310</v>
      </c>
      <c r="J83" s="72" t="s">
        <v>134</v>
      </c>
      <c r="K83" s="73">
        <v>2.1537000000000001E-2</v>
      </c>
      <c r="L83" s="73">
        <v>4.0700000000003199E-2</v>
      </c>
      <c r="M83" s="69">
        <v>2011623.0532790003</v>
      </c>
      <c r="N83" s="71">
        <v>88.6</v>
      </c>
      <c r="O83" s="69">
        <v>1782.2980281489999</v>
      </c>
      <c r="P83" s="70">
        <f t="shared" si="1"/>
        <v>5.478447943361886E-3</v>
      </c>
      <c r="Q83" s="70">
        <f>O83/'סכום נכסי הקרן'!$C$41</f>
        <v>2.1910339355946687E-4</v>
      </c>
    </row>
    <row r="84" spans="1:17">
      <c r="A84" s="62" t="s">
        <v>3462</v>
      </c>
      <c r="B84" s="72" t="s">
        <v>3077</v>
      </c>
      <c r="C84" s="59">
        <v>2963</v>
      </c>
      <c r="D84" s="133" t="s">
        <v>3561</v>
      </c>
      <c r="E84" s="59" t="s">
        <v>434</v>
      </c>
      <c r="F84" s="79">
        <v>41423</v>
      </c>
      <c r="G84" s="59" t="s">
        <v>132</v>
      </c>
      <c r="H84" s="69">
        <v>2.8400000000011114</v>
      </c>
      <c r="I84" s="72" t="s">
        <v>310</v>
      </c>
      <c r="J84" s="72" t="s">
        <v>134</v>
      </c>
      <c r="K84" s="73">
        <v>0.05</v>
      </c>
      <c r="L84" s="73">
        <v>2.0400000000020381E-2</v>
      </c>
      <c r="M84" s="69">
        <v>353000.73956100002</v>
      </c>
      <c r="N84" s="71">
        <v>122.33</v>
      </c>
      <c r="O84" s="69">
        <v>431.82581290299998</v>
      </c>
      <c r="P84" s="70">
        <f t="shared" si="1"/>
        <v>1.3273510934902072E-3</v>
      </c>
      <c r="Q84" s="70">
        <f>O84/'סכום נכסי הקרן'!$C$41</f>
        <v>5.3085679016255377E-5</v>
      </c>
    </row>
    <row r="85" spans="1:17">
      <c r="A85" s="62" t="s">
        <v>3462</v>
      </c>
      <c r="B85" s="72" t="s">
        <v>3077</v>
      </c>
      <c r="C85" s="59">
        <v>2968</v>
      </c>
      <c r="D85" s="133" t="s">
        <v>3561</v>
      </c>
      <c r="E85" s="59" t="s">
        <v>434</v>
      </c>
      <c r="F85" s="79">
        <v>41423</v>
      </c>
      <c r="G85" s="59" t="s">
        <v>132</v>
      </c>
      <c r="H85" s="69">
        <v>2.8399999999971195</v>
      </c>
      <c r="I85" s="72" t="s">
        <v>310</v>
      </c>
      <c r="J85" s="72" t="s">
        <v>134</v>
      </c>
      <c r="K85" s="73">
        <v>0.05</v>
      </c>
      <c r="L85" s="73">
        <v>2.0399999999971198E-2</v>
      </c>
      <c r="M85" s="69">
        <v>113532.054384</v>
      </c>
      <c r="N85" s="71">
        <v>122.33</v>
      </c>
      <c r="O85" s="69">
        <v>138.88376456</v>
      </c>
      <c r="P85" s="70">
        <f t="shared" si="1"/>
        <v>4.2690249459024821E-4</v>
      </c>
      <c r="Q85" s="70">
        <f>O85/'סכום נכסי הקרן'!$C$41</f>
        <v>1.7073409522319282E-5</v>
      </c>
    </row>
    <row r="86" spans="1:17">
      <c r="A86" s="62" t="s">
        <v>3462</v>
      </c>
      <c r="B86" s="72" t="s">
        <v>3077</v>
      </c>
      <c r="C86" s="59">
        <v>4605</v>
      </c>
      <c r="D86" s="133" t="s">
        <v>3561</v>
      </c>
      <c r="E86" s="59" t="s">
        <v>434</v>
      </c>
      <c r="F86" s="79">
        <v>42352</v>
      </c>
      <c r="G86" s="59" t="s">
        <v>132</v>
      </c>
      <c r="H86" s="69">
        <v>5.1099999999960888</v>
      </c>
      <c r="I86" s="72" t="s">
        <v>310</v>
      </c>
      <c r="J86" s="72" t="s">
        <v>134</v>
      </c>
      <c r="K86" s="73">
        <v>0.05</v>
      </c>
      <c r="L86" s="73">
        <v>2.6099999999987199E-2</v>
      </c>
      <c r="M86" s="69">
        <v>452740.320389</v>
      </c>
      <c r="N86" s="71">
        <v>125.93</v>
      </c>
      <c r="O86" s="69">
        <v>570.13587189299994</v>
      </c>
      <c r="P86" s="70">
        <f t="shared" si="1"/>
        <v>1.7524901253764505E-3</v>
      </c>
      <c r="Q86" s="70">
        <f>O86/'סכום נכסי הקרן'!$C$41</f>
        <v>7.0088561143433271E-5</v>
      </c>
    </row>
    <row r="87" spans="1:17">
      <c r="A87" s="62" t="s">
        <v>3462</v>
      </c>
      <c r="B87" s="72" t="s">
        <v>3077</v>
      </c>
      <c r="C87" s="59">
        <v>4606</v>
      </c>
      <c r="D87" s="133" t="s">
        <v>3561</v>
      </c>
      <c r="E87" s="59" t="s">
        <v>434</v>
      </c>
      <c r="F87" s="79">
        <v>42352</v>
      </c>
      <c r="G87" s="59" t="s">
        <v>132</v>
      </c>
      <c r="H87" s="69">
        <v>6.8199999999999195</v>
      </c>
      <c r="I87" s="72" t="s">
        <v>310</v>
      </c>
      <c r="J87" s="72" t="s">
        <v>134</v>
      </c>
      <c r="K87" s="73">
        <v>4.0999999999999995E-2</v>
      </c>
      <c r="L87" s="73">
        <v>2.7100000000001904E-2</v>
      </c>
      <c r="M87" s="69">
        <v>1410285.1246839999</v>
      </c>
      <c r="N87" s="71">
        <v>122.83</v>
      </c>
      <c r="O87" s="69">
        <v>1732.253223577</v>
      </c>
      <c r="P87" s="70">
        <f t="shared" si="1"/>
        <v>5.324619654067218E-3</v>
      </c>
      <c r="Q87" s="70">
        <f>O87/'סכום נכסי הקרן'!$C$41</f>
        <v>2.1295123138537011E-4</v>
      </c>
    </row>
    <row r="88" spans="1:17">
      <c r="A88" s="62" t="s">
        <v>3462</v>
      </c>
      <c r="B88" s="72" t="s">
        <v>3077</v>
      </c>
      <c r="C88" s="59">
        <v>5150</v>
      </c>
      <c r="D88" s="133" t="s">
        <v>3561</v>
      </c>
      <c r="E88" s="59" t="s">
        <v>434</v>
      </c>
      <c r="F88" s="79">
        <v>42631</v>
      </c>
      <c r="G88" s="59" t="s">
        <v>132</v>
      </c>
      <c r="H88" s="69">
        <v>6.7800000000045682</v>
      </c>
      <c r="I88" s="72" t="s">
        <v>310</v>
      </c>
      <c r="J88" s="72" t="s">
        <v>134</v>
      </c>
      <c r="K88" s="73">
        <v>4.0999999999999995E-2</v>
      </c>
      <c r="L88" s="73">
        <v>2.950000000001575E-2</v>
      </c>
      <c r="M88" s="69">
        <v>418503.16455799999</v>
      </c>
      <c r="N88" s="71">
        <v>121.36</v>
      </c>
      <c r="O88" s="69">
        <v>507.89544095600002</v>
      </c>
      <c r="P88" s="70">
        <f t="shared" si="1"/>
        <v>1.5611747810987658E-3</v>
      </c>
      <c r="Q88" s="70">
        <f>O88/'סכום נכסי הקרן'!$C$41</f>
        <v>6.2437153006566806E-5</v>
      </c>
    </row>
    <row r="89" spans="1:17">
      <c r="A89" s="62" t="s">
        <v>3463</v>
      </c>
      <c r="B89" s="72" t="s">
        <v>3086</v>
      </c>
      <c r="C89" s="59" t="s">
        <v>3117</v>
      </c>
      <c r="D89" s="133" t="s">
        <v>3561</v>
      </c>
      <c r="E89" s="59" t="s">
        <v>430</v>
      </c>
      <c r="F89" s="79">
        <v>42033</v>
      </c>
      <c r="G89" s="59" t="s">
        <v>289</v>
      </c>
      <c r="H89" s="69">
        <v>3.7000000000137749</v>
      </c>
      <c r="I89" s="72" t="s">
        <v>293</v>
      </c>
      <c r="J89" s="72" t="s">
        <v>134</v>
      </c>
      <c r="K89" s="73">
        <v>5.0999999999999997E-2</v>
      </c>
      <c r="L89" s="73">
        <v>2.550000000006887E-2</v>
      </c>
      <c r="M89" s="69">
        <v>88756.321601000003</v>
      </c>
      <c r="N89" s="71">
        <v>122.68</v>
      </c>
      <c r="O89" s="69">
        <v>108.88626033500002</v>
      </c>
      <c r="P89" s="70">
        <f t="shared" si="1"/>
        <v>3.3469582503671948E-4</v>
      </c>
      <c r="Q89" s="70">
        <f>O89/'סכום נכסי הקרן'!$C$41</f>
        <v>1.3385723809712705E-5</v>
      </c>
    </row>
    <row r="90" spans="1:17">
      <c r="A90" s="62" t="s">
        <v>3463</v>
      </c>
      <c r="B90" s="72" t="s">
        <v>3086</v>
      </c>
      <c r="C90" s="59" t="s">
        <v>3118</v>
      </c>
      <c r="D90" s="133" t="s">
        <v>3561</v>
      </c>
      <c r="E90" s="59" t="s">
        <v>430</v>
      </c>
      <c r="F90" s="79">
        <v>42054</v>
      </c>
      <c r="G90" s="59" t="s">
        <v>289</v>
      </c>
      <c r="H90" s="69">
        <v>3.7000000000060593</v>
      </c>
      <c r="I90" s="72" t="s">
        <v>293</v>
      </c>
      <c r="J90" s="72" t="s">
        <v>134</v>
      </c>
      <c r="K90" s="73">
        <v>5.0999999999999997E-2</v>
      </c>
      <c r="L90" s="73">
        <v>2.560000000003915E-2</v>
      </c>
      <c r="M90" s="69">
        <v>173377.544077</v>
      </c>
      <c r="N90" s="71">
        <v>123.76</v>
      </c>
      <c r="O90" s="69">
        <v>214.57206416099999</v>
      </c>
      <c r="P90" s="70">
        <f t="shared" si="1"/>
        <v>6.5955405046740675E-4</v>
      </c>
      <c r="Q90" s="70">
        <f>O90/'סכום נכסי הקרן'!$C$41</f>
        <v>2.6378005629934094E-5</v>
      </c>
    </row>
    <row r="91" spans="1:17">
      <c r="A91" s="62" t="s">
        <v>3463</v>
      </c>
      <c r="B91" s="72" t="s">
        <v>3086</v>
      </c>
      <c r="C91" s="59" t="s">
        <v>3119</v>
      </c>
      <c r="D91" s="133" t="s">
        <v>3561</v>
      </c>
      <c r="E91" s="59" t="s">
        <v>430</v>
      </c>
      <c r="F91" s="79">
        <v>42565</v>
      </c>
      <c r="G91" s="59" t="s">
        <v>289</v>
      </c>
      <c r="H91" s="69">
        <v>3.7000000000034219</v>
      </c>
      <c r="I91" s="72" t="s">
        <v>293</v>
      </c>
      <c r="J91" s="72" t="s">
        <v>134</v>
      </c>
      <c r="K91" s="73">
        <v>5.0999999999999997E-2</v>
      </c>
      <c r="L91" s="73">
        <v>2.5600000000027379E-2</v>
      </c>
      <c r="M91" s="69">
        <v>211622.71157299998</v>
      </c>
      <c r="N91" s="71">
        <v>124.26</v>
      </c>
      <c r="O91" s="69">
        <v>262.96239716299999</v>
      </c>
      <c r="P91" s="70">
        <f t="shared" si="1"/>
        <v>8.0829680623913742E-4</v>
      </c>
      <c r="Q91" s="70">
        <f>O91/'סכום נכסי הקרן'!$C$41</f>
        <v>3.2326778511213688E-5</v>
      </c>
    </row>
    <row r="92" spans="1:17">
      <c r="A92" s="62" t="s">
        <v>3463</v>
      </c>
      <c r="B92" s="72" t="s">
        <v>3086</v>
      </c>
      <c r="C92" s="59" t="s">
        <v>3120</v>
      </c>
      <c r="D92" s="133" t="s">
        <v>3561</v>
      </c>
      <c r="E92" s="59" t="s">
        <v>430</v>
      </c>
      <c r="F92" s="79">
        <v>40570</v>
      </c>
      <c r="G92" s="59" t="s">
        <v>289</v>
      </c>
      <c r="H92" s="69">
        <v>3.7199999999999438</v>
      </c>
      <c r="I92" s="72" t="s">
        <v>293</v>
      </c>
      <c r="J92" s="72" t="s">
        <v>134</v>
      </c>
      <c r="K92" s="73">
        <v>5.0999999999999997E-2</v>
      </c>
      <c r="L92" s="73">
        <v>2.2599999999999006E-2</v>
      </c>
      <c r="M92" s="69">
        <v>1073021.020676</v>
      </c>
      <c r="N92" s="71">
        <v>130.84</v>
      </c>
      <c r="O92" s="69">
        <v>1403.9407586389996</v>
      </c>
      <c r="P92" s="70">
        <f t="shared" si="1"/>
        <v>4.3154490664816872E-3</v>
      </c>
      <c r="Q92" s="70">
        <f>O92/'סכום נכסי הקרן'!$C$41</f>
        <v>1.7259076749006041E-4</v>
      </c>
    </row>
    <row r="93" spans="1:17">
      <c r="A93" s="62" t="s">
        <v>3463</v>
      </c>
      <c r="B93" s="72" t="s">
        <v>3086</v>
      </c>
      <c r="C93" s="59" t="s">
        <v>3121</v>
      </c>
      <c r="D93" s="133" t="s">
        <v>3561</v>
      </c>
      <c r="E93" s="59" t="s">
        <v>430</v>
      </c>
      <c r="F93" s="79">
        <v>41207</v>
      </c>
      <c r="G93" s="59" t="s">
        <v>289</v>
      </c>
      <c r="H93" s="69">
        <v>3.7200000000815439</v>
      </c>
      <c r="I93" s="72" t="s">
        <v>293</v>
      </c>
      <c r="J93" s="72" t="s">
        <v>134</v>
      </c>
      <c r="K93" s="73">
        <v>5.0999999999999997E-2</v>
      </c>
      <c r="L93" s="73">
        <v>2.2500000000522716E-2</v>
      </c>
      <c r="M93" s="69">
        <v>15252.268168000002</v>
      </c>
      <c r="N93" s="71">
        <v>125.43</v>
      </c>
      <c r="O93" s="69">
        <v>19.130920851999999</v>
      </c>
      <c r="P93" s="70">
        <f t="shared" si="1"/>
        <v>5.8804842030323174E-5</v>
      </c>
      <c r="Q93" s="70">
        <f>O93/'סכום נכסי הקרן'!$C$41</f>
        <v>2.3518231038744914E-6</v>
      </c>
    </row>
    <row r="94" spans="1:17">
      <c r="A94" s="62" t="s">
        <v>3463</v>
      </c>
      <c r="B94" s="72" t="s">
        <v>3086</v>
      </c>
      <c r="C94" s="59" t="s">
        <v>3122</v>
      </c>
      <c r="D94" s="133" t="s">
        <v>3561</v>
      </c>
      <c r="E94" s="59" t="s">
        <v>430</v>
      </c>
      <c r="F94" s="79">
        <v>41239</v>
      </c>
      <c r="G94" s="59" t="s">
        <v>289</v>
      </c>
      <c r="H94" s="69">
        <v>3.6999999999999997</v>
      </c>
      <c r="I94" s="72" t="s">
        <v>293</v>
      </c>
      <c r="J94" s="72" t="s">
        <v>134</v>
      </c>
      <c r="K94" s="73">
        <v>5.0999999999999997E-2</v>
      </c>
      <c r="L94" s="73">
        <v>2.5500000000000002E-2</v>
      </c>
      <c r="M94" s="69">
        <v>134506.26704100001</v>
      </c>
      <c r="N94" s="71">
        <v>124.29</v>
      </c>
      <c r="O94" s="69">
        <v>167.17784659999998</v>
      </c>
      <c r="P94" s="70">
        <f t="shared" si="1"/>
        <v>5.1387316566389187E-4</v>
      </c>
      <c r="Q94" s="70">
        <f>O94/'סכום נכסי הקרן'!$C$41</f>
        <v>2.0551688292033374E-5</v>
      </c>
    </row>
    <row r="95" spans="1:17">
      <c r="A95" s="62" t="s">
        <v>3463</v>
      </c>
      <c r="B95" s="72" t="s">
        <v>3086</v>
      </c>
      <c r="C95" s="59" t="s">
        <v>3123</v>
      </c>
      <c r="D95" s="133" t="s">
        <v>3561</v>
      </c>
      <c r="E95" s="59" t="s">
        <v>430</v>
      </c>
      <c r="F95" s="79">
        <v>41269</v>
      </c>
      <c r="G95" s="59" t="s">
        <v>289</v>
      </c>
      <c r="H95" s="69">
        <v>3.7199999999939437</v>
      </c>
      <c r="I95" s="72" t="s">
        <v>293</v>
      </c>
      <c r="J95" s="72" t="s">
        <v>134</v>
      </c>
      <c r="K95" s="73">
        <v>5.0999999999999997E-2</v>
      </c>
      <c r="L95" s="73">
        <v>2.2599999999948089E-2</v>
      </c>
      <c r="M95" s="69">
        <v>36620.030186999997</v>
      </c>
      <c r="N95" s="71">
        <v>126.24</v>
      </c>
      <c r="O95" s="69">
        <v>46.229128373999991</v>
      </c>
      <c r="P95" s="70">
        <f t="shared" si="1"/>
        <v>1.4209962041364052E-4</v>
      </c>
      <c r="Q95" s="70">
        <f>O95/'סכום נכסי הקרן'!$C$41</f>
        <v>5.6830893307776558E-6</v>
      </c>
    </row>
    <row r="96" spans="1:17">
      <c r="A96" s="62" t="s">
        <v>3463</v>
      </c>
      <c r="B96" s="72" t="s">
        <v>3086</v>
      </c>
      <c r="C96" s="59" t="s">
        <v>3124</v>
      </c>
      <c r="D96" s="133" t="s">
        <v>3561</v>
      </c>
      <c r="E96" s="59" t="s">
        <v>430</v>
      </c>
      <c r="F96" s="79">
        <v>41298</v>
      </c>
      <c r="G96" s="59" t="s">
        <v>289</v>
      </c>
      <c r="H96" s="69">
        <v>3.6999999999945858</v>
      </c>
      <c r="I96" s="72" t="s">
        <v>293</v>
      </c>
      <c r="J96" s="72" t="s">
        <v>134</v>
      </c>
      <c r="K96" s="73">
        <v>5.0999999999999997E-2</v>
      </c>
      <c r="L96" s="73">
        <v>2.5600000000000001E-2</v>
      </c>
      <c r="M96" s="69">
        <v>74100.215320999996</v>
      </c>
      <c r="N96" s="71">
        <v>124.63</v>
      </c>
      <c r="O96" s="69">
        <v>92.351103124999995</v>
      </c>
      <c r="P96" s="70">
        <f t="shared" si="1"/>
        <v>2.8386987080258446E-4</v>
      </c>
      <c r="Q96" s="70">
        <f>O96/'סכום נכסי הקרן'!$C$41</f>
        <v>1.1353005936196988E-5</v>
      </c>
    </row>
    <row r="97" spans="1:17">
      <c r="A97" s="62" t="s">
        <v>3463</v>
      </c>
      <c r="B97" s="72" t="s">
        <v>3086</v>
      </c>
      <c r="C97" s="59" t="s">
        <v>3125</v>
      </c>
      <c r="D97" s="133" t="s">
        <v>3561</v>
      </c>
      <c r="E97" s="59" t="s">
        <v>430</v>
      </c>
      <c r="F97" s="79">
        <v>41330</v>
      </c>
      <c r="G97" s="59" t="s">
        <v>289</v>
      </c>
      <c r="H97" s="69">
        <v>3.7000000000111557</v>
      </c>
      <c r="I97" s="72" t="s">
        <v>293</v>
      </c>
      <c r="J97" s="72" t="s">
        <v>134</v>
      </c>
      <c r="K97" s="73">
        <v>5.0999999999999997E-2</v>
      </c>
      <c r="L97" s="73">
        <v>2.5500000000097604E-2</v>
      </c>
      <c r="M97" s="69">
        <v>114867.966629</v>
      </c>
      <c r="N97" s="71">
        <v>124.86</v>
      </c>
      <c r="O97" s="69">
        <v>143.42414507200002</v>
      </c>
      <c r="P97" s="70">
        <f t="shared" si="1"/>
        <v>4.408587678314187E-4</v>
      </c>
      <c r="Q97" s="70">
        <f>O97/'סכום נכסי הקרן'!$C$41</f>
        <v>1.7631572502089638E-5</v>
      </c>
    </row>
    <row r="98" spans="1:17">
      <c r="A98" s="62" t="s">
        <v>3463</v>
      </c>
      <c r="B98" s="72" t="s">
        <v>3086</v>
      </c>
      <c r="C98" s="59" t="s">
        <v>3126</v>
      </c>
      <c r="D98" s="133" t="s">
        <v>3561</v>
      </c>
      <c r="E98" s="59" t="s">
        <v>430</v>
      </c>
      <c r="F98" s="79">
        <v>41389</v>
      </c>
      <c r="G98" s="59" t="s">
        <v>289</v>
      </c>
      <c r="H98" s="69">
        <v>3.7199999999936848</v>
      </c>
      <c r="I98" s="72" t="s">
        <v>293</v>
      </c>
      <c r="J98" s="72" t="s">
        <v>134</v>
      </c>
      <c r="K98" s="73">
        <v>5.0999999999999997E-2</v>
      </c>
      <c r="L98" s="73">
        <v>2.2600000000047363E-2</v>
      </c>
      <c r="M98" s="69">
        <v>50279.433405999996</v>
      </c>
      <c r="N98" s="71">
        <v>125.97</v>
      </c>
      <c r="O98" s="69">
        <v>63.337005894999997</v>
      </c>
      <c r="P98" s="70">
        <f t="shared" si="1"/>
        <v>1.9468600885146366E-4</v>
      </c>
      <c r="Q98" s="70">
        <f>O98/'סכום נכסי הקרן'!$C$41</f>
        <v>7.7862134785071492E-6</v>
      </c>
    </row>
    <row r="99" spans="1:17">
      <c r="A99" s="62" t="s">
        <v>3463</v>
      </c>
      <c r="B99" s="72" t="s">
        <v>3086</v>
      </c>
      <c r="C99" s="59" t="s">
        <v>3127</v>
      </c>
      <c r="D99" s="133" t="s">
        <v>3561</v>
      </c>
      <c r="E99" s="59" t="s">
        <v>430</v>
      </c>
      <c r="F99" s="79">
        <v>41422</v>
      </c>
      <c r="G99" s="59" t="s">
        <v>289</v>
      </c>
      <c r="H99" s="69">
        <v>3.7200000000259763</v>
      </c>
      <c r="I99" s="72" t="s">
        <v>293</v>
      </c>
      <c r="J99" s="72" t="s">
        <v>134</v>
      </c>
      <c r="K99" s="73">
        <v>5.0999999999999997E-2</v>
      </c>
      <c r="L99" s="73">
        <v>2.2600000000129877E-2</v>
      </c>
      <c r="M99" s="69">
        <v>18415.073840000001</v>
      </c>
      <c r="N99" s="71">
        <v>125.43</v>
      </c>
      <c r="O99" s="69">
        <v>23.098027295000001</v>
      </c>
      <c r="P99" s="70">
        <f t="shared" si="1"/>
        <v>7.0998978920168912E-5</v>
      </c>
      <c r="Q99" s="70">
        <f>O99/'סכום נכסי הקרן'!$C$41</f>
        <v>2.8395117342522279E-6</v>
      </c>
    </row>
    <row r="100" spans="1:17">
      <c r="A100" s="62" t="s">
        <v>3463</v>
      </c>
      <c r="B100" s="72" t="s">
        <v>3086</v>
      </c>
      <c r="C100" s="59" t="s">
        <v>3128</v>
      </c>
      <c r="D100" s="133" t="s">
        <v>3561</v>
      </c>
      <c r="E100" s="59" t="s">
        <v>430</v>
      </c>
      <c r="F100" s="79">
        <v>41450</v>
      </c>
      <c r="G100" s="59" t="s">
        <v>289</v>
      </c>
      <c r="H100" s="69">
        <v>3.7199999999442244</v>
      </c>
      <c r="I100" s="72" t="s">
        <v>293</v>
      </c>
      <c r="J100" s="72" t="s">
        <v>134</v>
      </c>
      <c r="K100" s="73">
        <v>5.0999999999999997E-2</v>
      </c>
      <c r="L100" s="73">
        <v>2.2699999999692185E-2</v>
      </c>
      <c r="M100" s="69">
        <v>30337.418492000001</v>
      </c>
      <c r="N100" s="71">
        <v>125.29</v>
      </c>
      <c r="O100" s="69">
        <v>38.009754471000001</v>
      </c>
      <c r="P100" s="70">
        <f t="shared" si="1"/>
        <v>1.1683481545766029E-4</v>
      </c>
      <c r="Q100" s="70">
        <f>O100/'סכום נכסי הקרן'!$C$41</f>
        <v>4.6726563467094816E-6</v>
      </c>
    </row>
    <row r="101" spans="1:17">
      <c r="A101" s="62" t="s">
        <v>3463</v>
      </c>
      <c r="B101" s="72" t="s">
        <v>3086</v>
      </c>
      <c r="C101" s="59" t="s">
        <v>3129</v>
      </c>
      <c r="D101" s="133" t="s">
        <v>3561</v>
      </c>
      <c r="E101" s="59" t="s">
        <v>430</v>
      </c>
      <c r="F101" s="79">
        <v>41480</v>
      </c>
      <c r="G101" s="59" t="s">
        <v>289</v>
      </c>
      <c r="H101" s="69">
        <v>3.7100000000505218</v>
      </c>
      <c r="I101" s="72" t="s">
        <v>293</v>
      </c>
      <c r="J101" s="72" t="s">
        <v>134</v>
      </c>
      <c r="K101" s="73">
        <v>5.0999999999999997E-2</v>
      </c>
      <c r="L101" s="73">
        <v>2.3200000000193618E-2</v>
      </c>
      <c r="M101" s="69">
        <v>26642.228240999997</v>
      </c>
      <c r="N101" s="71">
        <v>124.07</v>
      </c>
      <c r="O101" s="69">
        <v>33.055014423000003</v>
      </c>
      <c r="P101" s="70">
        <f t="shared" si="1"/>
        <v>1.0160487916353277E-4</v>
      </c>
      <c r="Q101" s="70">
        <f>O101/'סכום נכסי הקרן'!$C$41</f>
        <v>4.0635548712120071E-6</v>
      </c>
    </row>
    <row r="102" spans="1:17">
      <c r="A102" s="62" t="s">
        <v>3463</v>
      </c>
      <c r="B102" s="72" t="s">
        <v>3086</v>
      </c>
      <c r="C102" s="59" t="s">
        <v>3130</v>
      </c>
      <c r="D102" s="133" t="s">
        <v>3561</v>
      </c>
      <c r="E102" s="59" t="s">
        <v>430</v>
      </c>
      <c r="F102" s="79">
        <v>41512</v>
      </c>
      <c r="G102" s="59" t="s">
        <v>289</v>
      </c>
      <c r="H102" s="69">
        <v>3.6699999999868287</v>
      </c>
      <c r="I102" s="72" t="s">
        <v>293</v>
      </c>
      <c r="J102" s="72" t="s">
        <v>134</v>
      </c>
      <c r="K102" s="73">
        <v>5.0999999999999997E-2</v>
      </c>
      <c r="L102" s="73">
        <v>3.2299999999860239E-2</v>
      </c>
      <c r="M102" s="69">
        <v>83061.973232999997</v>
      </c>
      <c r="N102" s="71">
        <v>119.74</v>
      </c>
      <c r="O102" s="69">
        <v>99.458411193000003</v>
      </c>
      <c r="P102" s="70">
        <f t="shared" si="1"/>
        <v>3.0571639515093485E-4</v>
      </c>
      <c r="Q102" s="70">
        <f>O102/'סכום נכסי הקרן'!$C$41</f>
        <v>1.2226729237337955E-5</v>
      </c>
    </row>
    <row r="103" spans="1:17">
      <c r="A103" s="62" t="s">
        <v>3463</v>
      </c>
      <c r="B103" s="72" t="s">
        <v>3086</v>
      </c>
      <c r="C103" s="59" t="s">
        <v>3131</v>
      </c>
      <c r="D103" s="133" t="s">
        <v>3561</v>
      </c>
      <c r="E103" s="59" t="s">
        <v>430</v>
      </c>
      <c r="F103" s="79">
        <v>40871</v>
      </c>
      <c r="G103" s="59" t="s">
        <v>289</v>
      </c>
      <c r="H103" s="69">
        <v>3.6999999999717366</v>
      </c>
      <c r="I103" s="72" t="s">
        <v>293</v>
      </c>
      <c r="J103" s="72" t="s">
        <v>134</v>
      </c>
      <c r="K103" s="73">
        <v>5.1879999999999996E-2</v>
      </c>
      <c r="L103" s="73">
        <v>2.5499999999764471E-2</v>
      </c>
      <c r="M103" s="69">
        <v>41801.868779999997</v>
      </c>
      <c r="N103" s="71">
        <v>126.96</v>
      </c>
      <c r="O103" s="69">
        <v>53.071654994999996</v>
      </c>
      <c r="P103" s="70">
        <f t="shared" si="1"/>
        <v>1.6313225653968047E-4</v>
      </c>
      <c r="Q103" s="70">
        <f>O103/'סכום נכסי הקרן'!$C$41</f>
        <v>6.5242622320006376E-6</v>
      </c>
    </row>
    <row r="104" spans="1:17">
      <c r="A104" s="62" t="s">
        <v>3463</v>
      </c>
      <c r="B104" s="72" t="s">
        <v>3086</v>
      </c>
      <c r="C104" s="59" t="s">
        <v>3132</v>
      </c>
      <c r="D104" s="133" t="s">
        <v>3561</v>
      </c>
      <c r="E104" s="59" t="s">
        <v>430</v>
      </c>
      <c r="F104" s="79">
        <v>41547</v>
      </c>
      <c r="G104" s="59" t="s">
        <v>289</v>
      </c>
      <c r="H104" s="69">
        <v>3.6700000000234065</v>
      </c>
      <c r="I104" s="72" t="s">
        <v>293</v>
      </c>
      <c r="J104" s="72" t="s">
        <v>134</v>
      </c>
      <c r="K104" s="73">
        <v>5.0999999999999997E-2</v>
      </c>
      <c r="L104" s="73">
        <v>3.2300000000178991E-2</v>
      </c>
      <c r="M104" s="69">
        <v>60777.176077999997</v>
      </c>
      <c r="N104" s="71">
        <v>119.5</v>
      </c>
      <c r="O104" s="69">
        <v>72.628725390000014</v>
      </c>
      <c r="P104" s="70">
        <f t="shared" si="1"/>
        <v>2.2324700188052781E-4</v>
      </c>
      <c r="Q104" s="70">
        <f>O104/'סכום נכסי הקרן'!$C$41</f>
        <v>8.9284732135254733E-6</v>
      </c>
    </row>
    <row r="105" spans="1:17">
      <c r="A105" s="62" t="s">
        <v>3463</v>
      </c>
      <c r="B105" s="72" t="s">
        <v>3086</v>
      </c>
      <c r="C105" s="59" t="s">
        <v>3133</v>
      </c>
      <c r="D105" s="133" t="s">
        <v>3561</v>
      </c>
      <c r="E105" s="59" t="s">
        <v>430</v>
      </c>
      <c r="F105" s="79">
        <v>41571</v>
      </c>
      <c r="G105" s="59" t="s">
        <v>289</v>
      </c>
      <c r="H105" s="69">
        <v>3.710000000005202</v>
      </c>
      <c r="I105" s="72" t="s">
        <v>293</v>
      </c>
      <c r="J105" s="72" t="s">
        <v>134</v>
      </c>
      <c r="K105" s="73">
        <v>5.0999999999999997E-2</v>
      </c>
      <c r="L105" s="73">
        <v>2.3699999999980834E-2</v>
      </c>
      <c r="M105" s="69">
        <v>29634.661234999996</v>
      </c>
      <c r="N105" s="71">
        <v>123.25</v>
      </c>
      <c r="O105" s="69">
        <v>36.524719910999998</v>
      </c>
      <c r="P105" s="70">
        <f t="shared" si="1"/>
        <v>1.1227009934253186E-4</v>
      </c>
      <c r="Q105" s="70">
        <f>O105/'סכום נכסי הקרן'!$C$41</f>
        <v>4.490096468108814E-6</v>
      </c>
    </row>
    <row r="106" spans="1:17">
      <c r="A106" s="62" t="s">
        <v>3463</v>
      </c>
      <c r="B106" s="72" t="s">
        <v>3086</v>
      </c>
      <c r="C106" s="59" t="s">
        <v>3134</v>
      </c>
      <c r="D106" s="133" t="s">
        <v>3561</v>
      </c>
      <c r="E106" s="59" t="s">
        <v>430</v>
      </c>
      <c r="F106" s="79">
        <v>41597</v>
      </c>
      <c r="G106" s="59" t="s">
        <v>289</v>
      </c>
      <c r="H106" s="69">
        <v>3.7100000000202149</v>
      </c>
      <c r="I106" s="72" t="s">
        <v>293</v>
      </c>
      <c r="J106" s="72" t="s">
        <v>134</v>
      </c>
      <c r="K106" s="73">
        <v>5.0999999999999997E-2</v>
      </c>
      <c r="L106" s="73">
        <v>2.3799999999808499E-2</v>
      </c>
      <c r="M106" s="69">
        <v>7653.4332489999997</v>
      </c>
      <c r="N106" s="71">
        <v>122.81</v>
      </c>
      <c r="O106" s="69">
        <v>9.3991819109999994</v>
      </c>
      <c r="P106" s="70">
        <f t="shared" si="1"/>
        <v>2.8891312225195027E-5</v>
      </c>
      <c r="Q106" s="70">
        <f>O106/'סכום נכסי הקרן'!$C$41</f>
        <v>1.1554704212525166E-6</v>
      </c>
    </row>
    <row r="107" spans="1:17">
      <c r="A107" s="62" t="s">
        <v>3463</v>
      </c>
      <c r="B107" s="72" t="s">
        <v>3086</v>
      </c>
      <c r="C107" s="59" t="s">
        <v>3135</v>
      </c>
      <c r="D107" s="133" t="s">
        <v>3561</v>
      </c>
      <c r="E107" s="59" t="s">
        <v>430</v>
      </c>
      <c r="F107" s="79">
        <v>41630</v>
      </c>
      <c r="G107" s="59" t="s">
        <v>289</v>
      </c>
      <c r="H107" s="69">
        <v>3.7000000000103106</v>
      </c>
      <c r="I107" s="72" t="s">
        <v>293</v>
      </c>
      <c r="J107" s="72" t="s">
        <v>134</v>
      </c>
      <c r="K107" s="73">
        <v>5.0999999999999997E-2</v>
      </c>
      <c r="L107" s="73">
        <v>2.5600000000063735E-2</v>
      </c>
      <c r="M107" s="69">
        <v>87071.363303999999</v>
      </c>
      <c r="N107" s="71">
        <v>122.53</v>
      </c>
      <c r="O107" s="69">
        <v>106.688547597</v>
      </c>
      <c r="P107" s="70">
        <f t="shared" si="1"/>
        <v>3.2794047063502009E-4</v>
      </c>
      <c r="Q107" s="70">
        <f>O107/'סכום נכסי הקרן'!$C$41</f>
        <v>1.3115552204650245E-5</v>
      </c>
    </row>
    <row r="108" spans="1:17">
      <c r="A108" s="62" t="s">
        <v>3463</v>
      </c>
      <c r="B108" s="72" t="s">
        <v>3086</v>
      </c>
      <c r="C108" s="59" t="s">
        <v>3136</v>
      </c>
      <c r="D108" s="133" t="s">
        <v>3561</v>
      </c>
      <c r="E108" s="59" t="s">
        <v>430</v>
      </c>
      <c r="F108" s="79">
        <v>41666</v>
      </c>
      <c r="G108" s="59" t="s">
        <v>289</v>
      </c>
      <c r="H108" s="69">
        <v>3.7000000000145499</v>
      </c>
      <c r="I108" s="72" t="s">
        <v>293</v>
      </c>
      <c r="J108" s="72" t="s">
        <v>134</v>
      </c>
      <c r="K108" s="73">
        <v>5.0999999999999997E-2</v>
      </c>
      <c r="L108" s="73">
        <v>2.5499999999975747E-2</v>
      </c>
      <c r="M108" s="69">
        <v>16841.324823999999</v>
      </c>
      <c r="N108" s="71">
        <v>122.43</v>
      </c>
      <c r="O108" s="69">
        <v>20.618834030999999</v>
      </c>
      <c r="P108" s="70">
        <f t="shared" si="1"/>
        <v>6.33784064772632E-5</v>
      </c>
      <c r="Q108" s="70">
        <f>O108/'סכום נכסי הקרן'!$C$41</f>
        <v>2.5347368599870581E-6</v>
      </c>
    </row>
    <row r="109" spans="1:17">
      <c r="A109" s="62" t="s">
        <v>3463</v>
      </c>
      <c r="B109" s="72" t="s">
        <v>3086</v>
      </c>
      <c r="C109" s="59" t="s">
        <v>3137</v>
      </c>
      <c r="D109" s="133" t="s">
        <v>3561</v>
      </c>
      <c r="E109" s="59" t="s">
        <v>430</v>
      </c>
      <c r="F109" s="79">
        <v>41696</v>
      </c>
      <c r="G109" s="59" t="s">
        <v>289</v>
      </c>
      <c r="H109" s="69">
        <v>3.6999999999949904</v>
      </c>
      <c r="I109" s="72" t="s">
        <v>293</v>
      </c>
      <c r="J109" s="72" t="s">
        <v>134</v>
      </c>
      <c r="K109" s="73">
        <v>5.0999999999999997E-2</v>
      </c>
      <c r="L109" s="73">
        <v>2.5500000000175313E-2</v>
      </c>
      <c r="M109" s="69">
        <v>16209.768936</v>
      </c>
      <c r="N109" s="71">
        <v>123.16</v>
      </c>
      <c r="O109" s="69">
        <v>19.963951183000002</v>
      </c>
      <c r="P109" s="70">
        <f t="shared" si="1"/>
        <v>6.1365420133169797E-5</v>
      </c>
      <c r="Q109" s="70">
        <f>O109/'סכום נכסי הקרן'!$C$41</f>
        <v>2.4542300916943804E-6</v>
      </c>
    </row>
    <row r="110" spans="1:17">
      <c r="A110" s="62" t="s">
        <v>3463</v>
      </c>
      <c r="B110" s="72" t="s">
        <v>3086</v>
      </c>
      <c r="C110" s="59" t="s">
        <v>3138</v>
      </c>
      <c r="D110" s="133" t="s">
        <v>3561</v>
      </c>
      <c r="E110" s="59" t="s">
        <v>430</v>
      </c>
      <c r="F110" s="79">
        <v>41725</v>
      </c>
      <c r="G110" s="59" t="s">
        <v>289</v>
      </c>
      <c r="H110" s="69">
        <v>3.7000000000025106</v>
      </c>
      <c r="I110" s="72" t="s">
        <v>293</v>
      </c>
      <c r="J110" s="72" t="s">
        <v>134</v>
      </c>
      <c r="K110" s="73">
        <v>5.0999999999999997E-2</v>
      </c>
      <c r="L110" s="73">
        <v>2.5500000000163184E-2</v>
      </c>
      <c r="M110" s="69">
        <v>32282.249765</v>
      </c>
      <c r="N110" s="71">
        <v>123.39</v>
      </c>
      <c r="O110" s="69">
        <v>39.833070336999995</v>
      </c>
      <c r="P110" s="70">
        <f t="shared" si="1"/>
        <v>1.2243934449737468E-4</v>
      </c>
      <c r="Q110" s="70">
        <f>O110/'סכום נכסי הקרן'!$C$41</f>
        <v>4.8968021895830836E-6</v>
      </c>
    </row>
    <row r="111" spans="1:17">
      <c r="A111" s="62" t="s">
        <v>3463</v>
      </c>
      <c r="B111" s="72" t="s">
        <v>3086</v>
      </c>
      <c r="C111" s="59" t="s">
        <v>3139</v>
      </c>
      <c r="D111" s="133" t="s">
        <v>3561</v>
      </c>
      <c r="E111" s="59" t="s">
        <v>430</v>
      </c>
      <c r="F111" s="79">
        <v>41787</v>
      </c>
      <c r="G111" s="59" t="s">
        <v>289</v>
      </c>
      <c r="H111" s="69">
        <v>3.7000000000160127</v>
      </c>
      <c r="I111" s="72" t="s">
        <v>293</v>
      </c>
      <c r="J111" s="72" t="s">
        <v>134</v>
      </c>
      <c r="K111" s="73">
        <v>5.0999999999999997E-2</v>
      </c>
      <c r="L111" s="73">
        <v>2.5499999999839873E-2</v>
      </c>
      <c r="M111" s="69">
        <v>20323.839741</v>
      </c>
      <c r="N111" s="71">
        <v>122.91</v>
      </c>
      <c r="O111" s="69">
        <v>24.980032508000001</v>
      </c>
      <c r="P111" s="70">
        <f t="shared" si="1"/>
        <v>7.6783907941980212E-5</v>
      </c>
      <c r="Q111" s="70">
        <f>O111/'סכום נכסי הקרן'!$C$41</f>
        <v>3.0708724395620777E-6</v>
      </c>
    </row>
    <row r="112" spans="1:17">
      <c r="A112" s="62" t="s">
        <v>3463</v>
      </c>
      <c r="B112" s="72" t="s">
        <v>3086</v>
      </c>
      <c r="C112" s="59" t="s">
        <v>3140</v>
      </c>
      <c r="D112" s="133" t="s">
        <v>3561</v>
      </c>
      <c r="E112" s="59" t="s">
        <v>430</v>
      </c>
      <c r="F112" s="79">
        <v>41815</v>
      </c>
      <c r="G112" s="59" t="s">
        <v>289</v>
      </c>
      <c r="H112" s="69">
        <v>3.699999999935863</v>
      </c>
      <c r="I112" s="72" t="s">
        <v>293</v>
      </c>
      <c r="J112" s="72" t="s">
        <v>134</v>
      </c>
      <c r="K112" s="73">
        <v>5.0999999999999997E-2</v>
      </c>
      <c r="L112" s="73">
        <v>2.5500000000106892E-2</v>
      </c>
      <c r="M112" s="69">
        <v>11427.157386000001</v>
      </c>
      <c r="N112" s="71">
        <v>122.8</v>
      </c>
      <c r="O112" s="69">
        <v>14.032549787000002</v>
      </c>
      <c r="P112" s="70">
        <f t="shared" si="1"/>
        <v>4.3133411083079851E-5</v>
      </c>
      <c r="Q112" s="70">
        <f>O112/'סכום נכסי הקרן'!$C$41</f>
        <v>1.7250646244707845E-6</v>
      </c>
    </row>
    <row r="113" spans="1:17">
      <c r="A113" s="62" t="s">
        <v>3463</v>
      </c>
      <c r="B113" s="72" t="s">
        <v>3086</v>
      </c>
      <c r="C113" s="59" t="s">
        <v>3141</v>
      </c>
      <c r="D113" s="133" t="s">
        <v>3561</v>
      </c>
      <c r="E113" s="59" t="s">
        <v>430</v>
      </c>
      <c r="F113" s="79">
        <v>41836</v>
      </c>
      <c r="G113" s="59" t="s">
        <v>289</v>
      </c>
      <c r="H113" s="69">
        <v>3.6999999999927873</v>
      </c>
      <c r="I113" s="72" t="s">
        <v>293</v>
      </c>
      <c r="J113" s="72" t="s">
        <v>134</v>
      </c>
      <c r="K113" s="73">
        <v>5.0999999999999997E-2</v>
      </c>
      <c r="L113" s="73">
        <v>2.5499999999771605E-2</v>
      </c>
      <c r="M113" s="69">
        <v>33971.599330999998</v>
      </c>
      <c r="N113" s="71">
        <v>122.44</v>
      </c>
      <c r="O113" s="69">
        <v>41.594826329</v>
      </c>
      <c r="P113" s="70">
        <f t="shared" si="1"/>
        <v>1.2785465009646218E-4</v>
      </c>
      <c r="Q113" s="70">
        <f>O113/'סכום נכסי הקרן'!$C$41</f>
        <v>5.1133802872830583E-6</v>
      </c>
    </row>
    <row r="114" spans="1:17">
      <c r="A114" s="62" t="s">
        <v>3463</v>
      </c>
      <c r="B114" s="72" t="s">
        <v>3086</v>
      </c>
      <c r="C114" s="59" t="s">
        <v>3142</v>
      </c>
      <c r="D114" s="133" t="s">
        <v>3561</v>
      </c>
      <c r="E114" s="59" t="s">
        <v>430</v>
      </c>
      <c r="F114" s="79">
        <v>40903</v>
      </c>
      <c r="G114" s="59" t="s">
        <v>289</v>
      </c>
      <c r="H114" s="69">
        <v>3.6699999999784567</v>
      </c>
      <c r="I114" s="72" t="s">
        <v>293</v>
      </c>
      <c r="J114" s="72" t="s">
        <v>134</v>
      </c>
      <c r="K114" s="73">
        <v>5.2619999999999993E-2</v>
      </c>
      <c r="L114" s="73">
        <v>3.2099999999915696E-2</v>
      </c>
      <c r="M114" s="69">
        <v>42889.312703000003</v>
      </c>
      <c r="N114" s="71">
        <v>124.46</v>
      </c>
      <c r="O114" s="69">
        <v>53.380037644999994</v>
      </c>
      <c r="P114" s="70">
        <f t="shared" si="1"/>
        <v>1.6408016663551082E-4</v>
      </c>
      <c r="Q114" s="70">
        <f>O114/'סכום נכסי הקרן'!$C$41</f>
        <v>6.5621726622781332E-6</v>
      </c>
    </row>
    <row r="115" spans="1:17">
      <c r="A115" s="62" t="s">
        <v>3463</v>
      </c>
      <c r="B115" s="72" t="s">
        <v>3086</v>
      </c>
      <c r="C115" s="59" t="s">
        <v>3143</v>
      </c>
      <c r="D115" s="133" t="s">
        <v>3561</v>
      </c>
      <c r="E115" s="59" t="s">
        <v>430</v>
      </c>
      <c r="F115" s="79">
        <v>41911</v>
      </c>
      <c r="G115" s="59" t="s">
        <v>289</v>
      </c>
      <c r="H115" s="69">
        <v>3.6999999999019959</v>
      </c>
      <c r="I115" s="72" t="s">
        <v>293</v>
      </c>
      <c r="J115" s="72" t="s">
        <v>134</v>
      </c>
      <c r="K115" s="73">
        <v>5.0999999999999997E-2</v>
      </c>
      <c r="L115" s="73">
        <v>2.5499999999448728E-2</v>
      </c>
      <c r="M115" s="69">
        <v>13333.806236</v>
      </c>
      <c r="N115" s="71">
        <v>122.44</v>
      </c>
      <c r="O115" s="69">
        <v>16.325912458000001</v>
      </c>
      <c r="P115" s="70">
        <f t="shared" si="1"/>
        <v>5.0182775336358662E-5</v>
      </c>
      <c r="Q115" s="70">
        <f>O115/'סכום נכסי הקרן'!$C$41</f>
        <v>2.0069947708002148E-6</v>
      </c>
    </row>
    <row r="116" spans="1:17">
      <c r="A116" s="62" t="s">
        <v>3463</v>
      </c>
      <c r="B116" s="72" t="s">
        <v>3086</v>
      </c>
      <c r="C116" s="59" t="s">
        <v>3144</v>
      </c>
      <c r="D116" s="133" t="s">
        <v>3561</v>
      </c>
      <c r="E116" s="59" t="s">
        <v>430</v>
      </c>
      <c r="F116" s="79">
        <v>40933</v>
      </c>
      <c r="G116" s="59" t="s">
        <v>289</v>
      </c>
      <c r="H116" s="69">
        <v>3.6999999999950153</v>
      </c>
      <c r="I116" s="72" t="s">
        <v>293</v>
      </c>
      <c r="J116" s="72" t="s">
        <v>134</v>
      </c>
      <c r="K116" s="73">
        <v>5.1330999999999995E-2</v>
      </c>
      <c r="L116" s="73">
        <v>2.5499999999975077E-2</v>
      </c>
      <c r="M116" s="69">
        <v>158156.68421899999</v>
      </c>
      <c r="N116" s="71">
        <v>126.84</v>
      </c>
      <c r="O116" s="69">
        <v>200.60593987000001</v>
      </c>
      <c r="P116" s="70">
        <f t="shared" si="1"/>
        <v>6.1662481882917891E-4</v>
      </c>
      <c r="Q116" s="70">
        <f>O116/'סכום נכסי הקרן'!$C$41</f>
        <v>2.4661106896555941E-5</v>
      </c>
    </row>
    <row r="117" spans="1:17">
      <c r="A117" s="62" t="s">
        <v>3463</v>
      </c>
      <c r="B117" s="72" t="s">
        <v>3086</v>
      </c>
      <c r="C117" s="59" t="s">
        <v>3145</v>
      </c>
      <c r="D117" s="133" t="s">
        <v>3561</v>
      </c>
      <c r="E117" s="59" t="s">
        <v>430</v>
      </c>
      <c r="F117" s="79">
        <v>40993</v>
      </c>
      <c r="G117" s="59" t="s">
        <v>289</v>
      </c>
      <c r="H117" s="69">
        <v>3.7000000000008568</v>
      </c>
      <c r="I117" s="72" t="s">
        <v>293</v>
      </c>
      <c r="J117" s="72" t="s">
        <v>134</v>
      </c>
      <c r="K117" s="73">
        <v>5.1451999999999998E-2</v>
      </c>
      <c r="L117" s="73">
        <v>2.5500000000012846E-2</v>
      </c>
      <c r="M117" s="69">
        <v>92043.079908999993</v>
      </c>
      <c r="N117" s="71">
        <v>126.9</v>
      </c>
      <c r="O117" s="69">
        <v>116.80267216699998</v>
      </c>
      <c r="P117" s="70">
        <f t="shared" si="1"/>
        <v>3.5902938173423056E-4</v>
      </c>
      <c r="Q117" s="70">
        <f>O117/'סכום נכסי הקרן'!$C$41</f>
        <v>1.4358912731997987E-5</v>
      </c>
    </row>
    <row r="118" spans="1:17">
      <c r="A118" s="62" t="s">
        <v>3463</v>
      </c>
      <c r="B118" s="72" t="s">
        <v>3086</v>
      </c>
      <c r="C118" s="59" t="s">
        <v>3146</v>
      </c>
      <c r="D118" s="133" t="s">
        <v>3561</v>
      </c>
      <c r="E118" s="59" t="s">
        <v>430</v>
      </c>
      <c r="F118" s="79">
        <v>41053</v>
      </c>
      <c r="G118" s="59" t="s">
        <v>289</v>
      </c>
      <c r="H118" s="69">
        <v>3.7700000000007399</v>
      </c>
      <c r="I118" s="72" t="s">
        <v>293</v>
      </c>
      <c r="J118" s="72" t="s">
        <v>134</v>
      </c>
      <c r="K118" s="73">
        <v>5.0999999999999997E-2</v>
      </c>
      <c r="L118" s="73">
        <v>2.5999999999975331E-2</v>
      </c>
      <c r="M118" s="69">
        <v>64804.180219000002</v>
      </c>
      <c r="N118" s="71">
        <v>125.11</v>
      </c>
      <c r="O118" s="69">
        <v>81.076509721999997</v>
      </c>
      <c r="P118" s="70">
        <f t="shared" si="1"/>
        <v>2.492138974101575E-4</v>
      </c>
      <c r="Q118" s="70">
        <f>O118/'סכום נכסי הקרן'!$C$41</f>
        <v>9.9669853960934891E-6</v>
      </c>
    </row>
    <row r="119" spans="1:17">
      <c r="A119" s="62" t="s">
        <v>3463</v>
      </c>
      <c r="B119" s="72" t="s">
        <v>3086</v>
      </c>
      <c r="C119" s="59" t="s">
        <v>3147</v>
      </c>
      <c r="D119" s="133" t="s">
        <v>3561</v>
      </c>
      <c r="E119" s="59" t="s">
        <v>430</v>
      </c>
      <c r="F119" s="79">
        <v>41085</v>
      </c>
      <c r="G119" s="59" t="s">
        <v>289</v>
      </c>
      <c r="H119" s="69">
        <v>3.7000000000033495</v>
      </c>
      <c r="I119" s="72" t="s">
        <v>293</v>
      </c>
      <c r="J119" s="72" t="s">
        <v>134</v>
      </c>
      <c r="K119" s="73">
        <v>5.0999999999999997E-2</v>
      </c>
      <c r="L119" s="73">
        <v>2.55999999999732E-2</v>
      </c>
      <c r="M119" s="69">
        <v>119297.177115</v>
      </c>
      <c r="N119" s="71">
        <v>125.11</v>
      </c>
      <c r="O119" s="69">
        <v>149.25269766500003</v>
      </c>
      <c r="P119" s="70">
        <f t="shared" si="1"/>
        <v>4.5877463906147318E-4</v>
      </c>
      <c r="Q119" s="70">
        <f>O119/'סכום נכסי הקרן'!$C$41</f>
        <v>1.8348094448754425E-5</v>
      </c>
    </row>
    <row r="120" spans="1:17">
      <c r="A120" s="62" t="s">
        <v>3463</v>
      </c>
      <c r="B120" s="72" t="s">
        <v>3086</v>
      </c>
      <c r="C120" s="59" t="s">
        <v>3148</v>
      </c>
      <c r="D120" s="133" t="s">
        <v>3561</v>
      </c>
      <c r="E120" s="59" t="s">
        <v>430</v>
      </c>
      <c r="F120" s="79">
        <v>41115</v>
      </c>
      <c r="G120" s="59" t="s">
        <v>289</v>
      </c>
      <c r="H120" s="69">
        <v>3.700000000021102</v>
      </c>
      <c r="I120" s="72" t="s">
        <v>293</v>
      </c>
      <c r="J120" s="72" t="s">
        <v>134</v>
      </c>
      <c r="K120" s="73">
        <v>5.0999999999999997E-2</v>
      </c>
      <c r="L120" s="73">
        <v>2.5700000000201974E-2</v>
      </c>
      <c r="M120" s="69">
        <v>52902.372604999997</v>
      </c>
      <c r="N120" s="71">
        <v>125.41</v>
      </c>
      <c r="O120" s="69">
        <v>66.344866838000002</v>
      </c>
      <c r="P120" s="70">
        <f t="shared" si="1"/>
        <v>2.0393160601694474E-4</v>
      </c>
      <c r="Q120" s="70">
        <f>O120/'סכום נכסי הקרן'!$C$41</f>
        <v>8.1559791010673195E-6</v>
      </c>
    </row>
    <row r="121" spans="1:17">
      <c r="A121" s="62" t="s">
        <v>3463</v>
      </c>
      <c r="B121" s="72" t="s">
        <v>3086</v>
      </c>
      <c r="C121" s="59" t="s">
        <v>3149</v>
      </c>
      <c r="D121" s="133" t="s">
        <v>3561</v>
      </c>
      <c r="E121" s="59" t="s">
        <v>430</v>
      </c>
      <c r="F121" s="79">
        <v>41179</v>
      </c>
      <c r="G121" s="59" t="s">
        <v>289</v>
      </c>
      <c r="H121" s="69">
        <v>3.6999999999806654</v>
      </c>
      <c r="I121" s="72" t="s">
        <v>293</v>
      </c>
      <c r="J121" s="72" t="s">
        <v>134</v>
      </c>
      <c r="K121" s="73">
        <v>5.0999999999999997E-2</v>
      </c>
      <c r="L121" s="73">
        <v>2.559999999984533E-2</v>
      </c>
      <c r="M121" s="69">
        <v>66709.896397999997</v>
      </c>
      <c r="N121" s="71">
        <v>124.05</v>
      </c>
      <c r="O121" s="69">
        <v>82.753629988</v>
      </c>
      <c r="P121" s="70">
        <f t="shared" si="1"/>
        <v>2.5436904875237183E-4</v>
      </c>
      <c r="Q121" s="70">
        <f>O121/'סכום נכסי הקרן'!$C$41</f>
        <v>1.017315896296299E-5</v>
      </c>
    </row>
    <row r="122" spans="1:17">
      <c r="A122" s="62" t="s">
        <v>3464</v>
      </c>
      <c r="B122" s="72" t="s">
        <v>3077</v>
      </c>
      <c r="C122" s="59">
        <v>9079</v>
      </c>
      <c r="D122" s="133" t="s">
        <v>3561</v>
      </c>
      <c r="E122" s="59" t="s">
        <v>3115</v>
      </c>
      <c r="F122" s="79">
        <v>44705</v>
      </c>
      <c r="G122" s="59" t="s">
        <v>3076</v>
      </c>
      <c r="H122" s="69">
        <v>7.3999999999983546</v>
      </c>
      <c r="I122" s="72" t="s">
        <v>310</v>
      </c>
      <c r="J122" s="72" t="s">
        <v>134</v>
      </c>
      <c r="K122" s="73">
        <v>2.3671999999999999E-2</v>
      </c>
      <c r="L122" s="73">
        <v>2.5999999999997102E-2</v>
      </c>
      <c r="M122" s="69">
        <v>1977268.1865889998</v>
      </c>
      <c r="N122" s="71">
        <v>104.47</v>
      </c>
      <c r="O122" s="69">
        <v>2065.6518986010001</v>
      </c>
      <c r="P122" s="70">
        <f t="shared" si="1"/>
        <v>6.349424292044473E-3</v>
      </c>
      <c r="Q122" s="70">
        <f>O122/'סכום נכסי הקרן'!$C$41</f>
        <v>2.5393695877342813E-4</v>
      </c>
    </row>
    <row r="123" spans="1:17">
      <c r="A123" s="62" t="s">
        <v>3464</v>
      </c>
      <c r="B123" s="72" t="s">
        <v>3077</v>
      </c>
      <c r="C123" s="59">
        <v>9017</v>
      </c>
      <c r="D123" s="133" t="s">
        <v>3561</v>
      </c>
      <c r="E123" s="59" t="s">
        <v>3115</v>
      </c>
      <c r="F123" s="79">
        <v>44651</v>
      </c>
      <c r="G123" s="59" t="s">
        <v>3076</v>
      </c>
      <c r="H123" s="69">
        <v>7.5</v>
      </c>
      <c r="I123" s="72" t="s">
        <v>310</v>
      </c>
      <c r="J123" s="72" t="s">
        <v>134</v>
      </c>
      <c r="K123" s="73">
        <v>1.797E-2</v>
      </c>
      <c r="L123" s="73">
        <v>3.77000000000004E-2</v>
      </c>
      <c r="M123" s="69">
        <v>4844527.9456669996</v>
      </c>
      <c r="N123" s="71">
        <v>93.1</v>
      </c>
      <c r="O123" s="69">
        <v>4510.2557451659995</v>
      </c>
      <c r="P123" s="70">
        <f t="shared" si="1"/>
        <v>1.3863675390362444E-2</v>
      </c>
      <c r="Q123" s="70">
        <f>O123/'סכום נכסי הקרן'!$C$41</f>
        <v>5.5445964927271858E-4</v>
      </c>
    </row>
    <row r="124" spans="1:17">
      <c r="A124" s="62" t="s">
        <v>3464</v>
      </c>
      <c r="B124" s="72" t="s">
        <v>3077</v>
      </c>
      <c r="C124" s="59">
        <v>9080</v>
      </c>
      <c r="D124" s="133" t="s">
        <v>3561</v>
      </c>
      <c r="E124" s="59" t="s">
        <v>3115</v>
      </c>
      <c r="F124" s="79">
        <v>44705</v>
      </c>
      <c r="G124" s="59" t="s">
        <v>3076</v>
      </c>
      <c r="H124" s="69">
        <v>7.0299999999988625</v>
      </c>
      <c r="I124" s="72" t="s">
        <v>310</v>
      </c>
      <c r="J124" s="72" t="s">
        <v>134</v>
      </c>
      <c r="K124" s="73">
        <v>2.3184999999999997E-2</v>
      </c>
      <c r="L124" s="73">
        <v>2.7399999999995171E-2</v>
      </c>
      <c r="M124" s="69">
        <v>1405165.2030019998</v>
      </c>
      <c r="N124" s="71">
        <v>103.18</v>
      </c>
      <c r="O124" s="69">
        <v>1449.849454255</v>
      </c>
      <c r="P124" s="70">
        <f t="shared" si="1"/>
        <v>4.4565637370405208E-3</v>
      </c>
      <c r="Q124" s="70">
        <f>O124/'סכום נכסי הקרן'!$C$41</f>
        <v>1.7823446503361927E-4</v>
      </c>
    </row>
    <row r="125" spans="1:17">
      <c r="A125" s="62" t="s">
        <v>3464</v>
      </c>
      <c r="B125" s="72" t="s">
        <v>3077</v>
      </c>
      <c r="C125" s="59">
        <v>9019</v>
      </c>
      <c r="D125" s="133" t="s">
        <v>3561</v>
      </c>
      <c r="E125" s="59" t="s">
        <v>3115</v>
      </c>
      <c r="F125" s="79">
        <v>44651</v>
      </c>
      <c r="G125" s="59" t="s">
        <v>3076</v>
      </c>
      <c r="H125" s="69">
        <v>7.0900000000003933</v>
      </c>
      <c r="I125" s="72" t="s">
        <v>310</v>
      </c>
      <c r="J125" s="72" t="s">
        <v>134</v>
      </c>
      <c r="K125" s="73">
        <v>1.8769999999999998E-2</v>
      </c>
      <c r="L125" s="73">
        <v>3.9000000000003573E-2</v>
      </c>
      <c r="M125" s="69">
        <v>2992525.6126620001</v>
      </c>
      <c r="N125" s="71">
        <v>93.53</v>
      </c>
      <c r="O125" s="69">
        <v>2798.9092198100002</v>
      </c>
      <c r="P125" s="70">
        <f t="shared" si="1"/>
        <v>8.6033189829926825E-3</v>
      </c>
      <c r="Q125" s="70">
        <f>O125/'סכום נכסי הקרן'!$C$41</f>
        <v>3.4407854278004237E-4</v>
      </c>
    </row>
    <row r="126" spans="1:17">
      <c r="A126" s="62" t="s">
        <v>3465</v>
      </c>
      <c r="B126" s="72" t="s">
        <v>3077</v>
      </c>
      <c r="C126" s="59">
        <v>4100</v>
      </c>
      <c r="D126" s="133" t="s">
        <v>3561</v>
      </c>
      <c r="E126" s="59" t="s">
        <v>434</v>
      </c>
      <c r="F126" s="79">
        <v>42052</v>
      </c>
      <c r="G126" s="59" t="s">
        <v>132</v>
      </c>
      <c r="H126" s="69">
        <v>3.9700000000000997</v>
      </c>
      <c r="I126" s="72" t="s">
        <v>630</v>
      </c>
      <c r="J126" s="72" t="s">
        <v>134</v>
      </c>
      <c r="K126" s="73">
        <v>2.9779E-2</v>
      </c>
      <c r="L126" s="73">
        <v>0.02</v>
      </c>
      <c r="M126" s="69">
        <v>511260.02461999998</v>
      </c>
      <c r="N126" s="71">
        <v>117.66</v>
      </c>
      <c r="O126" s="69">
        <v>601.54855280200002</v>
      </c>
      <c r="P126" s="70">
        <f t="shared" si="1"/>
        <v>1.8490467811115865E-3</v>
      </c>
      <c r="Q126" s="70">
        <f>O126/'סכום נכסי הקרן'!$C$41</f>
        <v>7.3950218890488371E-5</v>
      </c>
    </row>
    <row r="127" spans="1:17">
      <c r="A127" s="62" t="s">
        <v>3466</v>
      </c>
      <c r="B127" s="72" t="s">
        <v>3086</v>
      </c>
      <c r="C127" s="59" t="s">
        <v>3150</v>
      </c>
      <c r="D127" s="133" t="s">
        <v>3561</v>
      </c>
      <c r="E127" s="59" t="s">
        <v>434</v>
      </c>
      <c r="F127" s="79">
        <v>41767</v>
      </c>
      <c r="G127" s="59" t="s">
        <v>132</v>
      </c>
      <c r="H127" s="69">
        <v>4.2499999999937668</v>
      </c>
      <c r="I127" s="72" t="s">
        <v>630</v>
      </c>
      <c r="J127" s="72" t="s">
        <v>134</v>
      </c>
      <c r="K127" s="73">
        <v>5.3499999999999999E-2</v>
      </c>
      <c r="L127" s="73">
        <v>2.5100000000052351E-2</v>
      </c>
      <c r="M127" s="69">
        <v>31503.878144000002</v>
      </c>
      <c r="N127" s="71">
        <v>127.33</v>
      </c>
      <c r="O127" s="69">
        <v>40.113888928999998</v>
      </c>
      <c r="P127" s="70">
        <f t="shared" si="1"/>
        <v>1.2330252787832581E-4</v>
      </c>
      <c r="Q127" s="70">
        <f>O127/'סכום נכסי הקרן'!$C$41</f>
        <v>4.9313240851976413E-6</v>
      </c>
    </row>
    <row r="128" spans="1:17">
      <c r="A128" s="62" t="s">
        <v>3466</v>
      </c>
      <c r="B128" s="72" t="s">
        <v>3086</v>
      </c>
      <c r="C128" s="59" t="s">
        <v>3151</v>
      </c>
      <c r="D128" s="133" t="s">
        <v>3561</v>
      </c>
      <c r="E128" s="59" t="s">
        <v>434</v>
      </c>
      <c r="F128" s="79">
        <v>41269</v>
      </c>
      <c r="G128" s="59" t="s">
        <v>132</v>
      </c>
      <c r="H128" s="69">
        <v>4.2899999999897673</v>
      </c>
      <c r="I128" s="72" t="s">
        <v>630</v>
      </c>
      <c r="J128" s="72" t="s">
        <v>134</v>
      </c>
      <c r="K128" s="73">
        <v>5.3499999999999999E-2</v>
      </c>
      <c r="L128" s="73">
        <v>1.9299999999949805E-2</v>
      </c>
      <c r="M128" s="69">
        <v>156465.85736200001</v>
      </c>
      <c r="N128" s="71">
        <v>132.41999999999999</v>
      </c>
      <c r="O128" s="69">
        <v>207.19208282800003</v>
      </c>
      <c r="P128" s="70">
        <f t="shared" si="1"/>
        <v>6.368693799368491E-4</v>
      </c>
      <c r="Q128" s="70">
        <f>O128/'סכום נכסי הקרן'!$C$41</f>
        <v>2.5470761763348481E-5</v>
      </c>
    </row>
    <row r="129" spans="1:17">
      <c r="A129" s="62" t="s">
        <v>3466</v>
      </c>
      <c r="B129" s="72" t="s">
        <v>3086</v>
      </c>
      <c r="C129" s="59" t="s">
        <v>3152</v>
      </c>
      <c r="D129" s="133" t="s">
        <v>3561</v>
      </c>
      <c r="E129" s="59" t="s">
        <v>434</v>
      </c>
      <c r="F129" s="79">
        <v>41767</v>
      </c>
      <c r="G129" s="59" t="s">
        <v>132</v>
      </c>
      <c r="H129" s="69">
        <v>4.249999999960183</v>
      </c>
      <c r="I129" s="72" t="s">
        <v>630</v>
      </c>
      <c r="J129" s="72" t="s">
        <v>134</v>
      </c>
      <c r="K129" s="73">
        <v>5.3499999999999999E-2</v>
      </c>
      <c r="L129" s="73">
        <v>2.5099999999761102E-2</v>
      </c>
      <c r="M129" s="69">
        <v>24655.210577999995</v>
      </c>
      <c r="N129" s="71">
        <v>127.33</v>
      </c>
      <c r="O129" s="69">
        <v>31.393480324999999</v>
      </c>
      <c r="P129" s="70">
        <f t="shared" si="1"/>
        <v>9.6497636761729019E-5</v>
      </c>
      <c r="Q129" s="70">
        <f>O129/'סכום נכסי הקרן'!$C$41</f>
        <v>3.8592973600455663E-6</v>
      </c>
    </row>
    <row r="130" spans="1:17">
      <c r="A130" s="62" t="s">
        <v>3466</v>
      </c>
      <c r="B130" s="72" t="s">
        <v>3086</v>
      </c>
      <c r="C130" s="59" t="s">
        <v>3153</v>
      </c>
      <c r="D130" s="133" t="s">
        <v>3561</v>
      </c>
      <c r="E130" s="59" t="s">
        <v>434</v>
      </c>
      <c r="F130" s="79">
        <v>41767</v>
      </c>
      <c r="G130" s="59" t="s">
        <v>132</v>
      </c>
      <c r="H130" s="69">
        <v>4.2500000000062315</v>
      </c>
      <c r="I130" s="72" t="s">
        <v>630</v>
      </c>
      <c r="J130" s="72" t="s">
        <v>134</v>
      </c>
      <c r="K130" s="73">
        <v>5.3499999999999999E-2</v>
      </c>
      <c r="L130" s="73">
        <v>2.5100000000047366E-2</v>
      </c>
      <c r="M130" s="69">
        <v>31503.876796</v>
      </c>
      <c r="N130" s="71">
        <v>127.33</v>
      </c>
      <c r="O130" s="69">
        <v>40.113887131000006</v>
      </c>
      <c r="P130" s="70">
        <f t="shared" si="1"/>
        <v>1.2330252235161299E-4</v>
      </c>
      <c r="Q130" s="70">
        <f>O130/'סכום נכסי הקרן'!$C$41</f>
        <v>4.9313238641639566E-6</v>
      </c>
    </row>
    <row r="131" spans="1:17">
      <c r="A131" s="62" t="s">
        <v>3466</v>
      </c>
      <c r="B131" s="72" t="s">
        <v>3086</v>
      </c>
      <c r="C131" s="59" t="s">
        <v>3154</v>
      </c>
      <c r="D131" s="133" t="s">
        <v>3561</v>
      </c>
      <c r="E131" s="59" t="s">
        <v>434</v>
      </c>
      <c r="F131" s="79">
        <v>41269</v>
      </c>
      <c r="G131" s="59" t="s">
        <v>132</v>
      </c>
      <c r="H131" s="69">
        <v>4.2900000000052243</v>
      </c>
      <c r="I131" s="72" t="s">
        <v>630</v>
      </c>
      <c r="J131" s="72" t="s">
        <v>134</v>
      </c>
      <c r="K131" s="73">
        <v>5.3499999999999999E-2</v>
      </c>
      <c r="L131" s="73">
        <v>1.9300000000024988E-2</v>
      </c>
      <c r="M131" s="69">
        <v>166244.96414900001</v>
      </c>
      <c r="N131" s="71">
        <v>132.41999999999999</v>
      </c>
      <c r="O131" s="69">
        <v>220.141575765</v>
      </c>
      <c r="P131" s="70">
        <f t="shared" si="1"/>
        <v>6.7667367856021933E-4</v>
      </c>
      <c r="Q131" s="70">
        <f>O131/'סכום נכסי הקרן'!$C$41</f>
        <v>2.7062682868887541E-5</v>
      </c>
    </row>
    <row r="132" spans="1:17">
      <c r="A132" s="62" t="s">
        <v>3466</v>
      </c>
      <c r="B132" s="72" t="s">
        <v>3086</v>
      </c>
      <c r="C132" s="59" t="s">
        <v>3155</v>
      </c>
      <c r="D132" s="133" t="s">
        <v>3561</v>
      </c>
      <c r="E132" s="59" t="s">
        <v>434</v>
      </c>
      <c r="F132" s="79">
        <v>41281</v>
      </c>
      <c r="G132" s="59" t="s">
        <v>132</v>
      </c>
      <c r="H132" s="69">
        <v>4.2799999999924978</v>
      </c>
      <c r="I132" s="72" t="s">
        <v>630</v>
      </c>
      <c r="J132" s="72" t="s">
        <v>134</v>
      </c>
      <c r="K132" s="73">
        <v>5.3499999999999999E-2</v>
      </c>
      <c r="L132" s="73">
        <v>1.9399999999969705E-2</v>
      </c>
      <c r="M132" s="69">
        <v>209444.672273</v>
      </c>
      <c r="N132" s="71">
        <v>132.38</v>
      </c>
      <c r="O132" s="69">
        <v>277.26284973600002</v>
      </c>
      <c r="P132" s="70">
        <f t="shared" si="1"/>
        <v>8.5225369995183507E-4</v>
      </c>
      <c r="Q132" s="70">
        <f>O132/'סכום נכסי הקרן'!$C$41</f>
        <v>3.4084777251432555E-5</v>
      </c>
    </row>
    <row r="133" spans="1:17">
      <c r="A133" s="62" t="s">
        <v>3466</v>
      </c>
      <c r="B133" s="72" t="s">
        <v>3086</v>
      </c>
      <c r="C133" s="59" t="s">
        <v>3156</v>
      </c>
      <c r="D133" s="133" t="s">
        <v>3561</v>
      </c>
      <c r="E133" s="59" t="s">
        <v>434</v>
      </c>
      <c r="F133" s="79">
        <v>41767</v>
      </c>
      <c r="G133" s="59" t="s">
        <v>132</v>
      </c>
      <c r="H133" s="69">
        <v>4.2499999999522196</v>
      </c>
      <c r="I133" s="72" t="s">
        <v>630</v>
      </c>
      <c r="J133" s="72" t="s">
        <v>134</v>
      </c>
      <c r="K133" s="73">
        <v>5.3499999999999999E-2</v>
      </c>
      <c r="L133" s="73">
        <v>2.509999999969633E-2</v>
      </c>
      <c r="M133" s="69">
        <v>36982.812196999999</v>
      </c>
      <c r="N133" s="71">
        <v>127.33</v>
      </c>
      <c r="O133" s="69">
        <v>47.090215692999998</v>
      </c>
      <c r="P133" s="70">
        <f t="shared" si="1"/>
        <v>1.4474644040520491E-4</v>
      </c>
      <c r="Q133" s="70">
        <f>O133/'סכום נכסי הקרן'!$C$41</f>
        <v>5.7889454506656773E-6</v>
      </c>
    </row>
    <row r="134" spans="1:17">
      <c r="A134" s="62" t="s">
        <v>3466</v>
      </c>
      <c r="B134" s="72" t="s">
        <v>3086</v>
      </c>
      <c r="C134" s="59" t="s">
        <v>3157</v>
      </c>
      <c r="D134" s="133" t="s">
        <v>3561</v>
      </c>
      <c r="E134" s="59" t="s">
        <v>434</v>
      </c>
      <c r="F134" s="79">
        <v>41281</v>
      </c>
      <c r="G134" s="59" t="s">
        <v>132</v>
      </c>
      <c r="H134" s="69">
        <v>4.2800000000001992</v>
      </c>
      <c r="I134" s="72" t="s">
        <v>630</v>
      </c>
      <c r="J134" s="72" t="s">
        <v>134</v>
      </c>
      <c r="K134" s="73">
        <v>5.3499999999999999E-2</v>
      </c>
      <c r="L134" s="73">
        <v>1.9400000000021025E-2</v>
      </c>
      <c r="M134" s="69">
        <v>150871.162595</v>
      </c>
      <c r="N134" s="71">
        <v>132.38</v>
      </c>
      <c r="O134" s="69">
        <v>199.72323990700005</v>
      </c>
      <c r="P134" s="70">
        <f t="shared" si="1"/>
        <v>6.1391156564675521E-4</v>
      </c>
      <c r="Q134" s="70">
        <f>O134/'סכום נכסי הקרן'!$C$41</f>
        <v>2.4552593867683343E-5</v>
      </c>
    </row>
    <row r="135" spans="1:17">
      <c r="A135" s="62" t="s">
        <v>3466</v>
      </c>
      <c r="B135" s="72" t="s">
        <v>3086</v>
      </c>
      <c r="C135" s="59" t="s">
        <v>3158</v>
      </c>
      <c r="D135" s="133" t="s">
        <v>3561</v>
      </c>
      <c r="E135" s="59" t="s">
        <v>434</v>
      </c>
      <c r="F135" s="79">
        <v>41767</v>
      </c>
      <c r="G135" s="59" t="s">
        <v>132</v>
      </c>
      <c r="H135" s="69">
        <v>4.250000000013034</v>
      </c>
      <c r="I135" s="72" t="s">
        <v>630</v>
      </c>
      <c r="J135" s="72" t="s">
        <v>134</v>
      </c>
      <c r="K135" s="73">
        <v>5.3499999999999999E-2</v>
      </c>
      <c r="L135" s="73">
        <v>2.5099999999963506E-2</v>
      </c>
      <c r="M135" s="69">
        <v>30127.237472000001</v>
      </c>
      <c r="N135" s="71">
        <v>127.33</v>
      </c>
      <c r="O135" s="69">
        <v>38.361012113999998</v>
      </c>
      <c r="P135" s="70">
        <f t="shared" si="1"/>
        <v>1.1791451519445571E-4</v>
      </c>
      <c r="Q135" s="70">
        <f>O135/'סכום נכסי הקרן'!$C$41</f>
        <v>4.7158375321114128E-6</v>
      </c>
    </row>
    <row r="136" spans="1:17">
      <c r="A136" s="62" t="s">
        <v>3466</v>
      </c>
      <c r="B136" s="72" t="s">
        <v>3086</v>
      </c>
      <c r="C136" s="59" t="s">
        <v>3159</v>
      </c>
      <c r="D136" s="133" t="s">
        <v>3561</v>
      </c>
      <c r="E136" s="59" t="s">
        <v>434</v>
      </c>
      <c r="F136" s="79">
        <v>41281</v>
      </c>
      <c r="G136" s="59" t="s">
        <v>132</v>
      </c>
      <c r="H136" s="69">
        <v>4.2800000000063365</v>
      </c>
      <c r="I136" s="72" t="s">
        <v>630</v>
      </c>
      <c r="J136" s="72" t="s">
        <v>134</v>
      </c>
      <c r="K136" s="73">
        <v>5.3499999999999999E-2</v>
      </c>
      <c r="L136" s="73">
        <v>1.9400000000019176E-2</v>
      </c>
      <c r="M136" s="69">
        <v>181193.31315199996</v>
      </c>
      <c r="N136" s="71">
        <v>132.38</v>
      </c>
      <c r="O136" s="69">
        <v>239.863701491</v>
      </c>
      <c r="P136" s="70">
        <f t="shared" si="1"/>
        <v>7.3729577285414657E-4</v>
      </c>
      <c r="Q136" s="70">
        <f>O136/'סכום נכסי הקרן'!$C$41</f>
        <v>2.9487184611315442E-5</v>
      </c>
    </row>
    <row r="137" spans="1:17">
      <c r="A137" s="62" t="s">
        <v>3467</v>
      </c>
      <c r="B137" s="72" t="s">
        <v>3086</v>
      </c>
      <c r="C137" s="59" t="s">
        <v>3160</v>
      </c>
      <c r="D137" s="133" t="s">
        <v>3561</v>
      </c>
      <c r="E137" s="59" t="s">
        <v>3115</v>
      </c>
      <c r="F137" s="79">
        <v>44748</v>
      </c>
      <c r="G137" s="59" t="s">
        <v>3076</v>
      </c>
      <c r="H137" s="69">
        <v>1.4200000000000461</v>
      </c>
      <c r="I137" s="72" t="s">
        <v>310</v>
      </c>
      <c r="J137" s="72" t="s">
        <v>134</v>
      </c>
      <c r="K137" s="73">
        <v>7.5660000000000005E-2</v>
      </c>
      <c r="L137" s="73">
        <v>7.8400000000001968E-2</v>
      </c>
      <c r="M137" s="69">
        <v>9396301.810207</v>
      </c>
      <c r="N137" s="71">
        <v>101.68</v>
      </c>
      <c r="O137" s="69">
        <v>9554.1596872179998</v>
      </c>
      <c r="P137" s="70">
        <f t="shared" ref="P137:P200" si="2">IFERROR(O137/$O$8,0)</f>
        <v>2.936768467580592E-2</v>
      </c>
      <c r="Q137" s="70">
        <f>O137/'סכום נכסי הקרן'!$C$41</f>
        <v>1.1745223172650644E-3</v>
      </c>
    </row>
    <row r="138" spans="1:17">
      <c r="A138" s="62" t="s">
        <v>3468</v>
      </c>
      <c r="B138" s="72" t="s">
        <v>3086</v>
      </c>
      <c r="C138" s="59">
        <v>7127</v>
      </c>
      <c r="D138" s="133" t="s">
        <v>3561</v>
      </c>
      <c r="E138" s="59" t="s">
        <v>3115</v>
      </c>
      <c r="F138" s="79">
        <v>43631</v>
      </c>
      <c r="G138" s="59" t="s">
        <v>3076</v>
      </c>
      <c r="H138" s="69">
        <v>4.719999999998242</v>
      </c>
      <c r="I138" s="72" t="s">
        <v>310</v>
      </c>
      <c r="J138" s="72" t="s">
        <v>134</v>
      </c>
      <c r="K138" s="73">
        <v>3.1E-2</v>
      </c>
      <c r="L138" s="73">
        <v>2.6699999999987459E-2</v>
      </c>
      <c r="M138" s="69">
        <v>960523.11282999988</v>
      </c>
      <c r="N138" s="71">
        <v>113.73</v>
      </c>
      <c r="O138" s="69">
        <v>1092.402906711</v>
      </c>
      <c r="P138" s="70">
        <f t="shared" si="2"/>
        <v>3.3578404750909071E-3</v>
      </c>
      <c r="Q138" s="70">
        <f>O138/'סכום נכסי הקרן'!$C$41</f>
        <v>1.3429245850828952E-4</v>
      </c>
    </row>
    <row r="139" spans="1:17">
      <c r="A139" s="62" t="s">
        <v>3468</v>
      </c>
      <c r="B139" s="72" t="s">
        <v>3086</v>
      </c>
      <c r="C139" s="59">
        <v>7128</v>
      </c>
      <c r="D139" s="133" t="s">
        <v>3561</v>
      </c>
      <c r="E139" s="59" t="s">
        <v>3115</v>
      </c>
      <c r="F139" s="79">
        <v>43634</v>
      </c>
      <c r="G139" s="59" t="s">
        <v>3076</v>
      </c>
      <c r="H139" s="69">
        <v>4.7400000000014995</v>
      </c>
      <c r="I139" s="72" t="s">
        <v>310</v>
      </c>
      <c r="J139" s="72" t="s">
        <v>134</v>
      </c>
      <c r="K139" s="73">
        <v>2.4900000000000002E-2</v>
      </c>
      <c r="L139" s="73">
        <v>2.6800000000016758E-2</v>
      </c>
      <c r="M139" s="69">
        <v>403507.70076600002</v>
      </c>
      <c r="N139" s="71">
        <v>112.44</v>
      </c>
      <c r="O139" s="69">
        <v>453.70403461799992</v>
      </c>
      <c r="P139" s="70">
        <f t="shared" si="2"/>
        <v>1.3946006201495816E-3</v>
      </c>
      <c r="Q139" s="70">
        <f>O139/'סכום נכסי הקרן'!$C$41</f>
        <v>5.577523628843689E-5</v>
      </c>
    </row>
    <row r="140" spans="1:17">
      <c r="A140" s="62" t="s">
        <v>3468</v>
      </c>
      <c r="B140" s="72" t="s">
        <v>3086</v>
      </c>
      <c r="C140" s="59">
        <v>7130</v>
      </c>
      <c r="D140" s="133" t="s">
        <v>3561</v>
      </c>
      <c r="E140" s="59" t="s">
        <v>3115</v>
      </c>
      <c r="F140" s="79">
        <v>43634</v>
      </c>
      <c r="G140" s="59" t="s">
        <v>3076</v>
      </c>
      <c r="H140" s="69">
        <v>4.9899999999968054</v>
      </c>
      <c r="I140" s="72" t="s">
        <v>310</v>
      </c>
      <c r="J140" s="72" t="s">
        <v>134</v>
      </c>
      <c r="K140" s="73">
        <v>3.6000000000000004E-2</v>
      </c>
      <c r="L140" s="73">
        <v>2.7099999999999999E-2</v>
      </c>
      <c r="M140" s="69">
        <v>268484.68985000002</v>
      </c>
      <c r="N140" s="71">
        <v>116.58</v>
      </c>
      <c r="O140" s="69">
        <v>312.99945359999998</v>
      </c>
      <c r="P140" s="70">
        <f t="shared" si="2"/>
        <v>9.6210127922834751E-4</v>
      </c>
      <c r="Q140" s="70">
        <f>O140/'סכום נכסי הקרן'!$C$41</f>
        <v>3.8477988183178119E-5</v>
      </c>
    </row>
    <row r="141" spans="1:17">
      <c r="A141" s="62" t="s">
        <v>3469</v>
      </c>
      <c r="B141" s="72" t="s">
        <v>3086</v>
      </c>
      <c r="C141" s="59" t="s">
        <v>3161</v>
      </c>
      <c r="D141" s="133" t="s">
        <v>3561</v>
      </c>
      <c r="E141" s="59" t="s">
        <v>3115</v>
      </c>
      <c r="F141" s="79">
        <v>45273</v>
      </c>
      <c r="G141" s="59" t="s">
        <v>3076</v>
      </c>
      <c r="H141" s="69">
        <v>3.5299999999962517</v>
      </c>
      <c r="I141" s="72" t="s">
        <v>130</v>
      </c>
      <c r="J141" s="72" t="s">
        <v>134</v>
      </c>
      <c r="K141" s="73">
        <v>6.9500000000000006E-2</v>
      </c>
      <c r="L141" s="73">
        <v>7.0799999999935734E-2</v>
      </c>
      <c r="M141" s="69">
        <v>465861.331061</v>
      </c>
      <c r="N141" s="71">
        <v>100.21</v>
      </c>
      <c r="O141" s="69">
        <v>466.83965977500003</v>
      </c>
      <c r="P141" s="70">
        <f t="shared" si="2"/>
        <v>1.4349770541070813E-3</v>
      </c>
      <c r="Q141" s="70">
        <f>O141/'סכום נכסי הקרן'!$C$41</f>
        <v>5.7390039201849087E-5</v>
      </c>
    </row>
    <row r="142" spans="1:17">
      <c r="A142" s="62" t="s">
        <v>3469</v>
      </c>
      <c r="B142" s="72" t="s">
        <v>3086</v>
      </c>
      <c r="C142" s="59" t="s">
        <v>3162</v>
      </c>
      <c r="D142" s="133" t="s">
        <v>3561</v>
      </c>
      <c r="E142" s="59" t="s">
        <v>3115</v>
      </c>
      <c r="F142" s="79">
        <v>45273</v>
      </c>
      <c r="G142" s="59" t="s">
        <v>3076</v>
      </c>
      <c r="H142" s="69">
        <v>4.7300000000011559</v>
      </c>
      <c r="I142" s="72" t="s">
        <v>130</v>
      </c>
      <c r="J142" s="72" t="s">
        <v>134</v>
      </c>
      <c r="K142" s="73">
        <v>6.9500000000000006E-2</v>
      </c>
      <c r="L142" s="73">
        <v>7.049999999998792E-2</v>
      </c>
      <c r="M142" s="69">
        <v>370693.364161</v>
      </c>
      <c r="N142" s="71">
        <v>100.41</v>
      </c>
      <c r="O142" s="69">
        <v>372.21322270899992</v>
      </c>
      <c r="P142" s="70">
        <f t="shared" si="2"/>
        <v>1.1441132359664753E-3</v>
      </c>
      <c r="Q142" s="70">
        <f>O142/'סכום נכסי הקרן'!$C$41</f>
        <v>4.5757319446705724E-5</v>
      </c>
    </row>
    <row r="143" spans="1:17">
      <c r="A143" s="62" t="s">
        <v>3462</v>
      </c>
      <c r="B143" s="72" t="s">
        <v>3077</v>
      </c>
      <c r="C143" s="59">
        <v>2378</v>
      </c>
      <c r="D143" s="133" t="s">
        <v>3561</v>
      </c>
      <c r="E143" s="59" t="s">
        <v>434</v>
      </c>
      <c r="F143" s="79">
        <v>40489</v>
      </c>
      <c r="G143" s="59" t="s">
        <v>132</v>
      </c>
      <c r="H143" s="69">
        <v>1.609999999997594</v>
      </c>
      <c r="I143" s="72" t="s">
        <v>310</v>
      </c>
      <c r="J143" s="72" t="s">
        <v>134</v>
      </c>
      <c r="K143" s="73">
        <v>5.7000000000000002E-2</v>
      </c>
      <c r="L143" s="73">
        <v>2.0199999999986257E-2</v>
      </c>
      <c r="M143" s="69">
        <v>231776.206504</v>
      </c>
      <c r="N143" s="71">
        <v>125.54</v>
      </c>
      <c r="O143" s="69">
        <v>290.97185067000004</v>
      </c>
      <c r="P143" s="70">
        <f t="shared" si="2"/>
        <v>8.9439258289186589E-4</v>
      </c>
      <c r="Q143" s="70">
        <f>O143/'סכום נכסי הקרן'!$C$41</f>
        <v>3.5770067017515491E-5</v>
      </c>
    </row>
    <row r="144" spans="1:17">
      <c r="A144" s="62" t="s">
        <v>3470</v>
      </c>
      <c r="B144" s="72" t="s">
        <v>3086</v>
      </c>
      <c r="C144" s="59" t="s">
        <v>3163</v>
      </c>
      <c r="D144" s="133" t="s">
        <v>3561</v>
      </c>
      <c r="E144" s="59" t="s">
        <v>503</v>
      </c>
      <c r="F144" s="79">
        <v>43801</v>
      </c>
      <c r="G144" s="59" t="s">
        <v>289</v>
      </c>
      <c r="H144" s="69">
        <v>4.5699999999996725</v>
      </c>
      <c r="I144" s="72" t="s">
        <v>293</v>
      </c>
      <c r="J144" s="72" t="s">
        <v>135</v>
      </c>
      <c r="K144" s="73">
        <v>2.3629999999999998E-2</v>
      </c>
      <c r="L144" s="73">
        <v>5.4199999999996404E-2</v>
      </c>
      <c r="M144" s="69">
        <v>1776727.860532</v>
      </c>
      <c r="N144" s="71">
        <v>87.31</v>
      </c>
      <c r="O144" s="69">
        <v>6223.039127772</v>
      </c>
      <c r="P144" s="70">
        <f t="shared" si="2"/>
        <v>1.9128448425884095E-2</v>
      </c>
      <c r="Q144" s="70">
        <f>O144/'סכום נכסי הקרן'!$C$41</f>
        <v>7.65017393058689E-4</v>
      </c>
    </row>
    <row r="145" spans="1:17">
      <c r="A145" s="62" t="s">
        <v>3471</v>
      </c>
      <c r="B145" s="72" t="s">
        <v>3086</v>
      </c>
      <c r="C145" s="59">
        <v>9365</v>
      </c>
      <c r="D145" s="133" t="s">
        <v>3561</v>
      </c>
      <c r="E145" s="59" t="s">
        <v>274</v>
      </c>
      <c r="F145" s="79">
        <v>44906</v>
      </c>
      <c r="G145" s="59" t="s">
        <v>3076</v>
      </c>
      <c r="H145" s="69">
        <v>1.76000000004858</v>
      </c>
      <c r="I145" s="72" t="s">
        <v>310</v>
      </c>
      <c r="J145" s="72" t="s">
        <v>134</v>
      </c>
      <c r="K145" s="73">
        <v>7.6799999999999993E-2</v>
      </c>
      <c r="L145" s="73">
        <v>7.680000000469607E-2</v>
      </c>
      <c r="M145" s="69">
        <v>7363.334734</v>
      </c>
      <c r="N145" s="71">
        <v>100.64</v>
      </c>
      <c r="O145" s="69">
        <v>7.4104598890000002</v>
      </c>
      <c r="P145" s="70">
        <f t="shared" si="2"/>
        <v>2.2778355862526842E-5</v>
      </c>
      <c r="Q145" s="70">
        <f>O145/'סכום נכסי הקרן'!$C$41</f>
        <v>9.1099068947658207E-7</v>
      </c>
    </row>
    <row r="146" spans="1:17">
      <c r="A146" s="62" t="s">
        <v>3471</v>
      </c>
      <c r="B146" s="72" t="s">
        <v>3086</v>
      </c>
      <c r="C146" s="59">
        <v>9509</v>
      </c>
      <c r="D146" s="133" t="s">
        <v>3561</v>
      </c>
      <c r="E146" s="59" t="s">
        <v>274</v>
      </c>
      <c r="F146" s="79">
        <v>44991</v>
      </c>
      <c r="G146" s="59" t="s">
        <v>3076</v>
      </c>
      <c r="H146" s="69">
        <v>1.7699999999995659</v>
      </c>
      <c r="I146" s="72" t="s">
        <v>310</v>
      </c>
      <c r="J146" s="72" t="s">
        <v>134</v>
      </c>
      <c r="K146" s="73">
        <v>7.6799999999999993E-2</v>
      </c>
      <c r="L146" s="73">
        <v>7.3100000000014098E-2</v>
      </c>
      <c r="M146" s="69">
        <v>364159.23038399999</v>
      </c>
      <c r="N146" s="71">
        <v>101.26</v>
      </c>
      <c r="O146" s="69">
        <v>368.7476793080001</v>
      </c>
      <c r="P146" s="70">
        <f t="shared" si="2"/>
        <v>1.1334608092578196E-3</v>
      </c>
      <c r="Q146" s="70">
        <f>O146/'סכום נכסי הקרן'!$C$41</f>
        <v>4.5331289508000543E-5</v>
      </c>
    </row>
    <row r="147" spans="1:17">
      <c r="A147" s="62" t="s">
        <v>3471</v>
      </c>
      <c r="B147" s="72" t="s">
        <v>3086</v>
      </c>
      <c r="C147" s="59">
        <v>9316</v>
      </c>
      <c r="D147" s="133" t="s">
        <v>3561</v>
      </c>
      <c r="E147" s="59" t="s">
        <v>274</v>
      </c>
      <c r="F147" s="79">
        <v>44885</v>
      </c>
      <c r="G147" s="59" t="s">
        <v>3076</v>
      </c>
      <c r="H147" s="69">
        <v>1.7599999999996769</v>
      </c>
      <c r="I147" s="72" t="s">
        <v>310</v>
      </c>
      <c r="J147" s="72" t="s">
        <v>134</v>
      </c>
      <c r="K147" s="73">
        <v>7.6799999999999993E-2</v>
      </c>
      <c r="L147" s="73">
        <v>8.0899999999991104E-2</v>
      </c>
      <c r="M147" s="69">
        <v>2848858.4960769997</v>
      </c>
      <c r="N147" s="71">
        <v>99.97</v>
      </c>
      <c r="O147" s="69">
        <v>2848.0041830170003</v>
      </c>
      <c r="P147" s="70">
        <f t="shared" si="2"/>
        <v>8.7542276391000731E-3</v>
      </c>
      <c r="Q147" s="70">
        <f>O147/'סכום נכסי הקרן'!$C$41</f>
        <v>3.5011393802564131E-4</v>
      </c>
    </row>
    <row r="148" spans="1:17">
      <c r="A148" s="62" t="s">
        <v>3472</v>
      </c>
      <c r="B148" s="72" t="s">
        <v>3086</v>
      </c>
      <c r="C148" s="59" t="s">
        <v>3164</v>
      </c>
      <c r="D148" s="133" t="s">
        <v>3561</v>
      </c>
      <c r="E148" s="59" t="s">
        <v>520</v>
      </c>
      <c r="F148" s="79">
        <v>45015</v>
      </c>
      <c r="G148" s="59" t="s">
        <v>132</v>
      </c>
      <c r="H148" s="69">
        <v>4.9699999999983726</v>
      </c>
      <c r="I148" s="72" t="s">
        <v>293</v>
      </c>
      <c r="J148" s="72" t="s">
        <v>134</v>
      </c>
      <c r="K148" s="73">
        <v>4.4999999999999998E-2</v>
      </c>
      <c r="L148" s="73">
        <v>3.7099999999989121E-2</v>
      </c>
      <c r="M148" s="69">
        <v>940832.12947200006</v>
      </c>
      <c r="N148" s="71">
        <v>106.49</v>
      </c>
      <c r="O148" s="69">
        <v>1001.892080279</v>
      </c>
      <c r="P148" s="70">
        <f t="shared" si="2"/>
        <v>3.0796272677109113E-3</v>
      </c>
      <c r="Q148" s="70">
        <f>O148/'סכום נכסי הקרן'!$C$41</f>
        <v>1.2316568346173976E-4</v>
      </c>
    </row>
    <row r="149" spans="1:17">
      <c r="A149" s="62" t="s">
        <v>3473</v>
      </c>
      <c r="B149" s="72" t="s">
        <v>3086</v>
      </c>
      <c r="C149" s="59" t="s">
        <v>3165</v>
      </c>
      <c r="D149" s="133" t="s">
        <v>3561</v>
      </c>
      <c r="E149" s="59" t="s">
        <v>520</v>
      </c>
      <c r="F149" s="79">
        <v>44074</v>
      </c>
      <c r="G149" s="59" t="s">
        <v>132</v>
      </c>
      <c r="H149" s="69">
        <v>8.6000000000007155</v>
      </c>
      <c r="I149" s="72" t="s">
        <v>630</v>
      </c>
      <c r="J149" s="72" t="s">
        <v>134</v>
      </c>
      <c r="K149" s="73">
        <v>2.35E-2</v>
      </c>
      <c r="L149" s="73">
        <v>4.0900000000006889E-2</v>
      </c>
      <c r="M149" s="69">
        <v>1162421.1679179999</v>
      </c>
      <c r="N149" s="71">
        <v>96.18</v>
      </c>
      <c r="O149" s="69">
        <v>1118.016663547</v>
      </c>
      <c r="P149" s="70">
        <f t="shared" si="2"/>
        <v>3.4365723320776355E-3</v>
      </c>
      <c r="Q149" s="70">
        <f>O149/'סכום נכסי הקרן'!$C$41</f>
        <v>1.3744123663402363E-4</v>
      </c>
    </row>
    <row r="150" spans="1:17">
      <c r="A150" s="62" t="s">
        <v>3473</v>
      </c>
      <c r="B150" s="72" t="s">
        <v>3086</v>
      </c>
      <c r="C150" s="59" t="s">
        <v>3166</v>
      </c>
      <c r="D150" s="133" t="s">
        <v>3561</v>
      </c>
      <c r="E150" s="59" t="s">
        <v>520</v>
      </c>
      <c r="F150" s="79">
        <v>44189</v>
      </c>
      <c r="G150" s="59" t="s">
        <v>132</v>
      </c>
      <c r="H150" s="69">
        <v>8.5000000000072102</v>
      </c>
      <c r="I150" s="72" t="s">
        <v>630</v>
      </c>
      <c r="J150" s="72" t="s">
        <v>134</v>
      </c>
      <c r="K150" s="73">
        <v>2.4700000000000003E-2</v>
      </c>
      <c r="L150" s="73">
        <v>4.3299999999997126E-2</v>
      </c>
      <c r="M150" s="69">
        <v>145425.260824</v>
      </c>
      <c r="N150" s="71">
        <v>95.37</v>
      </c>
      <c r="O150" s="69">
        <v>138.692081288</v>
      </c>
      <c r="P150" s="70">
        <f t="shared" si="2"/>
        <v>4.2631329636936709E-4</v>
      </c>
      <c r="Q150" s="70">
        <f>O150/'סכום נכסי הקרן'!$C$41</f>
        <v>1.7049845306503253E-5</v>
      </c>
    </row>
    <row r="151" spans="1:17">
      <c r="A151" s="62" t="s">
        <v>3473</v>
      </c>
      <c r="B151" s="72" t="s">
        <v>3086</v>
      </c>
      <c r="C151" s="59" t="s">
        <v>3167</v>
      </c>
      <c r="D151" s="133" t="s">
        <v>3561</v>
      </c>
      <c r="E151" s="59" t="s">
        <v>520</v>
      </c>
      <c r="F151" s="79">
        <v>44322</v>
      </c>
      <c r="G151" s="59" t="s">
        <v>132</v>
      </c>
      <c r="H151" s="69">
        <v>8.4099999999971384</v>
      </c>
      <c r="I151" s="72" t="s">
        <v>630</v>
      </c>
      <c r="J151" s="72" t="s">
        <v>134</v>
      </c>
      <c r="K151" s="73">
        <v>2.5600000000000001E-2</v>
      </c>
      <c r="L151" s="73">
        <v>4.5899999999980665E-2</v>
      </c>
      <c r="M151" s="69">
        <v>669450.80384099996</v>
      </c>
      <c r="N151" s="71">
        <v>93.5</v>
      </c>
      <c r="O151" s="69">
        <v>625.93648821900001</v>
      </c>
      <c r="P151" s="70">
        <f t="shared" si="2"/>
        <v>1.9240106942832037E-3</v>
      </c>
      <c r="Q151" s="70">
        <f>O151/'סכום נכסי הקרן'!$C$41</f>
        <v>7.6948303008509447E-5</v>
      </c>
    </row>
    <row r="152" spans="1:17">
      <c r="A152" s="62" t="s">
        <v>3473</v>
      </c>
      <c r="B152" s="72" t="s">
        <v>3086</v>
      </c>
      <c r="C152" s="59" t="s">
        <v>3168</v>
      </c>
      <c r="D152" s="133" t="s">
        <v>3561</v>
      </c>
      <c r="E152" s="59" t="s">
        <v>520</v>
      </c>
      <c r="F152" s="79">
        <v>44418</v>
      </c>
      <c r="G152" s="59" t="s">
        <v>132</v>
      </c>
      <c r="H152" s="69">
        <v>8.5300000000020315</v>
      </c>
      <c r="I152" s="72" t="s">
        <v>630</v>
      </c>
      <c r="J152" s="72" t="s">
        <v>134</v>
      </c>
      <c r="K152" s="73">
        <v>2.2700000000000001E-2</v>
      </c>
      <c r="L152" s="73">
        <v>4.4300000000007216E-2</v>
      </c>
      <c r="M152" s="69">
        <v>667157.03573999996</v>
      </c>
      <c r="N152" s="71">
        <v>91.47</v>
      </c>
      <c r="O152" s="69">
        <v>610.24853299200004</v>
      </c>
      <c r="P152" s="70">
        <f t="shared" si="2"/>
        <v>1.8757888791369624E-3</v>
      </c>
      <c r="Q152" s="70">
        <f>O152/'סכום נכסי הקרן'!$C$41</f>
        <v>7.5019734287702156E-5</v>
      </c>
    </row>
    <row r="153" spans="1:17">
      <c r="A153" s="62" t="s">
        <v>3473</v>
      </c>
      <c r="B153" s="72" t="s">
        <v>3086</v>
      </c>
      <c r="C153" s="59" t="s">
        <v>3169</v>
      </c>
      <c r="D153" s="133" t="s">
        <v>3561</v>
      </c>
      <c r="E153" s="59" t="s">
        <v>520</v>
      </c>
      <c r="F153" s="79">
        <v>44530</v>
      </c>
      <c r="G153" s="59" t="s">
        <v>132</v>
      </c>
      <c r="H153" s="69">
        <v>8.5700000000067877</v>
      </c>
      <c r="I153" s="72" t="s">
        <v>630</v>
      </c>
      <c r="J153" s="72" t="s">
        <v>134</v>
      </c>
      <c r="K153" s="73">
        <v>1.7899999999999999E-2</v>
      </c>
      <c r="L153" s="73">
        <v>4.7100000000031235E-2</v>
      </c>
      <c r="M153" s="69">
        <v>549745.07626999996</v>
      </c>
      <c r="N153" s="71">
        <v>84.42</v>
      </c>
      <c r="O153" s="69">
        <v>464.09480690499998</v>
      </c>
      <c r="P153" s="70">
        <f t="shared" si="2"/>
        <v>1.4265398941467463E-3</v>
      </c>
      <c r="Q153" s="70">
        <f>O153/'סכום נכסי הקרן'!$C$41</f>
        <v>5.7052605972871642E-5</v>
      </c>
    </row>
    <row r="154" spans="1:17">
      <c r="A154" s="62" t="s">
        <v>3473</v>
      </c>
      <c r="B154" s="72" t="s">
        <v>3086</v>
      </c>
      <c r="C154" s="59" t="s">
        <v>3170</v>
      </c>
      <c r="D154" s="133" t="s">
        <v>3561</v>
      </c>
      <c r="E154" s="59" t="s">
        <v>520</v>
      </c>
      <c r="F154" s="79">
        <v>44612</v>
      </c>
      <c r="G154" s="59" t="s">
        <v>132</v>
      </c>
      <c r="H154" s="69">
        <v>8.4100000000071571</v>
      </c>
      <c r="I154" s="72" t="s">
        <v>630</v>
      </c>
      <c r="J154" s="72" t="s">
        <v>134</v>
      </c>
      <c r="K154" s="73">
        <v>2.3599999999999999E-2</v>
      </c>
      <c r="L154" s="73">
        <v>4.7800000000046305E-2</v>
      </c>
      <c r="M154" s="69">
        <v>644704.26792699995</v>
      </c>
      <c r="N154" s="71">
        <v>88.43</v>
      </c>
      <c r="O154" s="69">
        <v>570.11200001199995</v>
      </c>
      <c r="P154" s="70">
        <f t="shared" si="2"/>
        <v>1.7524167477172134E-3</v>
      </c>
      <c r="Q154" s="70">
        <f>O154/'סכום נכסי הקרן'!$C$41</f>
        <v>7.0085626499476352E-5</v>
      </c>
    </row>
    <row r="155" spans="1:17">
      <c r="A155" s="62" t="s">
        <v>3473</v>
      </c>
      <c r="B155" s="72" t="s">
        <v>3086</v>
      </c>
      <c r="C155" s="59" t="s">
        <v>3171</v>
      </c>
      <c r="D155" s="133" t="s">
        <v>3561</v>
      </c>
      <c r="E155" s="59" t="s">
        <v>520</v>
      </c>
      <c r="F155" s="79">
        <v>44662</v>
      </c>
      <c r="G155" s="59" t="s">
        <v>132</v>
      </c>
      <c r="H155" s="69">
        <v>8.4499999999999993</v>
      </c>
      <c r="I155" s="72" t="s">
        <v>630</v>
      </c>
      <c r="J155" s="72" t="s">
        <v>134</v>
      </c>
      <c r="K155" s="73">
        <v>2.4E-2</v>
      </c>
      <c r="L155" s="73">
        <v>4.5700000000009115E-2</v>
      </c>
      <c r="M155" s="69">
        <v>734267.65145400004</v>
      </c>
      <c r="N155" s="71">
        <v>89.67</v>
      </c>
      <c r="O155" s="69">
        <v>658.41784172000007</v>
      </c>
      <c r="P155" s="70">
        <f t="shared" si="2"/>
        <v>2.0238522479822619E-3</v>
      </c>
      <c r="Q155" s="70">
        <f>O155/'סכום נכסי הקרן'!$C$41</f>
        <v>8.0941335973296421E-5</v>
      </c>
    </row>
    <row r="156" spans="1:17">
      <c r="A156" s="62" t="s">
        <v>3473</v>
      </c>
      <c r="B156" s="72" t="s">
        <v>3086</v>
      </c>
      <c r="C156" s="59" t="s">
        <v>3172</v>
      </c>
      <c r="D156" s="133" t="s">
        <v>3561</v>
      </c>
      <c r="E156" s="59" t="s">
        <v>520</v>
      </c>
      <c r="F156" s="79">
        <v>45197</v>
      </c>
      <c r="G156" s="59" t="s">
        <v>132</v>
      </c>
      <c r="H156" s="69">
        <v>8.199999999701765</v>
      </c>
      <c r="I156" s="72" t="s">
        <v>630</v>
      </c>
      <c r="J156" s="72" t="s">
        <v>134</v>
      </c>
      <c r="K156" s="73">
        <v>4.1200000000000001E-2</v>
      </c>
      <c r="L156" s="73">
        <v>4.1399999998526366E-2</v>
      </c>
      <c r="M156" s="69">
        <v>11344.838279</v>
      </c>
      <c r="N156" s="71">
        <v>100.49</v>
      </c>
      <c r="O156" s="69">
        <v>11.400428162000001</v>
      </c>
      <c r="P156" s="70">
        <f t="shared" si="2"/>
        <v>3.5042765705361856E-5</v>
      </c>
      <c r="Q156" s="70">
        <f>O156/'סכום נכסי הקרן'!$C$41</f>
        <v>1.401489795126617E-6</v>
      </c>
    </row>
    <row r="157" spans="1:17">
      <c r="A157" s="62" t="s">
        <v>3473</v>
      </c>
      <c r="B157" s="72" t="s">
        <v>3086</v>
      </c>
      <c r="C157" s="59" t="s">
        <v>3173</v>
      </c>
      <c r="D157" s="133" t="s">
        <v>3561</v>
      </c>
      <c r="E157" s="59" t="s">
        <v>520</v>
      </c>
      <c r="F157" s="79">
        <v>45197</v>
      </c>
      <c r="G157" s="59" t="s">
        <v>132</v>
      </c>
      <c r="H157" s="69">
        <v>8.1999999999965389</v>
      </c>
      <c r="I157" s="72" t="s">
        <v>630</v>
      </c>
      <c r="J157" s="72" t="s">
        <v>134</v>
      </c>
      <c r="K157" s="73">
        <v>4.1200000000000001E-2</v>
      </c>
      <c r="L157" s="73">
        <v>4.1399999999981549E-2</v>
      </c>
      <c r="M157" s="69">
        <v>345072.16495200002</v>
      </c>
      <c r="N157" s="71">
        <v>100.49</v>
      </c>
      <c r="O157" s="69">
        <v>346.76302012600001</v>
      </c>
      <c r="P157" s="70">
        <f t="shared" si="2"/>
        <v>1.0658841139022034E-3</v>
      </c>
      <c r="Q157" s="70">
        <f>O157/'סכום נכסי הקרן'!$C$41</f>
        <v>4.262864754972654E-5</v>
      </c>
    </row>
    <row r="158" spans="1:17">
      <c r="A158" s="62" t="s">
        <v>3474</v>
      </c>
      <c r="B158" s="72" t="s">
        <v>3077</v>
      </c>
      <c r="C158" s="59">
        <v>7490</v>
      </c>
      <c r="D158" s="133" t="s">
        <v>3561</v>
      </c>
      <c r="E158" s="59" t="s">
        <v>274</v>
      </c>
      <c r="F158" s="79">
        <v>43899</v>
      </c>
      <c r="G158" s="59" t="s">
        <v>3076</v>
      </c>
      <c r="H158" s="69">
        <v>3.2800000000017269</v>
      </c>
      <c r="I158" s="72" t="s">
        <v>130</v>
      </c>
      <c r="J158" s="72" t="s">
        <v>134</v>
      </c>
      <c r="K158" s="73">
        <v>2.3889999999999998E-2</v>
      </c>
      <c r="L158" s="73">
        <v>4.7400000000020974E-2</v>
      </c>
      <c r="M158" s="69">
        <v>874285.53437100013</v>
      </c>
      <c r="N158" s="71">
        <v>92.77</v>
      </c>
      <c r="O158" s="69">
        <v>811.07464829499986</v>
      </c>
      <c r="P158" s="70">
        <f t="shared" si="2"/>
        <v>2.4930904757154548E-3</v>
      </c>
      <c r="Q158" s="70">
        <f>O158/'סכום נכסי הקרן'!$C$41</f>
        <v>9.9707908029301285E-5</v>
      </c>
    </row>
    <row r="159" spans="1:17">
      <c r="A159" s="62" t="s">
        <v>3474</v>
      </c>
      <c r="B159" s="72" t="s">
        <v>3077</v>
      </c>
      <c r="C159" s="59">
        <v>7491</v>
      </c>
      <c r="D159" s="133" t="s">
        <v>3561</v>
      </c>
      <c r="E159" s="59" t="s">
        <v>274</v>
      </c>
      <c r="F159" s="79">
        <v>43899</v>
      </c>
      <c r="G159" s="59" t="s">
        <v>3076</v>
      </c>
      <c r="H159" s="69">
        <v>3.3899999999999282</v>
      </c>
      <c r="I159" s="72" t="s">
        <v>130</v>
      </c>
      <c r="J159" s="72" t="s">
        <v>134</v>
      </c>
      <c r="K159" s="73">
        <v>1.2969999999999999E-2</v>
      </c>
      <c r="L159" s="73">
        <v>2.1200000000004528E-2</v>
      </c>
      <c r="M159" s="69">
        <v>898959.90419499995</v>
      </c>
      <c r="N159" s="71">
        <v>108.17</v>
      </c>
      <c r="O159" s="69">
        <v>972.40493851300005</v>
      </c>
      <c r="P159" s="70">
        <f t="shared" si="2"/>
        <v>2.9889893560865947E-3</v>
      </c>
      <c r="Q159" s="70">
        <f>O159/'סכום נכסי הקרן'!$C$41</f>
        <v>1.1954073818027669E-4</v>
      </c>
    </row>
    <row r="160" spans="1:17">
      <c r="A160" s="62" t="s">
        <v>3475</v>
      </c>
      <c r="B160" s="72" t="s">
        <v>3086</v>
      </c>
      <c r="C160" s="59" t="s">
        <v>3174</v>
      </c>
      <c r="D160" s="133" t="s">
        <v>3561</v>
      </c>
      <c r="E160" s="59" t="s">
        <v>520</v>
      </c>
      <c r="F160" s="79">
        <v>43924</v>
      </c>
      <c r="G160" s="59" t="s">
        <v>132</v>
      </c>
      <c r="H160" s="69">
        <v>7.800000000004804</v>
      </c>
      <c r="I160" s="72" t="s">
        <v>630</v>
      </c>
      <c r="J160" s="72" t="s">
        <v>134</v>
      </c>
      <c r="K160" s="73">
        <v>2.7900000000000001E-2</v>
      </c>
      <c r="L160" s="73">
        <v>3.1899999999984378E-2</v>
      </c>
      <c r="M160" s="69">
        <v>153804.45856</v>
      </c>
      <c r="N160" s="71">
        <v>108.25</v>
      </c>
      <c r="O160" s="69">
        <v>166.493316354</v>
      </c>
      <c r="P160" s="70">
        <f t="shared" si="2"/>
        <v>5.1176904881073998E-4</v>
      </c>
      <c r="Q160" s="70">
        <f>O160/'סכום נכסי הקרן'!$C$41</f>
        <v>2.046753687766613E-5</v>
      </c>
    </row>
    <row r="161" spans="1:17">
      <c r="A161" s="62" t="s">
        <v>3475</v>
      </c>
      <c r="B161" s="72" t="s">
        <v>3086</v>
      </c>
      <c r="C161" s="59" t="s">
        <v>3175</v>
      </c>
      <c r="D161" s="133" t="s">
        <v>3561</v>
      </c>
      <c r="E161" s="59" t="s">
        <v>520</v>
      </c>
      <c r="F161" s="79">
        <v>44015</v>
      </c>
      <c r="G161" s="59" t="s">
        <v>132</v>
      </c>
      <c r="H161" s="69">
        <v>7.5799999999777121</v>
      </c>
      <c r="I161" s="72" t="s">
        <v>630</v>
      </c>
      <c r="J161" s="72" t="s">
        <v>134</v>
      </c>
      <c r="K161" s="73">
        <v>2.75E-2</v>
      </c>
      <c r="L161" s="73">
        <v>4.169999999986973E-2</v>
      </c>
      <c r="M161" s="69">
        <v>126793.453146</v>
      </c>
      <c r="N161" s="71">
        <v>100.5</v>
      </c>
      <c r="O161" s="69">
        <v>127.42741659800001</v>
      </c>
      <c r="P161" s="70">
        <f t="shared" si="2"/>
        <v>3.9168784196784738E-4</v>
      </c>
      <c r="Q161" s="70">
        <f>O161/'סכום נכסי הקרן'!$C$41</f>
        <v>1.566504533371096E-5</v>
      </c>
    </row>
    <row r="162" spans="1:17">
      <c r="A162" s="62" t="s">
        <v>3475</v>
      </c>
      <c r="B162" s="72" t="s">
        <v>3086</v>
      </c>
      <c r="C162" s="59" t="s">
        <v>3176</v>
      </c>
      <c r="D162" s="133" t="s">
        <v>3561</v>
      </c>
      <c r="E162" s="59" t="s">
        <v>520</v>
      </c>
      <c r="F162" s="79">
        <v>44108</v>
      </c>
      <c r="G162" s="59" t="s">
        <v>132</v>
      </c>
      <c r="H162" s="69">
        <v>7.4900000000025475</v>
      </c>
      <c r="I162" s="72" t="s">
        <v>630</v>
      </c>
      <c r="J162" s="72" t="s">
        <v>134</v>
      </c>
      <c r="K162" s="73">
        <v>2.75E-2</v>
      </c>
      <c r="L162" s="73">
        <v>4.6000000000019969E-2</v>
      </c>
      <c r="M162" s="69">
        <v>205659.583185</v>
      </c>
      <c r="N162" s="71">
        <v>97.38</v>
      </c>
      <c r="O162" s="69">
        <v>200.27129860099998</v>
      </c>
      <c r="P162" s="70">
        <f t="shared" si="2"/>
        <v>6.1559619469170996E-4</v>
      </c>
      <c r="Q162" s="70">
        <f>O162/'סכום נכסי הקרן'!$C$41</f>
        <v>2.4619968413258004E-5</v>
      </c>
    </row>
    <row r="163" spans="1:17">
      <c r="A163" s="62" t="s">
        <v>3475</v>
      </c>
      <c r="B163" s="72" t="s">
        <v>3086</v>
      </c>
      <c r="C163" s="59" t="s">
        <v>3177</v>
      </c>
      <c r="D163" s="133" t="s">
        <v>3561</v>
      </c>
      <c r="E163" s="59" t="s">
        <v>520</v>
      </c>
      <c r="F163" s="79">
        <v>44200</v>
      </c>
      <c r="G163" s="59" t="s">
        <v>132</v>
      </c>
      <c r="H163" s="69">
        <v>7.3600000000152201</v>
      </c>
      <c r="I163" s="72" t="s">
        <v>630</v>
      </c>
      <c r="J163" s="72" t="s">
        <v>134</v>
      </c>
      <c r="K163" s="73">
        <v>2.75E-2</v>
      </c>
      <c r="L163" s="73">
        <v>5.1600000000112153E-2</v>
      </c>
      <c r="M163" s="69">
        <v>106698.95920099999</v>
      </c>
      <c r="N163" s="71">
        <v>93.59</v>
      </c>
      <c r="O163" s="69">
        <v>99.85955451800001</v>
      </c>
      <c r="P163" s="70">
        <f t="shared" si="2"/>
        <v>3.0694943406425399E-4</v>
      </c>
      <c r="Q163" s="70">
        <f>O163/'סכום נכסי הקרן'!$C$41</f>
        <v>1.2276043023485444E-5</v>
      </c>
    </row>
    <row r="164" spans="1:17">
      <c r="A164" s="62" t="s">
        <v>3475</v>
      </c>
      <c r="B164" s="72" t="s">
        <v>3086</v>
      </c>
      <c r="C164" s="59" t="s">
        <v>3178</v>
      </c>
      <c r="D164" s="133" t="s">
        <v>3561</v>
      </c>
      <c r="E164" s="59" t="s">
        <v>520</v>
      </c>
      <c r="F164" s="79">
        <v>44290</v>
      </c>
      <c r="G164" s="59" t="s">
        <v>132</v>
      </c>
      <c r="H164" s="69">
        <v>7.2700000000172036</v>
      </c>
      <c r="I164" s="72" t="s">
        <v>630</v>
      </c>
      <c r="J164" s="72" t="s">
        <v>134</v>
      </c>
      <c r="K164" s="73">
        <v>2.75E-2</v>
      </c>
      <c r="L164" s="73">
        <v>5.5400000000129693E-2</v>
      </c>
      <c r="M164" s="69">
        <v>204941.78827700001</v>
      </c>
      <c r="N164" s="71">
        <v>91.05</v>
      </c>
      <c r="O164" s="69">
        <v>186.59949677699998</v>
      </c>
      <c r="P164" s="70">
        <f t="shared" si="2"/>
        <v>5.7357165479894493E-4</v>
      </c>
      <c r="Q164" s="70">
        <f>O164/'סכום נכסי הקרן'!$C$41</f>
        <v>2.2939251648496775E-5</v>
      </c>
    </row>
    <row r="165" spans="1:17">
      <c r="A165" s="62" t="s">
        <v>3475</v>
      </c>
      <c r="B165" s="72" t="s">
        <v>3086</v>
      </c>
      <c r="C165" s="59" t="s">
        <v>3179</v>
      </c>
      <c r="D165" s="133" t="s">
        <v>3561</v>
      </c>
      <c r="E165" s="59" t="s">
        <v>520</v>
      </c>
      <c r="F165" s="79">
        <v>44496</v>
      </c>
      <c r="G165" s="59" t="s">
        <v>132</v>
      </c>
      <c r="H165" s="69">
        <v>6.7100000000054036</v>
      </c>
      <c r="I165" s="72" t="s">
        <v>630</v>
      </c>
      <c r="J165" s="72" t="s">
        <v>134</v>
      </c>
      <c r="K165" s="73">
        <v>2.75E-2</v>
      </c>
      <c r="L165" s="73">
        <v>8.1600000000074377E-2</v>
      </c>
      <c r="M165" s="69">
        <v>229578.64389199999</v>
      </c>
      <c r="N165" s="71">
        <v>74.97</v>
      </c>
      <c r="O165" s="69">
        <v>172.11511041699998</v>
      </c>
      <c r="P165" s="70">
        <f t="shared" si="2"/>
        <v>5.2904938332046974E-4</v>
      </c>
      <c r="Q165" s="70">
        <f>O165/'סכום נכסי הקרן'!$C$41</f>
        <v>2.1158641360553872E-5</v>
      </c>
    </row>
    <row r="166" spans="1:17">
      <c r="A166" s="62" t="s">
        <v>3475</v>
      </c>
      <c r="B166" s="72" t="s">
        <v>3086</v>
      </c>
      <c r="C166" s="59" t="s">
        <v>3180</v>
      </c>
      <c r="D166" s="133" t="s">
        <v>3561</v>
      </c>
      <c r="E166" s="59" t="s">
        <v>520</v>
      </c>
      <c r="F166" s="79">
        <v>44615</v>
      </c>
      <c r="G166" s="59" t="s">
        <v>132</v>
      </c>
      <c r="H166" s="69">
        <v>6.9499999999901592</v>
      </c>
      <c r="I166" s="72" t="s">
        <v>630</v>
      </c>
      <c r="J166" s="72" t="s">
        <v>134</v>
      </c>
      <c r="K166" s="73">
        <v>2.75E-2</v>
      </c>
      <c r="L166" s="73">
        <v>7.0199999999905172E-2</v>
      </c>
      <c r="M166" s="69">
        <v>278687.52258400002</v>
      </c>
      <c r="N166" s="71">
        <v>80.209999999999994</v>
      </c>
      <c r="O166" s="69">
        <v>223.53526355599999</v>
      </c>
      <c r="P166" s="70">
        <f t="shared" si="2"/>
        <v>6.8710523467787102E-4</v>
      </c>
      <c r="Q166" s="70">
        <f>O166/'סכום נכסי הקרן'!$C$41</f>
        <v>2.7479879375838548E-5</v>
      </c>
    </row>
    <row r="167" spans="1:17">
      <c r="A167" s="62" t="s">
        <v>3475</v>
      </c>
      <c r="B167" s="72" t="s">
        <v>3086</v>
      </c>
      <c r="C167" s="59" t="s">
        <v>3181</v>
      </c>
      <c r="D167" s="133" t="s">
        <v>3561</v>
      </c>
      <c r="E167" s="59" t="s">
        <v>520</v>
      </c>
      <c r="F167" s="79">
        <v>44753</v>
      </c>
      <c r="G167" s="59" t="s">
        <v>132</v>
      </c>
      <c r="H167" s="69">
        <v>7.5700000000006771</v>
      </c>
      <c r="I167" s="72" t="s">
        <v>630</v>
      </c>
      <c r="J167" s="72" t="s">
        <v>134</v>
      </c>
      <c r="K167" s="73">
        <v>2.9100000000000001E-2</v>
      </c>
      <c r="L167" s="73">
        <v>4.0699999999994241E-2</v>
      </c>
      <c r="M167" s="69">
        <v>411395.87536799995</v>
      </c>
      <c r="N167" s="71">
        <v>97.05</v>
      </c>
      <c r="O167" s="69">
        <v>399.25968268899999</v>
      </c>
      <c r="P167" s="70">
        <f t="shared" si="2"/>
        <v>1.2272489521668322E-3</v>
      </c>
      <c r="Q167" s="70">
        <f>O167/'סכום נכסי הקרן'!$C$41</f>
        <v>4.9082224188671197E-5</v>
      </c>
    </row>
    <row r="168" spans="1:17">
      <c r="A168" s="62" t="s">
        <v>3475</v>
      </c>
      <c r="B168" s="72" t="s">
        <v>3086</v>
      </c>
      <c r="C168" s="59" t="s">
        <v>3182</v>
      </c>
      <c r="D168" s="133" t="s">
        <v>3561</v>
      </c>
      <c r="E168" s="59" t="s">
        <v>520</v>
      </c>
      <c r="F168" s="79">
        <v>44959</v>
      </c>
      <c r="G168" s="59" t="s">
        <v>132</v>
      </c>
      <c r="H168" s="69">
        <v>7.4500000000094913</v>
      </c>
      <c r="I168" s="72" t="s">
        <v>630</v>
      </c>
      <c r="J168" s="72" t="s">
        <v>134</v>
      </c>
      <c r="K168" s="73">
        <v>3.4599999999999999E-2</v>
      </c>
      <c r="L168" s="73">
        <v>4.2200000000044119E-2</v>
      </c>
      <c r="M168" s="69">
        <v>199062.51591700001</v>
      </c>
      <c r="N168" s="71">
        <v>97.91</v>
      </c>
      <c r="O168" s="69">
        <v>194.902097287</v>
      </c>
      <c r="P168" s="70">
        <f t="shared" si="2"/>
        <v>5.9909228264579486E-4</v>
      </c>
      <c r="Q168" s="70">
        <f>O168/'סכום נכסי הקרן'!$C$41</f>
        <v>2.3959915936050755E-5</v>
      </c>
    </row>
    <row r="169" spans="1:17">
      <c r="A169" s="62" t="s">
        <v>3475</v>
      </c>
      <c r="B169" s="72" t="s">
        <v>3086</v>
      </c>
      <c r="C169" s="59" t="s">
        <v>3183</v>
      </c>
      <c r="D169" s="133" t="s">
        <v>3561</v>
      </c>
      <c r="E169" s="59" t="s">
        <v>520</v>
      </c>
      <c r="F169" s="79">
        <v>45153</v>
      </c>
      <c r="G169" s="59" t="s">
        <v>132</v>
      </c>
      <c r="H169" s="69">
        <v>7.3299999999933965</v>
      </c>
      <c r="I169" s="72" t="s">
        <v>630</v>
      </c>
      <c r="J169" s="72" t="s">
        <v>134</v>
      </c>
      <c r="K169" s="73">
        <v>3.9705999999999998E-2</v>
      </c>
      <c r="L169" s="73">
        <v>4.3799999999981132E-2</v>
      </c>
      <c r="M169" s="69">
        <v>226175.54234300004</v>
      </c>
      <c r="N169" s="71">
        <v>98.41</v>
      </c>
      <c r="O169" s="69">
        <v>222.579343459</v>
      </c>
      <c r="P169" s="70">
        <f t="shared" si="2"/>
        <v>6.8416691661505713E-4</v>
      </c>
      <c r="Q169" s="70">
        <f>O169/'סכום נכסי הקרן'!$C$41</f>
        <v>2.7362365170067971E-5</v>
      </c>
    </row>
    <row r="170" spans="1:17">
      <c r="A170" s="62" t="s">
        <v>3475</v>
      </c>
      <c r="B170" s="72" t="s">
        <v>3086</v>
      </c>
      <c r="C170" s="59" t="s">
        <v>3184</v>
      </c>
      <c r="D170" s="133" t="s">
        <v>3561</v>
      </c>
      <c r="E170" s="59" t="s">
        <v>520</v>
      </c>
      <c r="F170" s="79">
        <v>43011</v>
      </c>
      <c r="G170" s="59" t="s">
        <v>132</v>
      </c>
      <c r="H170" s="69">
        <v>7.5699999999808059</v>
      </c>
      <c r="I170" s="72" t="s">
        <v>630</v>
      </c>
      <c r="J170" s="72" t="s">
        <v>134</v>
      </c>
      <c r="K170" s="73">
        <v>3.5499999999999997E-2</v>
      </c>
      <c r="L170" s="73">
        <v>3.6199999999917035E-2</v>
      </c>
      <c r="M170" s="69">
        <v>126598.392632</v>
      </c>
      <c r="N170" s="71">
        <v>112.34</v>
      </c>
      <c r="O170" s="69">
        <v>142.22063448899999</v>
      </c>
      <c r="P170" s="70">
        <f t="shared" si="2"/>
        <v>4.3715940331767446E-4</v>
      </c>
      <c r="Q170" s="70">
        <f>O170/'סכום נכסי הקרן'!$C$41</f>
        <v>1.748362123425712E-5</v>
      </c>
    </row>
    <row r="171" spans="1:17">
      <c r="A171" s="62" t="s">
        <v>3475</v>
      </c>
      <c r="B171" s="72" t="s">
        <v>3086</v>
      </c>
      <c r="C171" s="59" t="s">
        <v>3185</v>
      </c>
      <c r="D171" s="133" t="s">
        <v>3561</v>
      </c>
      <c r="E171" s="59" t="s">
        <v>520</v>
      </c>
      <c r="F171" s="79">
        <v>43104</v>
      </c>
      <c r="G171" s="59" t="s">
        <v>132</v>
      </c>
      <c r="H171" s="69">
        <v>7.4099999999861144</v>
      </c>
      <c r="I171" s="72" t="s">
        <v>630</v>
      </c>
      <c r="J171" s="72" t="s">
        <v>134</v>
      </c>
      <c r="K171" s="73">
        <v>3.4700000000000002E-2</v>
      </c>
      <c r="L171" s="73">
        <v>4.3799999999941087E-2</v>
      </c>
      <c r="M171" s="69">
        <v>224951.60109799998</v>
      </c>
      <c r="N171" s="71">
        <v>105.64</v>
      </c>
      <c r="O171" s="69">
        <v>237.63887012999999</v>
      </c>
      <c r="P171" s="70">
        <f t="shared" si="2"/>
        <v>7.3045706092073547E-4</v>
      </c>
      <c r="Q171" s="70">
        <f>O171/'סכום נכסי הקרן'!$C$41</f>
        <v>2.9213679230288404E-5</v>
      </c>
    </row>
    <row r="172" spans="1:17">
      <c r="A172" s="62" t="s">
        <v>3475</v>
      </c>
      <c r="B172" s="72" t="s">
        <v>3086</v>
      </c>
      <c r="C172" s="59" t="s">
        <v>3186</v>
      </c>
      <c r="D172" s="133" t="s">
        <v>3561</v>
      </c>
      <c r="E172" s="59" t="s">
        <v>520</v>
      </c>
      <c r="F172" s="79">
        <v>43194</v>
      </c>
      <c r="G172" s="59" t="s">
        <v>132</v>
      </c>
      <c r="H172" s="69">
        <v>7.5799999999848682</v>
      </c>
      <c r="I172" s="72" t="s">
        <v>630</v>
      </c>
      <c r="J172" s="72" t="s">
        <v>134</v>
      </c>
      <c r="K172" s="73">
        <v>3.44E-2</v>
      </c>
      <c r="L172" s="73">
        <v>3.6899999999911934E-2</v>
      </c>
      <c r="M172" s="69">
        <v>145138.20374999999</v>
      </c>
      <c r="N172" s="71">
        <v>111.1</v>
      </c>
      <c r="O172" s="69">
        <v>161.24855071800002</v>
      </c>
      <c r="P172" s="70">
        <f t="shared" si="2"/>
        <v>4.9564762856667461E-4</v>
      </c>
      <c r="Q172" s="70">
        <f>O172/'סכום נכסי הקרן'!$C$41</f>
        <v>1.9822781662139625E-5</v>
      </c>
    </row>
    <row r="173" spans="1:17">
      <c r="A173" s="62" t="s">
        <v>3475</v>
      </c>
      <c r="B173" s="72" t="s">
        <v>3086</v>
      </c>
      <c r="C173" s="59" t="s">
        <v>3187</v>
      </c>
      <c r="D173" s="133" t="s">
        <v>3561</v>
      </c>
      <c r="E173" s="59" t="s">
        <v>520</v>
      </c>
      <c r="F173" s="79">
        <v>43285</v>
      </c>
      <c r="G173" s="59" t="s">
        <v>132</v>
      </c>
      <c r="H173" s="69">
        <v>7.530000000016897</v>
      </c>
      <c r="I173" s="72" t="s">
        <v>630</v>
      </c>
      <c r="J173" s="72" t="s">
        <v>134</v>
      </c>
      <c r="K173" s="73">
        <v>3.6600000000000001E-2</v>
      </c>
      <c r="L173" s="73">
        <v>3.7000000000069443E-2</v>
      </c>
      <c r="M173" s="69">
        <v>193624.19912</v>
      </c>
      <c r="N173" s="71">
        <v>111.56</v>
      </c>
      <c r="O173" s="69">
        <v>216.00716389500002</v>
      </c>
      <c r="P173" s="70">
        <f t="shared" si="2"/>
        <v>6.6396527634662568E-4</v>
      </c>
      <c r="Q173" s="70">
        <f>O173/'סכום נכסי הקרן'!$C$41</f>
        <v>2.6554426866365721E-5</v>
      </c>
    </row>
    <row r="174" spans="1:17">
      <c r="A174" s="62" t="s">
        <v>3475</v>
      </c>
      <c r="B174" s="72" t="s">
        <v>3086</v>
      </c>
      <c r="C174" s="59" t="s">
        <v>3188</v>
      </c>
      <c r="D174" s="133" t="s">
        <v>3561</v>
      </c>
      <c r="E174" s="59" t="s">
        <v>520</v>
      </c>
      <c r="F174" s="79">
        <v>43377</v>
      </c>
      <c r="G174" s="59" t="s">
        <v>132</v>
      </c>
      <c r="H174" s="69">
        <v>7.4999999999952855</v>
      </c>
      <c r="I174" s="72" t="s">
        <v>630</v>
      </c>
      <c r="J174" s="72" t="s">
        <v>134</v>
      </c>
      <c r="K174" s="73">
        <v>3.6200000000000003E-2</v>
      </c>
      <c r="L174" s="73">
        <v>3.8699999999981145E-2</v>
      </c>
      <c r="M174" s="69">
        <v>387117.34696699999</v>
      </c>
      <c r="N174" s="71">
        <v>109.59</v>
      </c>
      <c r="O174" s="69">
        <v>424.24192544000005</v>
      </c>
      <c r="P174" s="70">
        <f t="shared" si="2"/>
        <v>1.3040396539788762E-3</v>
      </c>
      <c r="Q174" s="70">
        <f>O174/'סכום נכסי הקרן'!$C$41</f>
        <v>5.21533683402221E-5</v>
      </c>
    </row>
    <row r="175" spans="1:17">
      <c r="A175" s="62" t="s">
        <v>3475</v>
      </c>
      <c r="B175" s="72" t="s">
        <v>3086</v>
      </c>
      <c r="C175" s="59" t="s">
        <v>3189</v>
      </c>
      <c r="D175" s="133" t="s">
        <v>3561</v>
      </c>
      <c r="E175" s="59" t="s">
        <v>520</v>
      </c>
      <c r="F175" s="79">
        <v>43469</v>
      </c>
      <c r="G175" s="59" t="s">
        <v>132</v>
      </c>
      <c r="H175" s="69">
        <v>7.5800000000034284</v>
      </c>
      <c r="I175" s="72" t="s">
        <v>630</v>
      </c>
      <c r="J175" s="72" t="s">
        <v>134</v>
      </c>
      <c r="K175" s="73">
        <v>3.8199999999999998E-2</v>
      </c>
      <c r="L175" s="73">
        <v>3.3800000000027933E-2</v>
      </c>
      <c r="M175" s="69">
        <v>273462.15530300001</v>
      </c>
      <c r="N175" s="71">
        <v>115.23</v>
      </c>
      <c r="O175" s="69">
        <v>315.11044562399996</v>
      </c>
      <c r="P175" s="70">
        <f t="shared" si="2"/>
        <v>9.6859007051335315E-4</v>
      </c>
      <c r="Q175" s="70">
        <f>O175/'סכום נכסי הקרן'!$C$41</f>
        <v>3.8737498943404745E-5</v>
      </c>
    </row>
    <row r="176" spans="1:17">
      <c r="A176" s="62" t="s">
        <v>3475</v>
      </c>
      <c r="B176" s="72" t="s">
        <v>3086</v>
      </c>
      <c r="C176" s="59" t="s">
        <v>3190</v>
      </c>
      <c r="D176" s="133" t="s">
        <v>3561</v>
      </c>
      <c r="E176" s="59" t="s">
        <v>520</v>
      </c>
      <c r="F176" s="79">
        <v>43559</v>
      </c>
      <c r="G176" s="59" t="s">
        <v>132</v>
      </c>
      <c r="H176" s="69">
        <v>7.5899999999962082</v>
      </c>
      <c r="I176" s="72" t="s">
        <v>630</v>
      </c>
      <c r="J176" s="72" t="s">
        <v>134</v>
      </c>
      <c r="K176" s="73">
        <v>3.3700000000000001E-2</v>
      </c>
      <c r="L176" s="73">
        <v>3.6299999999973319E-2</v>
      </c>
      <c r="M176" s="69">
        <v>649339.67524300003</v>
      </c>
      <c r="N176" s="71">
        <v>109.67</v>
      </c>
      <c r="O176" s="69">
        <v>712.13079553</v>
      </c>
      <c r="P176" s="70">
        <f t="shared" si="2"/>
        <v>2.1889557361109519E-3</v>
      </c>
      <c r="Q176" s="70">
        <f>O176/'סכום נכסי הקרן'!$C$41</f>
        <v>8.7544435046517204E-5</v>
      </c>
    </row>
    <row r="177" spans="1:17">
      <c r="A177" s="62" t="s">
        <v>3475</v>
      </c>
      <c r="B177" s="72" t="s">
        <v>3086</v>
      </c>
      <c r="C177" s="59" t="s">
        <v>3191</v>
      </c>
      <c r="D177" s="133" t="s">
        <v>3561</v>
      </c>
      <c r="E177" s="59" t="s">
        <v>520</v>
      </c>
      <c r="F177" s="79">
        <v>43742</v>
      </c>
      <c r="G177" s="59" t="s">
        <v>132</v>
      </c>
      <c r="H177" s="69">
        <v>7.4700000000034894</v>
      </c>
      <c r="I177" s="72" t="s">
        <v>630</v>
      </c>
      <c r="J177" s="72" t="s">
        <v>134</v>
      </c>
      <c r="K177" s="73">
        <v>2.75E-2</v>
      </c>
      <c r="L177" s="73">
        <v>4.6400000000020328E-2</v>
      </c>
      <c r="M177" s="69">
        <v>755969.47865799989</v>
      </c>
      <c r="N177" s="71">
        <v>96.34</v>
      </c>
      <c r="O177" s="69">
        <v>728.30102041799989</v>
      </c>
      <c r="P177" s="70">
        <f t="shared" si="2"/>
        <v>2.238659957224502E-3</v>
      </c>
      <c r="Q177" s="70">
        <f>O177/'סכום נכסי הקרן'!$C$41</f>
        <v>8.9532290664166085E-5</v>
      </c>
    </row>
    <row r="178" spans="1:17">
      <c r="A178" s="62" t="s">
        <v>3475</v>
      </c>
      <c r="B178" s="72" t="s">
        <v>3086</v>
      </c>
      <c r="C178" s="59" t="s">
        <v>3192</v>
      </c>
      <c r="D178" s="133" t="s">
        <v>3561</v>
      </c>
      <c r="E178" s="59" t="s">
        <v>520</v>
      </c>
      <c r="F178" s="79">
        <v>42935</v>
      </c>
      <c r="G178" s="59" t="s">
        <v>132</v>
      </c>
      <c r="H178" s="69">
        <v>7.5399999999973133</v>
      </c>
      <c r="I178" s="72" t="s">
        <v>630</v>
      </c>
      <c r="J178" s="72" t="s">
        <v>134</v>
      </c>
      <c r="K178" s="73">
        <v>3.73E-2</v>
      </c>
      <c r="L178" s="73">
        <v>3.5999999999988187E-2</v>
      </c>
      <c r="M178" s="69">
        <v>592990.62535700004</v>
      </c>
      <c r="N178" s="71">
        <v>114.27</v>
      </c>
      <c r="O178" s="69">
        <v>677.6104214830001</v>
      </c>
      <c r="P178" s="70">
        <f t="shared" si="2"/>
        <v>2.0828466178742689E-3</v>
      </c>
      <c r="Q178" s="70">
        <f>O178/'סכום נכסי הקרן'!$C$41</f>
        <v>8.3300738997268414E-5</v>
      </c>
    </row>
    <row r="179" spans="1:17">
      <c r="A179" s="62" t="s">
        <v>3475</v>
      </c>
      <c r="B179" s="72" t="s">
        <v>3086</v>
      </c>
      <c r="C179" s="59" t="s">
        <v>3193</v>
      </c>
      <c r="D179" s="133" t="s">
        <v>3561</v>
      </c>
      <c r="E179" s="59" t="s">
        <v>520</v>
      </c>
      <c r="F179" s="79">
        <v>45284</v>
      </c>
      <c r="G179" s="59" t="s">
        <v>132</v>
      </c>
      <c r="H179" s="69">
        <v>7.199999999987619</v>
      </c>
      <c r="I179" s="72" t="s">
        <v>630</v>
      </c>
      <c r="J179" s="72" t="s">
        <v>134</v>
      </c>
      <c r="K179" s="73">
        <v>4.4500000000000005E-2</v>
      </c>
      <c r="L179" s="73">
        <v>4.6899999999916425E-2</v>
      </c>
      <c r="M179" s="69">
        <v>163274.45783599999</v>
      </c>
      <c r="N179" s="71">
        <v>98.94</v>
      </c>
      <c r="O179" s="69">
        <v>161.54375551499999</v>
      </c>
      <c r="P179" s="70">
        <f t="shared" si="2"/>
        <v>4.9655503242812342E-4</v>
      </c>
      <c r="Q179" s="70">
        <f>O179/'סכום נכסי הקרן'!$C$41</f>
        <v>1.9859072098304727E-5</v>
      </c>
    </row>
    <row r="180" spans="1:17">
      <c r="A180" s="62" t="s">
        <v>3456</v>
      </c>
      <c r="B180" s="72" t="s">
        <v>3086</v>
      </c>
      <c r="C180" s="59" t="s">
        <v>3194</v>
      </c>
      <c r="D180" s="133" t="s">
        <v>3561</v>
      </c>
      <c r="E180" s="59" t="s">
        <v>274</v>
      </c>
      <c r="F180" s="79">
        <v>40742</v>
      </c>
      <c r="G180" s="59" t="s">
        <v>3076</v>
      </c>
      <c r="H180" s="69">
        <v>4.9399999999997446</v>
      </c>
      <c r="I180" s="72" t="s">
        <v>310</v>
      </c>
      <c r="J180" s="72" t="s">
        <v>134</v>
      </c>
      <c r="K180" s="73">
        <v>0.06</v>
      </c>
      <c r="L180" s="73">
        <v>1.9099999999999364E-2</v>
      </c>
      <c r="M180" s="69">
        <v>2208819.9709000001</v>
      </c>
      <c r="N180" s="71">
        <v>141.91999999999999</v>
      </c>
      <c r="O180" s="69">
        <v>3134.7572507199998</v>
      </c>
      <c r="P180" s="70">
        <f t="shared" si="2"/>
        <v>9.6356524789410983E-3</v>
      </c>
      <c r="Q180" s="70">
        <f>O180/'סכום נכסי הקרן'!$C$41</f>
        <v>3.8536537704146357E-4</v>
      </c>
    </row>
    <row r="181" spans="1:17">
      <c r="A181" s="62" t="s">
        <v>3456</v>
      </c>
      <c r="B181" s="72" t="s">
        <v>3086</v>
      </c>
      <c r="C181" s="59" t="s">
        <v>3195</v>
      </c>
      <c r="D181" s="133" t="s">
        <v>3561</v>
      </c>
      <c r="E181" s="59" t="s">
        <v>274</v>
      </c>
      <c r="F181" s="79">
        <v>42201</v>
      </c>
      <c r="G181" s="59" t="s">
        <v>3076</v>
      </c>
      <c r="H181" s="69">
        <v>4.5699999999883198</v>
      </c>
      <c r="I181" s="72" t="s">
        <v>310</v>
      </c>
      <c r="J181" s="72" t="s">
        <v>134</v>
      </c>
      <c r="K181" s="73">
        <v>4.2030000000000005E-2</v>
      </c>
      <c r="L181" s="73">
        <v>3.0099999999940223E-2</v>
      </c>
      <c r="M181" s="69">
        <v>153304.042644</v>
      </c>
      <c r="N181" s="71">
        <v>118.95</v>
      </c>
      <c r="O181" s="69">
        <v>182.35514480900002</v>
      </c>
      <c r="P181" s="70">
        <f t="shared" si="2"/>
        <v>5.6052531746211799E-4</v>
      </c>
      <c r="Q181" s="70">
        <f>O181/'סכום נכסי הקרן'!$C$41</f>
        <v>2.2417480370650839E-5</v>
      </c>
    </row>
    <row r="182" spans="1:17">
      <c r="A182" s="62" t="s">
        <v>3476</v>
      </c>
      <c r="B182" s="72" t="s">
        <v>3086</v>
      </c>
      <c r="C182" s="59" t="s">
        <v>3196</v>
      </c>
      <c r="D182" s="133" t="s">
        <v>3561</v>
      </c>
      <c r="E182" s="59" t="s">
        <v>274</v>
      </c>
      <c r="F182" s="79">
        <v>42521</v>
      </c>
      <c r="G182" s="59" t="s">
        <v>3076</v>
      </c>
      <c r="H182" s="69">
        <v>1.2100000000000002</v>
      </c>
      <c r="I182" s="72" t="s">
        <v>130</v>
      </c>
      <c r="J182" s="72" t="s">
        <v>134</v>
      </c>
      <c r="K182" s="73">
        <v>2.3E-2</v>
      </c>
      <c r="L182" s="73">
        <v>3.2499999999921252E-2</v>
      </c>
      <c r="M182" s="69">
        <v>113296.702188</v>
      </c>
      <c r="N182" s="71">
        <v>112.08</v>
      </c>
      <c r="O182" s="69">
        <v>126.98294789999998</v>
      </c>
      <c r="P182" s="70">
        <f t="shared" si="2"/>
        <v>3.9032162903039836E-4</v>
      </c>
      <c r="Q182" s="70">
        <f>O182/'סכום נכסי הקרן'!$C$41</f>
        <v>1.5610405425836571E-5</v>
      </c>
    </row>
    <row r="183" spans="1:17">
      <c r="A183" s="62" t="s">
        <v>3477</v>
      </c>
      <c r="B183" s="72" t="s">
        <v>3086</v>
      </c>
      <c r="C183" s="59" t="s">
        <v>3197</v>
      </c>
      <c r="D183" s="133" t="s">
        <v>3561</v>
      </c>
      <c r="E183" s="59" t="s">
        <v>520</v>
      </c>
      <c r="F183" s="79">
        <v>44592</v>
      </c>
      <c r="G183" s="59" t="s">
        <v>132</v>
      </c>
      <c r="H183" s="69">
        <v>11.079999999984892</v>
      </c>
      <c r="I183" s="72" t="s">
        <v>630</v>
      </c>
      <c r="J183" s="72" t="s">
        <v>134</v>
      </c>
      <c r="K183" s="73">
        <v>2.7473999999999998E-2</v>
      </c>
      <c r="L183" s="73">
        <v>4.2499999999930899E-2</v>
      </c>
      <c r="M183" s="69">
        <v>253368.96455100001</v>
      </c>
      <c r="N183" s="71">
        <v>85.68</v>
      </c>
      <c r="O183" s="69">
        <v>217.08652916599999</v>
      </c>
      <c r="P183" s="70">
        <f t="shared" si="2"/>
        <v>6.6728304158883227E-4</v>
      </c>
      <c r="Q183" s="70">
        <f>O183/'סכום נכסי הקרן'!$C$41</f>
        <v>2.6687116568105409E-5</v>
      </c>
    </row>
    <row r="184" spans="1:17">
      <c r="A184" s="62" t="s">
        <v>3477</v>
      </c>
      <c r="B184" s="72" t="s">
        <v>3086</v>
      </c>
      <c r="C184" s="59" t="s">
        <v>3198</v>
      </c>
      <c r="D184" s="133" t="s">
        <v>3561</v>
      </c>
      <c r="E184" s="59" t="s">
        <v>520</v>
      </c>
      <c r="F184" s="79">
        <v>44837</v>
      </c>
      <c r="G184" s="59" t="s">
        <v>132</v>
      </c>
      <c r="H184" s="69">
        <v>10.900000000000452</v>
      </c>
      <c r="I184" s="72" t="s">
        <v>630</v>
      </c>
      <c r="J184" s="72" t="s">
        <v>134</v>
      </c>
      <c r="K184" s="73">
        <v>3.9636999999999999E-2</v>
      </c>
      <c r="L184" s="73">
        <v>3.9000000000004531E-2</v>
      </c>
      <c r="M184" s="69">
        <v>223866.661078</v>
      </c>
      <c r="N184" s="71">
        <v>98.47</v>
      </c>
      <c r="O184" s="69">
        <v>220.44150070100002</v>
      </c>
      <c r="P184" s="70">
        <f t="shared" si="2"/>
        <v>6.7759559123859369E-4</v>
      </c>
      <c r="Q184" s="70">
        <f>O184/'סכום נכסי הקרן'!$C$41</f>
        <v>2.709955356629776E-5</v>
      </c>
    </row>
    <row r="185" spans="1:17">
      <c r="A185" s="62" t="s">
        <v>3477</v>
      </c>
      <c r="B185" s="72" t="s">
        <v>3086</v>
      </c>
      <c r="C185" s="59" t="s">
        <v>3199</v>
      </c>
      <c r="D185" s="133" t="s">
        <v>3561</v>
      </c>
      <c r="E185" s="59" t="s">
        <v>520</v>
      </c>
      <c r="F185" s="79">
        <v>45076</v>
      </c>
      <c r="G185" s="59" t="s">
        <v>132</v>
      </c>
      <c r="H185" s="69">
        <v>10.730000000012614</v>
      </c>
      <c r="I185" s="72" t="s">
        <v>630</v>
      </c>
      <c r="J185" s="72" t="s">
        <v>134</v>
      </c>
      <c r="K185" s="73">
        <v>4.4936999999999998E-2</v>
      </c>
      <c r="L185" s="73">
        <v>4.170000000004874E-2</v>
      </c>
      <c r="M185" s="69">
        <v>273108.92084699997</v>
      </c>
      <c r="N185" s="71">
        <v>98.42</v>
      </c>
      <c r="O185" s="69">
        <v>268.79380065699996</v>
      </c>
      <c r="P185" s="70">
        <f t="shared" si="2"/>
        <v>8.262214406010998E-4</v>
      </c>
      <c r="Q185" s="70">
        <f>O185/'סכום נכסי הקרן'!$C$41</f>
        <v>3.304365092793114E-5</v>
      </c>
    </row>
    <row r="186" spans="1:17">
      <c r="A186" s="62" t="s">
        <v>3477</v>
      </c>
      <c r="B186" s="72" t="s">
        <v>3086</v>
      </c>
      <c r="C186" s="59" t="s">
        <v>3200</v>
      </c>
      <c r="D186" s="133" t="s">
        <v>3561</v>
      </c>
      <c r="E186" s="59" t="s">
        <v>520</v>
      </c>
      <c r="F186" s="79">
        <v>45291</v>
      </c>
      <c r="G186" s="59" t="s">
        <v>132</v>
      </c>
      <c r="H186" s="69">
        <v>10.649999999960938</v>
      </c>
      <c r="I186" s="72" t="s">
        <v>630</v>
      </c>
      <c r="J186" s="72" t="s">
        <v>134</v>
      </c>
      <c r="K186" s="73">
        <v>4.7819E-2</v>
      </c>
      <c r="L186" s="73">
        <v>4.2399999999821435E-2</v>
      </c>
      <c r="M186" s="69">
        <v>134736.25694200001</v>
      </c>
      <c r="N186" s="71">
        <v>99.75</v>
      </c>
      <c r="O186" s="69">
        <v>134.40048208499999</v>
      </c>
      <c r="P186" s="70">
        <f t="shared" si="2"/>
        <v>4.1312172994440366E-4</v>
      </c>
      <c r="Q186" s="70">
        <f>O186/'סכום נכסי הקרן'!$C$41</f>
        <v>1.6522265780338962E-5</v>
      </c>
    </row>
    <row r="187" spans="1:17">
      <c r="A187" s="62" t="s">
        <v>3478</v>
      </c>
      <c r="B187" s="72" t="s">
        <v>3077</v>
      </c>
      <c r="C187" s="59" t="s">
        <v>3201</v>
      </c>
      <c r="D187" s="133" t="s">
        <v>3561</v>
      </c>
      <c r="E187" s="59" t="s">
        <v>520</v>
      </c>
      <c r="F187" s="79">
        <v>42432</v>
      </c>
      <c r="G187" s="59" t="s">
        <v>132</v>
      </c>
      <c r="H187" s="69">
        <v>4.3699999999987575</v>
      </c>
      <c r="I187" s="72" t="s">
        <v>630</v>
      </c>
      <c r="J187" s="72" t="s">
        <v>134</v>
      </c>
      <c r="K187" s="73">
        <v>2.5399999999999999E-2</v>
      </c>
      <c r="L187" s="73">
        <v>2.1199999999999077E-2</v>
      </c>
      <c r="M187" s="69">
        <v>749512.32460899989</v>
      </c>
      <c r="N187" s="71">
        <v>115.92</v>
      </c>
      <c r="O187" s="69">
        <v>868.83468818400002</v>
      </c>
      <c r="P187" s="70">
        <f t="shared" si="2"/>
        <v>2.6706339430484834E-3</v>
      </c>
      <c r="Q187" s="70">
        <f>O187/'סכום נכסי הקרן'!$C$41</f>
        <v>1.068085278762263E-4</v>
      </c>
    </row>
    <row r="188" spans="1:17">
      <c r="A188" s="62" t="s">
        <v>3479</v>
      </c>
      <c r="B188" s="72" t="s">
        <v>3086</v>
      </c>
      <c r="C188" s="59" t="s">
        <v>3202</v>
      </c>
      <c r="D188" s="133" t="s">
        <v>3561</v>
      </c>
      <c r="E188" s="59" t="s">
        <v>520</v>
      </c>
      <c r="F188" s="79">
        <v>42242</v>
      </c>
      <c r="G188" s="59" t="s">
        <v>132</v>
      </c>
      <c r="H188" s="69">
        <v>2.9199999999993049</v>
      </c>
      <c r="I188" s="72" t="s">
        <v>516</v>
      </c>
      <c r="J188" s="72" t="s">
        <v>134</v>
      </c>
      <c r="K188" s="73">
        <v>2.3599999999999999E-2</v>
      </c>
      <c r="L188" s="73">
        <v>2.7799999999997878E-2</v>
      </c>
      <c r="M188" s="69">
        <v>1200903.3569799999</v>
      </c>
      <c r="N188" s="71">
        <v>110.13</v>
      </c>
      <c r="O188" s="69">
        <v>1322.5550375759999</v>
      </c>
      <c r="P188" s="70">
        <f t="shared" si="2"/>
        <v>4.0652847117358826E-3</v>
      </c>
      <c r="Q188" s="70">
        <f>O188/'סכום נכסי הקרן'!$C$41</f>
        <v>1.62585769790149E-4</v>
      </c>
    </row>
    <row r="189" spans="1:17">
      <c r="A189" s="62" t="s">
        <v>3480</v>
      </c>
      <c r="B189" s="72" t="s">
        <v>3077</v>
      </c>
      <c r="C189" s="59">
        <v>7134</v>
      </c>
      <c r="D189" s="133" t="s">
        <v>3561</v>
      </c>
      <c r="E189" s="59" t="s">
        <v>520</v>
      </c>
      <c r="F189" s="79">
        <v>43705</v>
      </c>
      <c r="G189" s="59" t="s">
        <v>132</v>
      </c>
      <c r="H189" s="69">
        <v>5.1800000000088282</v>
      </c>
      <c r="I189" s="72" t="s">
        <v>630</v>
      </c>
      <c r="J189" s="72" t="s">
        <v>134</v>
      </c>
      <c r="K189" s="73">
        <v>0.04</v>
      </c>
      <c r="L189" s="73">
        <v>3.4700000000062729E-2</v>
      </c>
      <c r="M189" s="69">
        <v>75561.802909000005</v>
      </c>
      <c r="N189" s="71">
        <v>113.93</v>
      </c>
      <c r="O189" s="69">
        <v>86.087559717999994</v>
      </c>
      <c r="P189" s="70">
        <f t="shared" si="2"/>
        <v>2.6461691986268235E-4</v>
      </c>
      <c r="Q189" s="70">
        <f>O189/'סכום נכסי הקרן'!$C$41</f>
        <v>1.0583009227169605E-5</v>
      </c>
    </row>
    <row r="190" spans="1:17">
      <c r="A190" s="62" t="s">
        <v>3480</v>
      </c>
      <c r="B190" s="72" t="s">
        <v>3077</v>
      </c>
      <c r="C190" s="59" t="s">
        <v>3203</v>
      </c>
      <c r="D190" s="133" t="s">
        <v>3561</v>
      </c>
      <c r="E190" s="59" t="s">
        <v>520</v>
      </c>
      <c r="F190" s="79">
        <v>43256</v>
      </c>
      <c r="G190" s="59" t="s">
        <v>132</v>
      </c>
      <c r="H190" s="69">
        <v>5.1899999999980411</v>
      </c>
      <c r="I190" s="72" t="s">
        <v>630</v>
      </c>
      <c r="J190" s="72" t="s">
        <v>134</v>
      </c>
      <c r="K190" s="73">
        <v>0.04</v>
      </c>
      <c r="L190" s="73">
        <v>3.4099999999988924E-2</v>
      </c>
      <c r="M190" s="69">
        <v>1241473.9758200001</v>
      </c>
      <c r="N190" s="71">
        <v>115.56</v>
      </c>
      <c r="O190" s="69">
        <v>1434.6472188989999</v>
      </c>
      <c r="P190" s="70">
        <f t="shared" si="2"/>
        <v>4.409834933156314E-3</v>
      </c>
      <c r="Q190" s="70">
        <f>O190/'סכום נכסי הקרן'!$C$41</f>
        <v>1.7636560735461001E-4</v>
      </c>
    </row>
    <row r="191" spans="1:17">
      <c r="A191" s="62" t="s">
        <v>3481</v>
      </c>
      <c r="B191" s="72" t="s">
        <v>3086</v>
      </c>
      <c r="C191" s="59" t="s">
        <v>3204</v>
      </c>
      <c r="D191" s="133" t="s">
        <v>3561</v>
      </c>
      <c r="E191" s="59" t="s">
        <v>520</v>
      </c>
      <c r="F191" s="79">
        <v>44294</v>
      </c>
      <c r="G191" s="59" t="s">
        <v>132</v>
      </c>
      <c r="H191" s="69">
        <v>7.4899999999973677</v>
      </c>
      <c r="I191" s="72" t="s">
        <v>630</v>
      </c>
      <c r="J191" s="72" t="s">
        <v>134</v>
      </c>
      <c r="K191" s="73">
        <v>0.03</v>
      </c>
      <c r="L191" s="73">
        <v>4.2799999999990776E-2</v>
      </c>
      <c r="M191" s="69">
        <v>721597.4361409999</v>
      </c>
      <c r="N191" s="71">
        <v>102.2</v>
      </c>
      <c r="O191" s="69">
        <v>737.47260890600012</v>
      </c>
      <c r="P191" s="70">
        <f t="shared" si="2"/>
        <v>2.2668516901983805E-3</v>
      </c>
      <c r="Q191" s="70">
        <f>O191/'סכום נכסי הקרן'!$C$41</f>
        <v>9.0659782323986179E-5</v>
      </c>
    </row>
    <row r="192" spans="1:17">
      <c r="A192" s="62" t="s">
        <v>3481</v>
      </c>
      <c r="B192" s="72" t="s">
        <v>3086</v>
      </c>
      <c r="C192" s="59" t="s">
        <v>3205</v>
      </c>
      <c r="D192" s="133" t="s">
        <v>3561</v>
      </c>
      <c r="E192" s="59" t="s">
        <v>520</v>
      </c>
      <c r="F192" s="79">
        <v>42326</v>
      </c>
      <c r="G192" s="59" t="s">
        <v>132</v>
      </c>
      <c r="H192" s="69">
        <v>6.1900000000017341</v>
      </c>
      <c r="I192" s="72" t="s">
        <v>630</v>
      </c>
      <c r="J192" s="72" t="s">
        <v>134</v>
      </c>
      <c r="K192" s="73">
        <v>8.0500000000000002E-2</v>
      </c>
      <c r="L192" s="73">
        <v>7.3700000000065324E-2</v>
      </c>
      <c r="M192" s="69">
        <v>139854.83738400001</v>
      </c>
      <c r="N192" s="71">
        <v>107.27</v>
      </c>
      <c r="O192" s="69">
        <v>150.022841046</v>
      </c>
      <c r="P192" s="70">
        <f t="shared" si="2"/>
        <v>4.6114191454239535E-4</v>
      </c>
      <c r="Q192" s="70">
        <f>O192/'סכום נכסי הקרן'!$C$41</f>
        <v>1.8442770549855036E-5</v>
      </c>
    </row>
    <row r="193" spans="1:17">
      <c r="A193" s="62" t="s">
        <v>3481</v>
      </c>
      <c r="B193" s="72" t="s">
        <v>3086</v>
      </c>
      <c r="C193" s="59" t="s">
        <v>3206</v>
      </c>
      <c r="D193" s="133" t="s">
        <v>3561</v>
      </c>
      <c r="E193" s="59" t="s">
        <v>520</v>
      </c>
      <c r="F193" s="79">
        <v>42606</v>
      </c>
      <c r="G193" s="59" t="s">
        <v>132</v>
      </c>
      <c r="H193" s="69">
        <v>6.1900000000004756</v>
      </c>
      <c r="I193" s="72" t="s">
        <v>630</v>
      </c>
      <c r="J193" s="72" t="s">
        <v>134</v>
      </c>
      <c r="K193" s="73">
        <v>8.0500000000000002E-2</v>
      </c>
      <c r="L193" s="73">
        <v>7.3699999999998433E-2</v>
      </c>
      <c r="M193" s="69">
        <v>588268.29255100002</v>
      </c>
      <c r="N193" s="71">
        <v>107.27</v>
      </c>
      <c r="O193" s="69">
        <v>631.03770652999992</v>
      </c>
      <c r="P193" s="70">
        <f t="shared" si="2"/>
        <v>1.9396908771275743E-3</v>
      </c>
      <c r="Q193" s="70">
        <f>O193/'סכום נכסי הקרן'!$C$41</f>
        <v>7.7575411508645398E-5</v>
      </c>
    </row>
    <row r="194" spans="1:17">
      <c r="A194" s="62" t="s">
        <v>3481</v>
      </c>
      <c r="B194" s="72" t="s">
        <v>3086</v>
      </c>
      <c r="C194" s="59" t="s">
        <v>3207</v>
      </c>
      <c r="D194" s="133" t="s">
        <v>3561</v>
      </c>
      <c r="E194" s="59" t="s">
        <v>520</v>
      </c>
      <c r="F194" s="79">
        <v>42648</v>
      </c>
      <c r="G194" s="59" t="s">
        <v>132</v>
      </c>
      <c r="H194" s="69">
        <v>6.1900000000026258</v>
      </c>
      <c r="I194" s="72" t="s">
        <v>630</v>
      </c>
      <c r="J194" s="72" t="s">
        <v>134</v>
      </c>
      <c r="K194" s="73">
        <v>8.0500000000000002E-2</v>
      </c>
      <c r="L194" s="73">
        <v>7.3700000000033863E-2</v>
      </c>
      <c r="M194" s="69">
        <v>539621.86916500004</v>
      </c>
      <c r="N194" s="71">
        <v>107.27</v>
      </c>
      <c r="O194" s="69">
        <v>578.85449159200004</v>
      </c>
      <c r="P194" s="70">
        <f t="shared" si="2"/>
        <v>1.7792895177365191E-3</v>
      </c>
      <c r="Q194" s="70">
        <f>O194/'סכום נכסי הקרן'!$C$41</f>
        <v>7.1160367952976373E-5</v>
      </c>
    </row>
    <row r="195" spans="1:17">
      <c r="A195" s="62" t="s">
        <v>3481</v>
      </c>
      <c r="B195" s="72" t="s">
        <v>3086</v>
      </c>
      <c r="C195" s="59" t="s">
        <v>3208</v>
      </c>
      <c r="D195" s="133" t="s">
        <v>3561</v>
      </c>
      <c r="E195" s="59" t="s">
        <v>520</v>
      </c>
      <c r="F195" s="79">
        <v>42718</v>
      </c>
      <c r="G195" s="59" t="s">
        <v>132</v>
      </c>
      <c r="H195" s="69">
        <v>6.1899999999994559</v>
      </c>
      <c r="I195" s="72" t="s">
        <v>630</v>
      </c>
      <c r="J195" s="72" t="s">
        <v>134</v>
      </c>
      <c r="K195" s="73">
        <v>8.0500000000000002E-2</v>
      </c>
      <c r="L195" s="73">
        <v>7.3699999999998503E-2</v>
      </c>
      <c r="M195" s="69">
        <v>377020.22931899992</v>
      </c>
      <c r="N195" s="71">
        <v>107.27</v>
      </c>
      <c r="O195" s="69">
        <v>404.43107463799998</v>
      </c>
      <c r="P195" s="70">
        <f t="shared" si="2"/>
        <v>1.2431448355375502E-3</v>
      </c>
      <c r="Q195" s="70">
        <f>O195/'סכום נכסי הקרן'!$C$41</f>
        <v>4.9717959350555849E-5</v>
      </c>
    </row>
    <row r="196" spans="1:17">
      <c r="A196" s="62" t="s">
        <v>3481</v>
      </c>
      <c r="B196" s="72" t="s">
        <v>3086</v>
      </c>
      <c r="C196" s="59" t="s">
        <v>3209</v>
      </c>
      <c r="D196" s="133" t="s">
        <v>3561</v>
      </c>
      <c r="E196" s="59" t="s">
        <v>520</v>
      </c>
      <c r="F196" s="79">
        <v>42900</v>
      </c>
      <c r="G196" s="59" t="s">
        <v>132</v>
      </c>
      <c r="H196" s="69">
        <v>6.189999999998351</v>
      </c>
      <c r="I196" s="72" t="s">
        <v>630</v>
      </c>
      <c r="J196" s="72" t="s">
        <v>134</v>
      </c>
      <c r="K196" s="73">
        <v>8.0500000000000002E-2</v>
      </c>
      <c r="L196" s="73">
        <v>7.3699999999975591E-2</v>
      </c>
      <c r="M196" s="69">
        <v>446594.784476</v>
      </c>
      <c r="N196" s="71">
        <v>107.27</v>
      </c>
      <c r="O196" s="69">
        <v>479.06397834099999</v>
      </c>
      <c r="P196" s="70">
        <f t="shared" si="2"/>
        <v>1.4725523035037575E-3</v>
      </c>
      <c r="Q196" s="70">
        <f>O196/'סכום נכסי הקרן'!$C$41</f>
        <v>5.8892812385380142E-5</v>
      </c>
    </row>
    <row r="197" spans="1:17">
      <c r="A197" s="62" t="s">
        <v>3481</v>
      </c>
      <c r="B197" s="72" t="s">
        <v>3086</v>
      </c>
      <c r="C197" s="59" t="s">
        <v>3210</v>
      </c>
      <c r="D197" s="133" t="s">
        <v>3561</v>
      </c>
      <c r="E197" s="59" t="s">
        <v>520</v>
      </c>
      <c r="F197" s="79">
        <v>43075</v>
      </c>
      <c r="G197" s="59" t="s">
        <v>132</v>
      </c>
      <c r="H197" s="69">
        <v>6.1899999999992934</v>
      </c>
      <c r="I197" s="72" t="s">
        <v>630</v>
      </c>
      <c r="J197" s="72" t="s">
        <v>134</v>
      </c>
      <c r="K197" s="73">
        <v>8.0500000000000002E-2</v>
      </c>
      <c r="L197" s="73">
        <v>7.3700000000005705E-2</v>
      </c>
      <c r="M197" s="69">
        <v>277114.59364600002</v>
      </c>
      <c r="N197" s="71">
        <v>107.27</v>
      </c>
      <c r="O197" s="69">
        <v>297.26190275900001</v>
      </c>
      <c r="P197" s="70">
        <f t="shared" si="2"/>
        <v>9.1372701651989898E-4</v>
      </c>
      <c r="Q197" s="70">
        <f>O197/'סכום נכסי הקרן'!$C$41</f>
        <v>3.6543322520579144E-5</v>
      </c>
    </row>
    <row r="198" spans="1:17">
      <c r="A198" s="62" t="s">
        <v>3481</v>
      </c>
      <c r="B198" s="72" t="s">
        <v>3086</v>
      </c>
      <c r="C198" s="59" t="s">
        <v>3211</v>
      </c>
      <c r="D198" s="133" t="s">
        <v>3561</v>
      </c>
      <c r="E198" s="59" t="s">
        <v>520</v>
      </c>
      <c r="F198" s="79">
        <v>43292</v>
      </c>
      <c r="G198" s="59" t="s">
        <v>132</v>
      </c>
      <c r="H198" s="69">
        <v>6.1900000000004205</v>
      </c>
      <c r="I198" s="72" t="s">
        <v>630</v>
      </c>
      <c r="J198" s="72" t="s">
        <v>134</v>
      </c>
      <c r="K198" s="73">
        <v>8.0500000000000002E-2</v>
      </c>
      <c r="L198" s="73">
        <v>7.3699999999997795E-2</v>
      </c>
      <c r="M198" s="69">
        <v>755628.50154800003</v>
      </c>
      <c r="N198" s="71">
        <v>107.27</v>
      </c>
      <c r="O198" s="69">
        <v>810.56565441399982</v>
      </c>
      <c r="P198" s="70">
        <f t="shared" si="2"/>
        <v>2.4915259245368595E-3</v>
      </c>
      <c r="Q198" s="70">
        <f>O198/'סכום נכסי הקרן'!$C$41</f>
        <v>9.9645335841672301E-5</v>
      </c>
    </row>
    <row r="199" spans="1:17">
      <c r="A199" s="62" t="s">
        <v>3482</v>
      </c>
      <c r="B199" s="72" t="s">
        <v>3086</v>
      </c>
      <c r="C199" s="59" t="s">
        <v>3212</v>
      </c>
      <c r="D199" s="133" t="s">
        <v>3561</v>
      </c>
      <c r="E199" s="59" t="s">
        <v>503</v>
      </c>
      <c r="F199" s="79">
        <v>44376</v>
      </c>
      <c r="G199" s="59" t="s">
        <v>289</v>
      </c>
      <c r="H199" s="69">
        <v>4.2400000000001388</v>
      </c>
      <c r="I199" s="72" t="s">
        <v>130</v>
      </c>
      <c r="J199" s="72" t="s">
        <v>134</v>
      </c>
      <c r="K199" s="73">
        <v>7.400000000000001E-2</v>
      </c>
      <c r="L199" s="73">
        <v>7.2800000000002973E-2</v>
      </c>
      <c r="M199" s="69">
        <v>9888698.6647369992</v>
      </c>
      <c r="N199" s="71">
        <v>99.42</v>
      </c>
      <c r="O199" s="69">
        <v>9831.344605186001</v>
      </c>
      <c r="P199" s="70">
        <f t="shared" si="2"/>
        <v>3.0219698828203211E-2</v>
      </c>
      <c r="Q199" s="70">
        <f>O199/'סכום נכסי הקרן'!$C$41</f>
        <v>1.2085975141238998E-3</v>
      </c>
    </row>
    <row r="200" spans="1:17">
      <c r="A200" s="62" t="s">
        <v>3482</v>
      </c>
      <c r="B200" s="72" t="s">
        <v>3086</v>
      </c>
      <c r="C200" s="59" t="s">
        <v>3213</v>
      </c>
      <c r="D200" s="133" t="s">
        <v>3561</v>
      </c>
      <c r="E200" s="59" t="s">
        <v>503</v>
      </c>
      <c r="F200" s="79">
        <v>44431</v>
      </c>
      <c r="G200" s="59" t="s">
        <v>289</v>
      </c>
      <c r="H200" s="69">
        <v>4.2399999999996467</v>
      </c>
      <c r="I200" s="72" t="s">
        <v>130</v>
      </c>
      <c r="J200" s="72" t="s">
        <v>134</v>
      </c>
      <c r="K200" s="73">
        <v>7.400000000000001E-2</v>
      </c>
      <c r="L200" s="73">
        <v>7.269999999999234E-2</v>
      </c>
      <c r="M200" s="69">
        <v>1706870.582773</v>
      </c>
      <c r="N200" s="71">
        <v>99.46</v>
      </c>
      <c r="O200" s="69">
        <v>1697.6535493900001</v>
      </c>
      <c r="P200" s="70">
        <f t="shared" si="2"/>
        <v>5.2182667821585732E-3</v>
      </c>
      <c r="Q200" s="70">
        <f>O200/'סכום נכסי הקרן'!$C$41</f>
        <v>2.0869778672533382E-4</v>
      </c>
    </row>
    <row r="201" spans="1:17">
      <c r="A201" s="62" t="s">
        <v>3482</v>
      </c>
      <c r="B201" s="72" t="s">
        <v>3086</v>
      </c>
      <c r="C201" s="59" t="s">
        <v>3214</v>
      </c>
      <c r="D201" s="133" t="s">
        <v>3561</v>
      </c>
      <c r="E201" s="59" t="s">
        <v>503</v>
      </c>
      <c r="F201" s="79">
        <v>44859</v>
      </c>
      <c r="G201" s="59" t="s">
        <v>289</v>
      </c>
      <c r="H201" s="69">
        <v>4.2499999999999529</v>
      </c>
      <c r="I201" s="72" t="s">
        <v>130</v>
      </c>
      <c r="J201" s="72" t="s">
        <v>134</v>
      </c>
      <c r="K201" s="73">
        <v>7.400000000000001E-2</v>
      </c>
      <c r="L201" s="73">
        <v>6.7099999999998813E-2</v>
      </c>
      <c r="M201" s="69">
        <v>5195520.9886140004</v>
      </c>
      <c r="N201" s="71">
        <v>101.74</v>
      </c>
      <c r="O201" s="69">
        <v>5285.9232603529999</v>
      </c>
      <c r="P201" s="70">
        <f t="shared" ref="P201:P263" si="3">IFERROR(O201/$O$8,0)</f>
        <v>1.6247931017757209E-2</v>
      </c>
      <c r="Q201" s="70">
        <f>O201/'סכום נכסי הקרן'!$C$41</f>
        <v>6.4981484922646234E-4</v>
      </c>
    </row>
    <row r="202" spans="1:17">
      <c r="A202" s="62" t="s">
        <v>3483</v>
      </c>
      <c r="B202" s="72" t="s">
        <v>3086</v>
      </c>
      <c r="C202" s="59" t="s">
        <v>3215</v>
      </c>
      <c r="D202" s="133" t="s">
        <v>3561</v>
      </c>
      <c r="E202" s="59" t="s">
        <v>503</v>
      </c>
      <c r="F202" s="79">
        <v>42516</v>
      </c>
      <c r="G202" s="59" t="s">
        <v>289</v>
      </c>
      <c r="H202" s="69">
        <v>3.3799999999993058</v>
      </c>
      <c r="I202" s="72" t="s">
        <v>293</v>
      </c>
      <c r="J202" s="72" t="s">
        <v>134</v>
      </c>
      <c r="K202" s="73">
        <v>2.3269999999999999E-2</v>
      </c>
      <c r="L202" s="73">
        <v>3.0799999999988101E-2</v>
      </c>
      <c r="M202" s="69">
        <v>912370.372982</v>
      </c>
      <c r="N202" s="71">
        <v>110.49</v>
      </c>
      <c r="O202" s="69">
        <v>1008.078070415</v>
      </c>
      <c r="P202" s="70">
        <f t="shared" si="3"/>
        <v>3.0986418345246456E-3</v>
      </c>
      <c r="Q202" s="70">
        <f>O202/'סכום נכסי הקרן'!$C$41</f>
        <v>1.2392614630797353E-4</v>
      </c>
    </row>
    <row r="203" spans="1:17">
      <c r="A203" s="62" t="s">
        <v>3484</v>
      </c>
      <c r="B203" s="72" t="s">
        <v>3077</v>
      </c>
      <c r="C203" s="59" t="s">
        <v>3216</v>
      </c>
      <c r="D203" s="133" t="s">
        <v>3561</v>
      </c>
      <c r="E203" s="59" t="s">
        <v>274</v>
      </c>
      <c r="F203" s="79">
        <v>42978</v>
      </c>
      <c r="G203" s="59" t="s">
        <v>3076</v>
      </c>
      <c r="H203" s="69">
        <v>0.56000000000052386</v>
      </c>
      <c r="I203" s="72" t="s">
        <v>130</v>
      </c>
      <c r="J203" s="72" t="s">
        <v>134</v>
      </c>
      <c r="K203" s="73">
        <v>2.76E-2</v>
      </c>
      <c r="L203" s="73">
        <v>5.6899999999986572E-2</v>
      </c>
      <c r="M203" s="69">
        <v>307467.80669900001</v>
      </c>
      <c r="N203" s="71">
        <v>99.35</v>
      </c>
      <c r="O203" s="69">
        <v>305.46926778900001</v>
      </c>
      <c r="P203" s="70">
        <f t="shared" si="3"/>
        <v>9.3895490846551298E-4</v>
      </c>
      <c r="Q203" s="70">
        <f>O203/'סכום נכסי הקרן'!$C$41</f>
        <v>3.7552279216851689E-5</v>
      </c>
    </row>
    <row r="204" spans="1:17">
      <c r="A204" s="62" t="s">
        <v>3485</v>
      </c>
      <c r="B204" s="72" t="s">
        <v>3086</v>
      </c>
      <c r="C204" s="59" t="s">
        <v>3217</v>
      </c>
      <c r="D204" s="133" t="s">
        <v>3561</v>
      </c>
      <c r="E204" s="59" t="s">
        <v>520</v>
      </c>
      <c r="F204" s="79">
        <v>42794</v>
      </c>
      <c r="G204" s="59" t="s">
        <v>132</v>
      </c>
      <c r="H204" s="69">
        <v>5.1599999999992026</v>
      </c>
      <c r="I204" s="72" t="s">
        <v>630</v>
      </c>
      <c r="J204" s="72" t="s">
        <v>134</v>
      </c>
      <c r="K204" s="73">
        <v>2.8999999999999998E-2</v>
      </c>
      <c r="L204" s="73">
        <v>2.419999999999748E-2</v>
      </c>
      <c r="M204" s="69">
        <v>1977855.6275180001</v>
      </c>
      <c r="N204" s="71">
        <v>116.59</v>
      </c>
      <c r="O204" s="69">
        <v>2305.9817984490001</v>
      </c>
      <c r="P204" s="70">
        <f t="shared" si="3"/>
        <v>7.0881530707089654E-3</v>
      </c>
      <c r="Q204" s="70">
        <f>O204/'סכום נכסי הקרן'!$C$41</f>
        <v>2.834814545866174E-4</v>
      </c>
    </row>
    <row r="205" spans="1:17">
      <c r="A205" s="62" t="s">
        <v>3486</v>
      </c>
      <c r="B205" s="72" t="s">
        <v>3086</v>
      </c>
      <c r="C205" s="59" t="s">
        <v>3218</v>
      </c>
      <c r="D205" s="133" t="s">
        <v>3561</v>
      </c>
      <c r="E205" s="59" t="s">
        <v>520</v>
      </c>
      <c r="F205" s="79">
        <v>44728</v>
      </c>
      <c r="G205" s="59" t="s">
        <v>132</v>
      </c>
      <c r="H205" s="69">
        <v>9.3799999999978247</v>
      </c>
      <c r="I205" s="72" t="s">
        <v>630</v>
      </c>
      <c r="J205" s="72" t="s">
        <v>134</v>
      </c>
      <c r="K205" s="73">
        <v>2.6314999999999998E-2</v>
      </c>
      <c r="L205" s="73">
        <v>3.1699999999982381E-2</v>
      </c>
      <c r="M205" s="69">
        <v>263335.56980100001</v>
      </c>
      <c r="N205" s="71">
        <v>101.28</v>
      </c>
      <c r="O205" s="69">
        <v>266.70626759100003</v>
      </c>
      <c r="P205" s="70">
        <f t="shared" si="3"/>
        <v>8.1980475772791919E-4</v>
      </c>
      <c r="Q205" s="70">
        <f>O205/'סכום נכסי הקרן'!$C$41</f>
        <v>3.278702404976352E-5</v>
      </c>
    </row>
    <row r="206" spans="1:17">
      <c r="A206" s="62" t="s">
        <v>3486</v>
      </c>
      <c r="B206" s="72" t="s">
        <v>3086</v>
      </c>
      <c r="C206" s="59" t="s">
        <v>3219</v>
      </c>
      <c r="D206" s="133" t="s">
        <v>3561</v>
      </c>
      <c r="E206" s="59" t="s">
        <v>520</v>
      </c>
      <c r="F206" s="79">
        <v>44923</v>
      </c>
      <c r="G206" s="59" t="s">
        <v>132</v>
      </c>
      <c r="H206" s="69">
        <v>9.0900000000450465</v>
      </c>
      <c r="I206" s="72" t="s">
        <v>630</v>
      </c>
      <c r="J206" s="72" t="s">
        <v>134</v>
      </c>
      <c r="K206" s="73">
        <v>3.0750000000000003E-2</v>
      </c>
      <c r="L206" s="73">
        <v>3.6800000000193386E-2</v>
      </c>
      <c r="M206" s="69">
        <v>85700.962612999996</v>
      </c>
      <c r="N206" s="71">
        <v>98.95</v>
      </c>
      <c r="O206" s="69">
        <v>84.801103902000008</v>
      </c>
      <c r="P206" s="70">
        <f t="shared" si="3"/>
        <v>2.6066259734866906E-4</v>
      </c>
      <c r="Q206" s="70">
        <f>O206/'סכום נכסי הקרן'!$C$41</f>
        <v>1.0424861246024923E-5</v>
      </c>
    </row>
    <row r="207" spans="1:17">
      <c r="A207" s="62" t="s">
        <v>3476</v>
      </c>
      <c r="B207" s="72" t="s">
        <v>3086</v>
      </c>
      <c r="C207" s="59" t="s">
        <v>3220</v>
      </c>
      <c r="D207" s="133" t="s">
        <v>3561</v>
      </c>
      <c r="E207" s="59" t="s">
        <v>274</v>
      </c>
      <c r="F207" s="79">
        <v>42474</v>
      </c>
      <c r="G207" s="59" t="s">
        <v>3076</v>
      </c>
      <c r="H207" s="69">
        <v>0.1900000000021731</v>
      </c>
      <c r="I207" s="72" t="s">
        <v>130</v>
      </c>
      <c r="J207" s="72" t="s">
        <v>134</v>
      </c>
      <c r="K207" s="73">
        <v>6.8499999999999991E-2</v>
      </c>
      <c r="L207" s="73">
        <v>6.3100000000046175E-2</v>
      </c>
      <c r="M207" s="69">
        <v>146625.69970500001</v>
      </c>
      <c r="N207" s="71">
        <v>100.43</v>
      </c>
      <c r="O207" s="69">
        <v>147.256120772</v>
      </c>
      <c r="P207" s="70">
        <f t="shared" si="3"/>
        <v>4.5263753830701651E-4</v>
      </c>
      <c r="Q207" s="70">
        <f>O207/'סכום נכסי הקרן'!$C$41</f>
        <v>1.8102649093460483E-5</v>
      </c>
    </row>
    <row r="208" spans="1:17">
      <c r="A208" s="62" t="s">
        <v>3476</v>
      </c>
      <c r="B208" s="72" t="s">
        <v>3086</v>
      </c>
      <c r="C208" s="59" t="s">
        <v>3221</v>
      </c>
      <c r="D208" s="133" t="s">
        <v>3561</v>
      </c>
      <c r="E208" s="59" t="s">
        <v>274</v>
      </c>
      <c r="F208" s="79">
        <v>42562</v>
      </c>
      <c r="G208" s="59" t="s">
        <v>3076</v>
      </c>
      <c r="H208" s="69">
        <v>1.2099999999955968</v>
      </c>
      <c r="I208" s="72" t="s">
        <v>130</v>
      </c>
      <c r="J208" s="72" t="s">
        <v>134</v>
      </c>
      <c r="K208" s="73">
        <v>3.3700000000000001E-2</v>
      </c>
      <c r="L208" s="73">
        <v>6.0299999999903847E-2</v>
      </c>
      <c r="M208" s="69">
        <v>114524.719643</v>
      </c>
      <c r="N208" s="71">
        <v>97.17</v>
      </c>
      <c r="O208" s="69">
        <v>111.283668869</v>
      </c>
      <c r="P208" s="70">
        <f t="shared" si="3"/>
        <v>3.420650066466721E-4</v>
      </c>
      <c r="Q208" s="70">
        <f>O208/'סכום נכסי הקרן'!$C$41</f>
        <v>1.3680444634878713E-5</v>
      </c>
    </row>
    <row r="209" spans="1:17">
      <c r="A209" s="62" t="s">
        <v>3476</v>
      </c>
      <c r="B209" s="72" t="s">
        <v>3086</v>
      </c>
      <c r="C209" s="59" t="s">
        <v>3222</v>
      </c>
      <c r="D209" s="133" t="s">
        <v>3561</v>
      </c>
      <c r="E209" s="59" t="s">
        <v>274</v>
      </c>
      <c r="F209" s="79">
        <v>42717</v>
      </c>
      <c r="G209" s="59" t="s">
        <v>3076</v>
      </c>
      <c r="H209" s="69">
        <v>1.4299999999912454</v>
      </c>
      <c r="I209" s="72" t="s">
        <v>130</v>
      </c>
      <c r="J209" s="72" t="s">
        <v>134</v>
      </c>
      <c r="K209" s="73">
        <v>3.85E-2</v>
      </c>
      <c r="L209" s="73">
        <v>5.9499999999312124E-2</v>
      </c>
      <c r="M209" s="69">
        <v>24624.736014999999</v>
      </c>
      <c r="N209" s="71">
        <v>97.41</v>
      </c>
      <c r="O209" s="69">
        <v>23.986954046999998</v>
      </c>
      <c r="P209" s="70">
        <f t="shared" si="3"/>
        <v>7.3731372077418493E-5</v>
      </c>
      <c r="Q209" s="70">
        <f>O209/'סכום נכסי הקרן'!$C$41</f>
        <v>2.9487902415012475E-6</v>
      </c>
    </row>
    <row r="210" spans="1:17">
      <c r="A210" s="62" t="s">
        <v>3476</v>
      </c>
      <c r="B210" s="72" t="s">
        <v>3086</v>
      </c>
      <c r="C210" s="59" t="s">
        <v>3223</v>
      </c>
      <c r="D210" s="133" t="s">
        <v>3561</v>
      </c>
      <c r="E210" s="59" t="s">
        <v>274</v>
      </c>
      <c r="F210" s="79">
        <v>42710</v>
      </c>
      <c r="G210" s="59" t="s">
        <v>3076</v>
      </c>
      <c r="H210" s="69">
        <v>1.430000000000837</v>
      </c>
      <c r="I210" s="72" t="s">
        <v>130</v>
      </c>
      <c r="J210" s="72" t="s">
        <v>134</v>
      </c>
      <c r="K210" s="73">
        <v>3.8399999999999997E-2</v>
      </c>
      <c r="L210" s="73">
        <v>5.960000000018411E-2</v>
      </c>
      <c r="M210" s="69">
        <v>73621.147265000007</v>
      </c>
      <c r="N210" s="71">
        <v>97.39</v>
      </c>
      <c r="O210" s="69">
        <v>71.699634657999994</v>
      </c>
      <c r="P210" s="70">
        <f t="shared" si="3"/>
        <v>2.2039115222489627E-4</v>
      </c>
      <c r="Q210" s="70">
        <f>O210/'סכום נכסי הקרן'!$C$41</f>
        <v>8.8142572243414046E-6</v>
      </c>
    </row>
    <row r="211" spans="1:17">
      <c r="A211" s="62" t="s">
        <v>3476</v>
      </c>
      <c r="B211" s="72" t="s">
        <v>3086</v>
      </c>
      <c r="C211" s="59" t="s">
        <v>3224</v>
      </c>
      <c r="D211" s="133" t="s">
        <v>3561</v>
      </c>
      <c r="E211" s="59" t="s">
        <v>274</v>
      </c>
      <c r="F211" s="79">
        <v>42474</v>
      </c>
      <c r="G211" s="59" t="s">
        <v>3076</v>
      </c>
      <c r="H211" s="69">
        <v>0.18999999999724704</v>
      </c>
      <c r="I211" s="72" t="s">
        <v>130</v>
      </c>
      <c r="J211" s="72" t="s">
        <v>134</v>
      </c>
      <c r="K211" s="73">
        <v>3.1800000000000002E-2</v>
      </c>
      <c r="L211" s="73">
        <v>6.5800000000092645E-2</v>
      </c>
      <c r="M211" s="69">
        <v>149619.10298299999</v>
      </c>
      <c r="N211" s="71">
        <v>99.54</v>
      </c>
      <c r="O211" s="69">
        <v>148.93085433900001</v>
      </c>
      <c r="P211" s="70">
        <f t="shared" si="3"/>
        <v>4.5778535338670829E-4</v>
      </c>
      <c r="Q211" s="70">
        <f>O211/'סכום נכסי הקרן'!$C$41</f>
        <v>1.8308529256060861E-5</v>
      </c>
    </row>
    <row r="212" spans="1:17">
      <c r="A212" s="62" t="s">
        <v>3487</v>
      </c>
      <c r="B212" s="72" t="s">
        <v>3077</v>
      </c>
      <c r="C212" s="59">
        <v>7355</v>
      </c>
      <c r="D212" s="133" t="s">
        <v>3561</v>
      </c>
      <c r="E212" s="59" t="s">
        <v>274</v>
      </c>
      <c r="F212" s="79">
        <v>43842</v>
      </c>
      <c r="G212" s="59" t="s">
        <v>3076</v>
      </c>
      <c r="H212" s="69">
        <v>3.000000000021889E-2</v>
      </c>
      <c r="I212" s="72" t="s">
        <v>130</v>
      </c>
      <c r="J212" s="72" t="s">
        <v>134</v>
      </c>
      <c r="K212" s="73">
        <v>2.0838000000000002E-2</v>
      </c>
      <c r="L212" s="73">
        <v>6.0900000000006581E-2</v>
      </c>
      <c r="M212" s="69">
        <v>91071.409375000003</v>
      </c>
      <c r="N212" s="71">
        <v>100.33</v>
      </c>
      <c r="O212" s="69">
        <v>91.37194706599999</v>
      </c>
      <c r="P212" s="70">
        <f t="shared" si="3"/>
        <v>2.808601297755858E-4</v>
      </c>
      <c r="Q212" s="70">
        <f>O212/'סכום נכסי הקרן'!$C$41</f>
        <v>1.1232635261953456E-5</v>
      </c>
    </row>
    <row r="213" spans="1:17">
      <c r="A213" s="62" t="s">
        <v>3488</v>
      </c>
      <c r="B213" s="72" t="s">
        <v>3086</v>
      </c>
      <c r="C213" s="59" t="s">
        <v>3225</v>
      </c>
      <c r="D213" s="133" t="s">
        <v>3561</v>
      </c>
      <c r="E213" s="59" t="s">
        <v>520</v>
      </c>
      <c r="F213" s="79">
        <v>45015</v>
      </c>
      <c r="G213" s="59" t="s">
        <v>132</v>
      </c>
      <c r="H213" s="69">
        <v>5.1100000000000749</v>
      </c>
      <c r="I213" s="72" t="s">
        <v>293</v>
      </c>
      <c r="J213" s="72" t="s">
        <v>134</v>
      </c>
      <c r="K213" s="73">
        <v>4.5499999999999999E-2</v>
      </c>
      <c r="L213" s="73">
        <v>3.7700000000000566E-2</v>
      </c>
      <c r="M213" s="69">
        <v>1991352.7890010001</v>
      </c>
      <c r="N213" s="71">
        <v>106.58</v>
      </c>
      <c r="O213" s="69">
        <v>2122.3836983440001</v>
      </c>
      <c r="P213" s="70">
        <f t="shared" si="3"/>
        <v>6.5238071431258041E-3</v>
      </c>
      <c r="Q213" s="70">
        <f>O213/'סכום נכסי הקרן'!$C$41</f>
        <v>2.6091117388790967E-4</v>
      </c>
    </row>
    <row r="214" spans="1:17">
      <c r="A214" s="62" t="s">
        <v>3486</v>
      </c>
      <c r="B214" s="72" t="s">
        <v>3086</v>
      </c>
      <c r="C214" s="59" t="s">
        <v>3226</v>
      </c>
      <c r="D214" s="133" t="s">
        <v>3561</v>
      </c>
      <c r="E214" s="59" t="s">
        <v>520</v>
      </c>
      <c r="F214" s="79">
        <v>44143</v>
      </c>
      <c r="G214" s="59" t="s">
        <v>132</v>
      </c>
      <c r="H214" s="69">
        <v>6.5599999999977712</v>
      </c>
      <c r="I214" s="72" t="s">
        <v>630</v>
      </c>
      <c r="J214" s="72" t="s">
        <v>134</v>
      </c>
      <c r="K214" s="73">
        <v>2.5243000000000002E-2</v>
      </c>
      <c r="L214" s="73">
        <v>3.1799999999987311E-2</v>
      </c>
      <c r="M214" s="69">
        <v>599728.07555099996</v>
      </c>
      <c r="N214" s="71">
        <v>107.73</v>
      </c>
      <c r="O214" s="69">
        <v>646.08704474900003</v>
      </c>
      <c r="P214" s="70">
        <f t="shared" si="3"/>
        <v>1.9859497040536542E-3</v>
      </c>
      <c r="Q214" s="70">
        <f>O214/'סכום נכסי הקרן'!$C$41</f>
        <v>7.9425473071038282E-5</v>
      </c>
    </row>
    <row r="215" spans="1:17">
      <c r="A215" s="62" t="s">
        <v>3486</v>
      </c>
      <c r="B215" s="72" t="s">
        <v>3086</v>
      </c>
      <c r="C215" s="59" t="s">
        <v>3227</v>
      </c>
      <c r="D215" s="133" t="s">
        <v>3561</v>
      </c>
      <c r="E215" s="59" t="s">
        <v>520</v>
      </c>
      <c r="F215" s="79">
        <v>43779</v>
      </c>
      <c r="G215" s="59" t="s">
        <v>132</v>
      </c>
      <c r="H215" s="69">
        <v>6.849999999981879</v>
      </c>
      <c r="I215" s="72" t="s">
        <v>630</v>
      </c>
      <c r="J215" s="72" t="s">
        <v>134</v>
      </c>
      <c r="K215" s="73">
        <v>2.5243000000000002E-2</v>
      </c>
      <c r="L215" s="73">
        <v>3.5399999999937592E-2</v>
      </c>
      <c r="M215" s="69">
        <v>190702.07033399999</v>
      </c>
      <c r="N215" s="71">
        <v>104.18</v>
      </c>
      <c r="O215" s="69">
        <v>198.67341745599998</v>
      </c>
      <c r="P215" s="70">
        <f t="shared" si="3"/>
        <v>6.1068460946056135E-4</v>
      </c>
      <c r="Q215" s="70">
        <f>O215/'סכום נכסי הקרן'!$C$41</f>
        <v>2.4423535955922133E-5</v>
      </c>
    </row>
    <row r="216" spans="1:17">
      <c r="A216" s="62" t="s">
        <v>3486</v>
      </c>
      <c r="B216" s="72" t="s">
        <v>3086</v>
      </c>
      <c r="C216" s="59" t="s">
        <v>3228</v>
      </c>
      <c r="D216" s="133" t="s">
        <v>3561</v>
      </c>
      <c r="E216" s="59" t="s">
        <v>520</v>
      </c>
      <c r="F216" s="79">
        <v>43835</v>
      </c>
      <c r="G216" s="59" t="s">
        <v>132</v>
      </c>
      <c r="H216" s="69">
        <v>6.8500000000217485</v>
      </c>
      <c r="I216" s="72" t="s">
        <v>630</v>
      </c>
      <c r="J216" s="72" t="s">
        <v>134</v>
      </c>
      <c r="K216" s="73">
        <v>2.5243000000000002E-2</v>
      </c>
      <c r="L216" s="73">
        <v>3.5800000000119618E-2</v>
      </c>
      <c r="M216" s="69">
        <v>106194.20805</v>
      </c>
      <c r="N216" s="71">
        <v>103.91</v>
      </c>
      <c r="O216" s="69">
        <v>110.34640179600001</v>
      </c>
      <c r="P216" s="70">
        <f t="shared" si="3"/>
        <v>3.3918402446111117E-4</v>
      </c>
      <c r="Q216" s="70">
        <f>O216/'סכום נכסי הקרן'!$C$41</f>
        <v>1.3565223502878068E-5</v>
      </c>
    </row>
    <row r="217" spans="1:17">
      <c r="A217" s="62" t="s">
        <v>3486</v>
      </c>
      <c r="B217" s="72" t="s">
        <v>3086</v>
      </c>
      <c r="C217" s="59" t="s">
        <v>3229</v>
      </c>
      <c r="D217" s="133" t="s">
        <v>3561</v>
      </c>
      <c r="E217" s="59" t="s">
        <v>520</v>
      </c>
      <c r="F217" s="79">
        <v>43227</v>
      </c>
      <c r="G217" s="59" t="s">
        <v>132</v>
      </c>
      <c r="H217" s="69">
        <v>6.8800000000051948</v>
      </c>
      <c r="I217" s="72" t="s">
        <v>630</v>
      </c>
      <c r="J217" s="72" t="s">
        <v>134</v>
      </c>
      <c r="K217" s="73">
        <v>2.7806000000000001E-2</v>
      </c>
      <c r="L217" s="73">
        <v>3.1600000000075026E-2</v>
      </c>
      <c r="M217" s="69">
        <v>62725.876923000003</v>
      </c>
      <c r="N217" s="71">
        <v>110.49</v>
      </c>
      <c r="O217" s="69">
        <v>69.305821253000005</v>
      </c>
      <c r="P217" s="70">
        <f t="shared" si="3"/>
        <v>2.1303302136333984E-4</v>
      </c>
      <c r="Q217" s="70">
        <f>O217/'סכום נכסי הקרן'!$C$41</f>
        <v>8.5199783594714532E-6</v>
      </c>
    </row>
    <row r="218" spans="1:17">
      <c r="A218" s="62" t="s">
        <v>3486</v>
      </c>
      <c r="B218" s="72" t="s">
        <v>3086</v>
      </c>
      <c r="C218" s="59" t="s">
        <v>3230</v>
      </c>
      <c r="D218" s="133" t="s">
        <v>3561</v>
      </c>
      <c r="E218" s="59" t="s">
        <v>520</v>
      </c>
      <c r="F218" s="79">
        <v>43279</v>
      </c>
      <c r="G218" s="59" t="s">
        <v>132</v>
      </c>
      <c r="H218" s="69">
        <v>6.9000000000259796</v>
      </c>
      <c r="I218" s="72" t="s">
        <v>630</v>
      </c>
      <c r="J218" s="72" t="s">
        <v>134</v>
      </c>
      <c r="K218" s="73">
        <v>2.7797000000000002E-2</v>
      </c>
      <c r="L218" s="73">
        <v>3.0700000000176902E-2</v>
      </c>
      <c r="M218" s="69">
        <v>73359.844383000003</v>
      </c>
      <c r="N218" s="71">
        <v>110.19</v>
      </c>
      <c r="O218" s="69">
        <v>80.835214651000001</v>
      </c>
      <c r="P218" s="70">
        <f t="shared" si="3"/>
        <v>2.4847220187743216E-4</v>
      </c>
      <c r="Q218" s="70">
        <f>O218/'סכום נכסי הקרן'!$C$41</f>
        <v>9.937322248813808E-6</v>
      </c>
    </row>
    <row r="219" spans="1:17">
      <c r="A219" s="62" t="s">
        <v>3486</v>
      </c>
      <c r="B219" s="72" t="s">
        <v>3086</v>
      </c>
      <c r="C219" s="59" t="s">
        <v>3231</v>
      </c>
      <c r="D219" s="133" t="s">
        <v>3561</v>
      </c>
      <c r="E219" s="59" t="s">
        <v>520</v>
      </c>
      <c r="F219" s="79">
        <v>43321</v>
      </c>
      <c r="G219" s="59" t="s">
        <v>132</v>
      </c>
      <c r="H219" s="69">
        <v>6.9000000000048267</v>
      </c>
      <c r="I219" s="72" t="s">
        <v>630</v>
      </c>
      <c r="J219" s="72" t="s">
        <v>134</v>
      </c>
      <c r="K219" s="73">
        <v>2.8528999999999999E-2</v>
      </c>
      <c r="L219" s="73">
        <v>3.0400000000028959E-2</v>
      </c>
      <c r="M219" s="69">
        <v>410951.31108100002</v>
      </c>
      <c r="N219" s="71">
        <v>110.9</v>
      </c>
      <c r="O219" s="69">
        <v>455.74497504200008</v>
      </c>
      <c r="P219" s="70">
        <f t="shared" si="3"/>
        <v>1.4008740860300326E-3</v>
      </c>
      <c r="Q219" s="70">
        <f>O219/'סכום נכסי הקרן'!$C$41</f>
        <v>5.6026135389422569E-5</v>
      </c>
    </row>
    <row r="220" spans="1:17">
      <c r="A220" s="62" t="s">
        <v>3486</v>
      </c>
      <c r="B220" s="72" t="s">
        <v>3086</v>
      </c>
      <c r="C220" s="59" t="s">
        <v>3232</v>
      </c>
      <c r="D220" s="133" t="s">
        <v>3561</v>
      </c>
      <c r="E220" s="59" t="s">
        <v>520</v>
      </c>
      <c r="F220" s="79">
        <v>43138</v>
      </c>
      <c r="G220" s="59" t="s">
        <v>132</v>
      </c>
      <c r="H220" s="69">
        <v>6.8299999999963337</v>
      </c>
      <c r="I220" s="72" t="s">
        <v>630</v>
      </c>
      <c r="J220" s="72" t="s">
        <v>134</v>
      </c>
      <c r="K220" s="73">
        <v>2.6242999999999999E-2</v>
      </c>
      <c r="L220" s="73">
        <v>3.5799999999981312E-2</v>
      </c>
      <c r="M220" s="69">
        <v>393300.737761</v>
      </c>
      <c r="N220" s="71">
        <v>106.14</v>
      </c>
      <c r="O220" s="69">
        <v>417.44937979100001</v>
      </c>
      <c r="P220" s="70">
        <f t="shared" si="3"/>
        <v>1.2831606499328452E-3</v>
      </c>
      <c r="Q220" s="70">
        <f>O220/'סכום נכסי הקרן'!$C$41</f>
        <v>5.1318339754038263E-5</v>
      </c>
    </row>
    <row r="221" spans="1:17">
      <c r="A221" s="62" t="s">
        <v>3486</v>
      </c>
      <c r="B221" s="72" t="s">
        <v>3086</v>
      </c>
      <c r="C221" s="59" t="s">
        <v>3233</v>
      </c>
      <c r="D221" s="133" t="s">
        <v>3561</v>
      </c>
      <c r="E221" s="59" t="s">
        <v>520</v>
      </c>
      <c r="F221" s="79">
        <v>43417</v>
      </c>
      <c r="G221" s="59" t="s">
        <v>132</v>
      </c>
      <c r="H221" s="69">
        <v>6.8499999999951244</v>
      </c>
      <c r="I221" s="72" t="s">
        <v>630</v>
      </c>
      <c r="J221" s="72" t="s">
        <v>134</v>
      </c>
      <c r="K221" s="73">
        <v>3.0796999999999998E-2</v>
      </c>
      <c r="L221" s="73">
        <v>3.1299999999969602E-2</v>
      </c>
      <c r="M221" s="69">
        <v>467886.71280600003</v>
      </c>
      <c r="N221" s="71">
        <v>111.79</v>
      </c>
      <c r="O221" s="69">
        <v>523.05054594299997</v>
      </c>
      <c r="P221" s="70">
        <f t="shared" si="3"/>
        <v>1.6077587151188746E-3</v>
      </c>
      <c r="Q221" s="70">
        <f>O221/'סכום נכסי הקרן'!$C$41</f>
        <v>6.430021680395553E-5</v>
      </c>
    </row>
    <row r="222" spans="1:17">
      <c r="A222" s="62" t="s">
        <v>3486</v>
      </c>
      <c r="B222" s="72" t="s">
        <v>3086</v>
      </c>
      <c r="C222" s="59" t="s">
        <v>3234</v>
      </c>
      <c r="D222" s="133" t="s">
        <v>3561</v>
      </c>
      <c r="E222" s="59" t="s">
        <v>520</v>
      </c>
      <c r="F222" s="79">
        <v>43485</v>
      </c>
      <c r="G222" s="59" t="s">
        <v>132</v>
      </c>
      <c r="H222" s="69">
        <v>6.8799999999959187</v>
      </c>
      <c r="I222" s="72" t="s">
        <v>630</v>
      </c>
      <c r="J222" s="72" t="s">
        <v>134</v>
      </c>
      <c r="K222" s="73">
        <v>3.0190999999999999E-2</v>
      </c>
      <c r="L222" s="73">
        <v>2.9799999999983194E-2</v>
      </c>
      <c r="M222" s="69">
        <v>591267.71357200004</v>
      </c>
      <c r="N222" s="71">
        <v>112.72</v>
      </c>
      <c r="O222" s="69">
        <v>666.47699984399992</v>
      </c>
      <c r="P222" s="70">
        <f t="shared" si="3"/>
        <v>2.0486245798551242E-3</v>
      </c>
      <c r="Q222" s="70">
        <f>O222/'סכום נכסי הקרן'!$C$41</f>
        <v>8.1932073137515007E-5</v>
      </c>
    </row>
    <row r="223" spans="1:17">
      <c r="A223" s="62" t="s">
        <v>3486</v>
      </c>
      <c r="B223" s="72" t="s">
        <v>3086</v>
      </c>
      <c r="C223" s="59" t="s">
        <v>3235</v>
      </c>
      <c r="D223" s="133" t="s">
        <v>3561</v>
      </c>
      <c r="E223" s="59" t="s">
        <v>520</v>
      </c>
      <c r="F223" s="79">
        <v>43613</v>
      </c>
      <c r="G223" s="59" t="s">
        <v>132</v>
      </c>
      <c r="H223" s="69">
        <v>6.9200000000038493</v>
      </c>
      <c r="I223" s="72" t="s">
        <v>630</v>
      </c>
      <c r="J223" s="72" t="s">
        <v>134</v>
      </c>
      <c r="K223" s="73">
        <v>2.5243000000000002E-2</v>
      </c>
      <c r="L223" s="73">
        <v>3.1700000000008416E-2</v>
      </c>
      <c r="M223" s="69">
        <v>156055.99697199999</v>
      </c>
      <c r="N223" s="71">
        <v>106.56</v>
      </c>
      <c r="O223" s="69">
        <v>166.293270358</v>
      </c>
      <c r="P223" s="70">
        <f t="shared" si="3"/>
        <v>5.1115414515374492E-4</v>
      </c>
      <c r="Q223" s="70">
        <f>O223/'סכום נכסי הקרן'!$C$41</f>
        <v>2.0442944606396492E-5</v>
      </c>
    </row>
    <row r="224" spans="1:17">
      <c r="A224" s="62" t="s">
        <v>3486</v>
      </c>
      <c r="B224" s="72" t="s">
        <v>3086</v>
      </c>
      <c r="C224" s="59" t="s">
        <v>3236</v>
      </c>
      <c r="D224" s="133" t="s">
        <v>3561</v>
      </c>
      <c r="E224" s="59" t="s">
        <v>520</v>
      </c>
      <c r="F224" s="79">
        <v>43657</v>
      </c>
      <c r="G224" s="59" t="s">
        <v>132</v>
      </c>
      <c r="H224" s="69">
        <v>6.8500000000141945</v>
      </c>
      <c r="I224" s="72" t="s">
        <v>630</v>
      </c>
      <c r="J224" s="72" t="s">
        <v>134</v>
      </c>
      <c r="K224" s="73">
        <v>2.5243000000000002E-2</v>
      </c>
      <c r="L224" s="73">
        <v>3.5900000000072547E-2</v>
      </c>
      <c r="M224" s="69">
        <v>153965.59562400001</v>
      </c>
      <c r="N224" s="71">
        <v>102.96</v>
      </c>
      <c r="O224" s="69">
        <v>158.52297831499999</v>
      </c>
      <c r="P224" s="70">
        <f t="shared" si="3"/>
        <v>4.8726973312502003E-4</v>
      </c>
      <c r="Q224" s="70">
        <f>O224/'סכום נכסי הקרן'!$C$41</f>
        <v>1.9487718640435261E-5</v>
      </c>
    </row>
    <row r="225" spans="1:17">
      <c r="A225" s="62" t="s">
        <v>3486</v>
      </c>
      <c r="B225" s="72" t="s">
        <v>3086</v>
      </c>
      <c r="C225" s="59" t="s">
        <v>3237</v>
      </c>
      <c r="D225" s="133" t="s">
        <v>3561</v>
      </c>
      <c r="E225" s="59" t="s">
        <v>520</v>
      </c>
      <c r="F225" s="79">
        <v>43541</v>
      </c>
      <c r="G225" s="59" t="s">
        <v>132</v>
      </c>
      <c r="H225" s="69">
        <v>6.9100000000452306</v>
      </c>
      <c r="I225" s="72" t="s">
        <v>630</v>
      </c>
      <c r="J225" s="72" t="s">
        <v>134</v>
      </c>
      <c r="K225" s="73">
        <v>2.7271E-2</v>
      </c>
      <c r="L225" s="73">
        <v>3.0700000000186668E-2</v>
      </c>
      <c r="M225" s="69">
        <v>50774.946544999999</v>
      </c>
      <c r="N225" s="71">
        <v>109.73</v>
      </c>
      <c r="O225" s="69">
        <v>55.715351028000001</v>
      </c>
      <c r="P225" s="70">
        <f t="shared" si="3"/>
        <v>1.71258479464308E-4</v>
      </c>
      <c r="Q225" s="70">
        <f>O225/'סכום נכסי הקרן'!$C$41</f>
        <v>6.8492599390180057E-6</v>
      </c>
    </row>
    <row r="226" spans="1:17">
      <c r="A226" s="62" t="s">
        <v>3489</v>
      </c>
      <c r="B226" s="72" t="s">
        <v>3077</v>
      </c>
      <c r="C226" s="59">
        <v>22333</v>
      </c>
      <c r="D226" s="133" t="s">
        <v>3561</v>
      </c>
      <c r="E226" s="59" t="s">
        <v>503</v>
      </c>
      <c r="F226" s="79">
        <v>41639</v>
      </c>
      <c r="G226" s="59" t="s">
        <v>289</v>
      </c>
      <c r="H226" s="69">
        <v>0</v>
      </c>
      <c r="I226" s="72" t="s">
        <v>129</v>
      </c>
      <c r="J226" s="72" t="s">
        <v>134</v>
      </c>
      <c r="K226" s="73">
        <v>3.7000000000000005E-2</v>
      </c>
      <c r="L226" s="73">
        <v>5.3400000000026739E-2</v>
      </c>
      <c r="M226" s="69">
        <v>244253.39789600001</v>
      </c>
      <c r="N226" s="71">
        <v>113.34</v>
      </c>
      <c r="O226" s="69">
        <v>276.836789189</v>
      </c>
      <c r="P226" s="70">
        <f t="shared" si="3"/>
        <v>8.5094407019822751E-4</v>
      </c>
      <c r="Q226" s="70">
        <f>O226/'סכום נכסי הקרן'!$C$41</f>
        <v>3.4032400314334973E-5</v>
      </c>
    </row>
    <row r="227" spans="1:17">
      <c r="A227" s="62" t="s">
        <v>3489</v>
      </c>
      <c r="B227" s="72" t="s">
        <v>3077</v>
      </c>
      <c r="C227" s="59">
        <v>22334</v>
      </c>
      <c r="D227" s="133" t="s">
        <v>3561</v>
      </c>
      <c r="E227" s="59" t="s">
        <v>503</v>
      </c>
      <c r="F227" s="79">
        <v>42004</v>
      </c>
      <c r="G227" s="59" t="s">
        <v>289</v>
      </c>
      <c r="H227" s="69">
        <v>0.47999999999910692</v>
      </c>
      <c r="I227" s="72" t="s">
        <v>129</v>
      </c>
      <c r="J227" s="72" t="s">
        <v>134</v>
      </c>
      <c r="K227" s="73">
        <v>3.7000000000000005E-2</v>
      </c>
      <c r="L227" s="73">
        <v>0.10489999999998621</v>
      </c>
      <c r="M227" s="69">
        <v>244253.398495</v>
      </c>
      <c r="N227" s="71">
        <v>110.03</v>
      </c>
      <c r="O227" s="69">
        <v>268.75200681300004</v>
      </c>
      <c r="P227" s="70">
        <f t="shared" si="3"/>
        <v>8.260929742082237E-4</v>
      </c>
      <c r="Q227" s="70">
        <f>O227/'סכום נכסי הקרן'!$C$41</f>
        <v>3.3038513081787761E-5</v>
      </c>
    </row>
    <row r="228" spans="1:17">
      <c r="A228" s="62" t="s">
        <v>3489</v>
      </c>
      <c r="B228" s="72" t="s">
        <v>3077</v>
      </c>
      <c r="C228" s="59" t="s">
        <v>3238</v>
      </c>
      <c r="D228" s="133" t="s">
        <v>3561</v>
      </c>
      <c r="E228" s="59" t="s">
        <v>503</v>
      </c>
      <c r="F228" s="79">
        <v>42759</v>
      </c>
      <c r="G228" s="59" t="s">
        <v>289</v>
      </c>
      <c r="H228" s="69">
        <v>1.430000000000097</v>
      </c>
      <c r="I228" s="72" t="s">
        <v>129</v>
      </c>
      <c r="J228" s="72" t="s">
        <v>134</v>
      </c>
      <c r="K228" s="73">
        <v>7.0499999999999993E-2</v>
      </c>
      <c r="L228" s="73">
        <v>7.169999999998608E-2</v>
      </c>
      <c r="M228" s="69">
        <v>599348.08771800005</v>
      </c>
      <c r="N228" s="71">
        <v>103.07</v>
      </c>
      <c r="O228" s="69">
        <v>617.743426258</v>
      </c>
      <c r="P228" s="70">
        <f t="shared" si="3"/>
        <v>1.8988267672737055E-3</v>
      </c>
      <c r="Q228" s="70">
        <f>O228/'סכום נכסי הקרן'!$C$41</f>
        <v>7.594110463262255E-5</v>
      </c>
    </row>
    <row r="229" spans="1:17">
      <c r="A229" s="62" t="s">
        <v>3489</v>
      </c>
      <c r="B229" s="72" t="s">
        <v>3077</v>
      </c>
      <c r="C229" s="59" t="s">
        <v>3239</v>
      </c>
      <c r="D229" s="133" t="s">
        <v>3561</v>
      </c>
      <c r="E229" s="59" t="s">
        <v>503</v>
      </c>
      <c r="F229" s="79">
        <v>42759</v>
      </c>
      <c r="G229" s="59" t="s">
        <v>289</v>
      </c>
      <c r="H229" s="69">
        <v>1.4799999999988001</v>
      </c>
      <c r="I229" s="72" t="s">
        <v>129</v>
      </c>
      <c r="J229" s="72" t="s">
        <v>134</v>
      </c>
      <c r="K229" s="73">
        <v>3.8800000000000001E-2</v>
      </c>
      <c r="L229" s="73">
        <v>5.0299999999980499E-2</v>
      </c>
      <c r="M229" s="69">
        <v>599348.08771800005</v>
      </c>
      <c r="N229" s="71">
        <v>100.09</v>
      </c>
      <c r="O229" s="69">
        <v>599.88751343900003</v>
      </c>
      <c r="P229" s="70">
        <f t="shared" si="3"/>
        <v>1.8439410594318509E-3</v>
      </c>
      <c r="Q229" s="70">
        <f>O229/'סכום נכסי הקרן'!$C$41</f>
        <v>7.374602219862134E-5</v>
      </c>
    </row>
    <row r="230" spans="1:17">
      <c r="A230" s="62" t="s">
        <v>3490</v>
      </c>
      <c r="B230" s="72" t="s">
        <v>3086</v>
      </c>
      <c r="C230" s="59">
        <v>9806</v>
      </c>
      <c r="D230" s="133" t="s">
        <v>3561</v>
      </c>
      <c r="E230" s="59" t="s">
        <v>567</v>
      </c>
      <c r="F230" s="79">
        <v>45216</v>
      </c>
      <c r="G230" s="59" t="s">
        <v>132</v>
      </c>
      <c r="H230" s="69">
        <v>5.8199999999982968</v>
      </c>
      <c r="I230" s="72" t="s">
        <v>158</v>
      </c>
      <c r="J230" s="72" t="s">
        <v>134</v>
      </c>
      <c r="K230" s="73">
        <v>7.3617000000000002E-2</v>
      </c>
      <c r="L230" s="73">
        <v>6.5999999999985806E-2</v>
      </c>
      <c r="M230" s="69">
        <v>1318400.580759</v>
      </c>
      <c r="N230" s="71">
        <v>106.9</v>
      </c>
      <c r="O230" s="69">
        <v>1409.37023787</v>
      </c>
      <c r="P230" s="70">
        <f t="shared" si="3"/>
        <v>4.3321382614742287E-3</v>
      </c>
      <c r="Q230" s="70">
        <f>O230/'סכום נכסי הקרן'!$C$41</f>
        <v>1.7325823011751353E-4</v>
      </c>
    </row>
    <row r="231" spans="1:17">
      <c r="A231" s="62" t="s">
        <v>3490</v>
      </c>
      <c r="B231" s="72" t="s">
        <v>3077</v>
      </c>
      <c r="C231" s="59">
        <v>7561</v>
      </c>
      <c r="D231" s="133" t="s">
        <v>3561</v>
      </c>
      <c r="E231" s="59" t="s">
        <v>567</v>
      </c>
      <c r="F231" s="79">
        <v>43920</v>
      </c>
      <c r="G231" s="59" t="s">
        <v>132</v>
      </c>
      <c r="H231" s="69">
        <v>4.0300000000004061</v>
      </c>
      <c r="I231" s="72" t="s">
        <v>158</v>
      </c>
      <c r="J231" s="72" t="s">
        <v>134</v>
      </c>
      <c r="K231" s="73">
        <v>4.8917999999999996E-2</v>
      </c>
      <c r="L231" s="73">
        <v>5.37000000000043E-2</v>
      </c>
      <c r="M231" s="69">
        <v>1680371.4814549997</v>
      </c>
      <c r="N231" s="71">
        <v>99.52</v>
      </c>
      <c r="O231" s="69">
        <v>1672.305714544</v>
      </c>
      <c r="P231" s="70">
        <f t="shared" si="3"/>
        <v>5.1403523192081963E-3</v>
      </c>
      <c r="Q231" s="70">
        <f>O231/'סכום נכסי הקרן'!$C$41</f>
        <v>2.0558169920998633E-4</v>
      </c>
    </row>
    <row r="232" spans="1:17">
      <c r="A232" s="62" t="s">
        <v>3490</v>
      </c>
      <c r="B232" s="72" t="s">
        <v>3077</v>
      </c>
      <c r="C232" s="59">
        <v>8991</v>
      </c>
      <c r="D232" s="133" t="s">
        <v>3561</v>
      </c>
      <c r="E232" s="59" t="s">
        <v>567</v>
      </c>
      <c r="F232" s="79">
        <v>44636</v>
      </c>
      <c r="G232" s="59" t="s">
        <v>132</v>
      </c>
      <c r="H232" s="69">
        <v>4.2499999999987539</v>
      </c>
      <c r="I232" s="72" t="s">
        <v>158</v>
      </c>
      <c r="J232" s="72" t="s">
        <v>134</v>
      </c>
      <c r="K232" s="73">
        <v>4.2824000000000001E-2</v>
      </c>
      <c r="L232" s="73">
        <v>7.1299999999981545E-2</v>
      </c>
      <c r="M232" s="69">
        <v>1558842.4037629997</v>
      </c>
      <c r="N232" s="71">
        <v>90.07</v>
      </c>
      <c r="O232" s="69">
        <v>1404.0493868430001</v>
      </c>
      <c r="P232" s="70">
        <f t="shared" si="3"/>
        <v>4.3157829690902288E-3</v>
      </c>
      <c r="Q232" s="70">
        <f>O232/'סכום נכסי הקרן'!$C$41</f>
        <v>1.7260412149020904E-4</v>
      </c>
    </row>
    <row r="233" spans="1:17">
      <c r="A233" s="62" t="s">
        <v>3490</v>
      </c>
      <c r="B233" s="72" t="s">
        <v>3077</v>
      </c>
      <c r="C233" s="59">
        <v>9112</v>
      </c>
      <c r="D233" s="133" t="s">
        <v>3561</v>
      </c>
      <c r="E233" s="59" t="s">
        <v>567</v>
      </c>
      <c r="F233" s="79">
        <v>44722</v>
      </c>
      <c r="G233" s="59" t="s">
        <v>132</v>
      </c>
      <c r="H233" s="69">
        <v>4.2100000000005311</v>
      </c>
      <c r="I233" s="72" t="s">
        <v>158</v>
      </c>
      <c r="J233" s="72" t="s">
        <v>134</v>
      </c>
      <c r="K233" s="73">
        <v>5.2750000000000005E-2</v>
      </c>
      <c r="L233" s="73">
        <v>6.5700000000007294E-2</v>
      </c>
      <c r="M233" s="69">
        <v>2502124.1915910002</v>
      </c>
      <c r="N233" s="71">
        <v>96.4</v>
      </c>
      <c r="O233" s="69">
        <v>2412.047780932</v>
      </c>
      <c r="P233" s="70">
        <f t="shared" si="3"/>
        <v>7.4141798936181091E-3</v>
      </c>
      <c r="Q233" s="70">
        <f>O233/'סכום נכסי הקרן'!$C$41</f>
        <v>2.9652047294168987E-4</v>
      </c>
    </row>
    <row r="234" spans="1:17">
      <c r="A234" s="62" t="s">
        <v>3490</v>
      </c>
      <c r="B234" s="72" t="s">
        <v>3077</v>
      </c>
      <c r="C234" s="59">
        <v>9247</v>
      </c>
      <c r="D234" s="133" t="s">
        <v>3561</v>
      </c>
      <c r="E234" s="59" t="s">
        <v>567</v>
      </c>
      <c r="F234" s="79">
        <v>44816</v>
      </c>
      <c r="G234" s="59" t="s">
        <v>132</v>
      </c>
      <c r="H234" s="69">
        <v>4.1200000000001529</v>
      </c>
      <c r="I234" s="72" t="s">
        <v>158</v>
      </c>
      <c r="J234" s="72" t="s">
        <v>134</v>
      </c>
      <c r="K234" s="73">
        <v>5.6036999999999997E-2</v>
      </c>
      <c r="L234" s="73">
        <v>7.8300000000002479E-2</v>
      </c>
      <c r="M234" s="69">
        <v>3096666.4285050007</v>
      </c>
      <c r="N234" s="71">
        <v>93.15</v>
      </c>
      <c r="O234" s="69">
        <v>2884.544871263</v>
      </c>
      <c r="P234" s="70">
        <f t="shared" si="3"/>
        <v>8.8665468220922843E-3</v>
      </c>
      <c r="Q234" s="70">
        <f>O234/'סכום נכסי הקרן'!$C$41</f>
        <v>3.5460599753042114E-4</v>
      </c>
    </row>
    <row r="235" spans="1:17">
      <c r="A235" s="62" t="s">
        <v>3490</v>
      </c>
      <c r="B235" s="72" t="s">
        <v>3077</v>
      </c>
      <c r="C235" s="59">
        <v>9486</v>
      </c>
      <c r="D235" s="133" t="s">
        <v>3561</v>
      </c>
      <c r="E235" s="59" t="s">
        <v>567</v>
      </c>
      <c r="F235" s="79">
        <v>44976</v>
      </c>
      <c r="G235" s="59" t="s">
        <v>132</v>
      </c>
      <c r="H235" s="69">
        <v>4.15000000000021</v>
      </c>
      <c r="I235" s="72" t="s">
        <v>158</v>
      </c>
      <c r="J235" s="72" t="s">
        <v>134</v>
      </c>
      <c r="K235" s="73">
        <v>6.1999000000000005E-2</v>
      </c>
      <c r="L235" s="73">
        <v>6.1800000000001222E-2</v>
      </c>
      <c r="M235" s="69">
        <v>3033657.002878</v>
      </c>
      <c r="N235" s="71">
        <v>101.95</v>
      </c>
      <c r="O235" s="69">
        <v>3092.8133184090002</v>
      </c>
      <c r="P235" s="70">
        <f t="shared" si="3"/>
        <v>9.5067247429078891E-3</v>
      </c>
      <c r="Q235" s="70">
        <f>O235/'סכום נכסי הקרן'!$C$41</f>
        <v>3.802090800791015E-4</v>
      </c>
    </row>
    <row r="236" spans="1:17">
      <c r="A236" s="62" t="s">
        <v>3490</v>
      </c>
      <c r="B236" s="72" t="s">
        <v>3077</v>
      </c>
      <c r="C236" s="59">
        <v>9567</v>
      </c>
      <c r="D236" s="133" t="s">
        <v>3561</v>
      </c>
      <c r="E236" s="59" t="s">
        <v>567</v>
      </c>
      <c r="F236" s="79">
        <v>45056</v>
      </c>
      <c r="G236" s="59" t="s">
        <v>132</v>
      </c>
      <c r="H236" s="69">
        <v>4.1399999999998931</v>
      </c>
      <c r="I236" s="72" t="s">
        <v>158</v>
      </c>
      <c r="J236" s="72" t="s">
        <v>134</v>
      </c>
      <c r="K236" s="73">
        <v>6.3411999999999996E-2</v>
      </c>
      <c r="L236" s="73">
        <v>6.199999999999762E-2</v>
      </c>
      <c r="M236" s="69">
        <v>3294296.6040020003</v>
      </c>
      <c r="N236" s="71">
        <v>102.47</v>
      </c>
      <c r="O236" s="69">
        <v>3375.6655900739997</v>
      </c>
      <c r="P236" s="70">
        <f t="shared" si="3"/>
        <v>1.0376159271535897E-2</v>
      </c>
      <c r="Q236" s="70">
        <f>O236/'סכום נכסי הקרן'!$C$41</f>
        <v>4.1498098220714706E-4</v>
      </c>
    </row>
    <row r="237" spans="1:17">
      <c r="A237" s="62" t="s">
        <v>3490</v>
      </c>
      <c r="B237" s="72" t="s">
        <v>3077</v>
      </c>
      <c r="C237" s="59">
        <v>7894</v>
      </c>
      <c r="D237" s="133" t="s">
        <v>3561</v>
      </c>
      <c r="E237" s="59" t="s">
        <v>567</v>
      </c>
      <c r="F237" s="79">
        <v>44068</v>
      </c>
      <c r="G237" s="59" t="s">
        <v>132</v>
      </c>
      <c r="H237" s="69">
        <v>3.9899999999993279</v>
      </c>
      <c r="I237" s="72" t="s">
        <v>158</v>
      </c>
      <c r="J237" s="72" t="s">
        <v>134</v>
      </c>
      <c r="K237" s="73">
        <v>4.5102999999999997E-2</v>
      </c>
      <c r="L237" s="73">
        <v>6.3499999999990842E-2</v>
      </c>
      <c r="M237" s="69">
        <v>2082522.9611970002</v>
      </c>
      <c r="N237" s="71">
        <v>94.34</v>
      </c>
      <c r="O237" s="69">
        <v>1964.6522645680002</v>
      </c>
      <c r="P237" s="70">
        <f t="shared" si="3"/>
        <v>6.0389704686044949E-3</v>
      </c>
      <c r="Q237" s="70">
        <f>O237/'סכום נכסי הקרן'!$C$41</f>
        <v>2.4152076225893336E-4</v>
      </c>
    </row>
    <row r="238" spans="1:17">
      <c r="A238" s="62" t="s">
        <v>3490</v>
      </c>
      <c r="B238" s="72" t="s">
        <v>3077</v>
      </c>
      <c r="C238" s="59">
        <v>8076</v>
      </c>
      <c r="D238" s="133" t="s">
        <v>3561</v>
      </c>
      <c r="E238" s="59" t="s">
        <v>567</v>
      </c>
      <c r="F238" s="79">
        <v>44160</v>
      </c>
      <c r="G238" s="59" t="s">
        <v>132</v>
      </c>
      <c r="H238" s="69">
        <v>3.8400000000002685</v>
      </c>
      <c r="I238" s="72" t="s">
        <v>158</v>
      </c>
      <c r="J238" s="72" t="s">
        <v>134</v>
      </c>
      <c r="K238" s="73">
        <v>4.5465999999999999E-2</v>
      </c>
      <c r="L238" s="73">
        <v>9.0600000000002817E-2</v>
      </c>
      <c r="M238" s="69">
        <v>1912702.890409</v>
      </c>
      <c r="N238" s="71">
        <v>85.62</v>
      </c>
      <c r="O238" s="69">
        <v>1637.656256859</v>
      </c>
      <c r="P238" s="70">
        <f t="shared" si="3"/>
        <v>5.0338464222173685E-3</v>
      </c>
      <c r="Q238" s="70">
        <f>O238/'סכום נכסי הקרן'!$C$41</f>
        <v>2.0132213451099876E-4</v>
      </c>
    </row>
    <row r="239" spans="1:17">
      <c r="A239" s="62" t="s">
        <v>3490</v>
      </c>
      <c r="B239" s="72" t="s">
        <v>3077</v>
      </c>
      <c r="C239" s="59">
        <v>9311</v>
      </c>
      <c r="D239" s="133" t="s">
        <v>3561</v>
      </c>
      <c r="E239" s="59" t="s">
        <v>567</v>
      </c>
      <c r="F239" s="79">
        <v>44880</v>
      </c>
      <c r="G239" s="59" t="s">
        <v>132</v>
      </c>
      <c r="H239" s="69">
        <v>3.6600000000006778</v>
      </c>
      <c r="I239" s="72" t="s">
        <v>158</v>
      </c>
      <c r="J239" s="72" t="s">
        <v>134</v>
      </c>
      <c r="K239" s="73">
        <v>7.2695999999999997E-2</v>
      </c>
      <c r="L239" s="73">
        <v>9.7100000000021836E-2</v>
      </c>
      <c r="M239" s="69">
        <v>1696113.932571</v>
      </c>
      <c r="N239" s="71">
        <v>93.99</v>
      </c>
      <c r="O239" s="69">
        <v>1594.1775458120001</v>
      </c>
      <c r="P239" s="70">
        <f t="shared" si="3"/>
        <v>4.900201065855256E-3</v>
      </c>
      <c r="Q239" s="70">
        <f>O239/'סכום נכסי הקרן'!$C$41</f>
        <v>1.9597716246505946E-4</v>
      </c>
    </row>
    <row r="240" spans="1:17">
      <c r="A240" s="62" t="s">
        <v>3491</v>
      </c>
      <c r="B240" s="72" t="s">
        <v>3077</v>
      </c>
      <c r="C240" s="59">
        <v>8811</v>
      </c>
      <c r="D240" s="133" t="s">
        <v>3561</v>
      </c>
      <c r="E240" s="59" t="s">
        <v>811</v>
      </c>
      <c r="F240" s="79">
        <v>44550</v>
      </c>
      <c r="G240" s="59" t="s">
        <v>3076</v>
      </c>
      <c r="H240" s="69">
        <v>4.8899999999996782</v>
      </c>
      <c r="I240" s="72" t="s">
        <v>310</v>
      </c>
      <c r="J240" s="72" t="s">
        <v>134</v>
      </c>
      <c r="K240" s="73">
        <v>7.85E-2</v>
      </c>
      <c r="L240" s="73">
        <v>7.9499999999991786E-2</v>
      </c>
      <c r="M240" s="69">
        <v>2543992.2303030002</v>
      </c>
      <c r="N240" s="71">
        <v>100.43</v>
      </c>
      <c r="O240" s="69">
        <v>2554.930434638</v>
      </c>
      <c r="P240" s="70">
        <f t="shared" si="3"/>
        <v>7.8533742191320473E-3</v>
      </c>
      <c r="Q240" s="70">
        <f>O240/'סכום נכסי הקרן'!$C$41</f>
        <v>3.1408547824009078E-4</v>
      </c>
    </row>
    <row r="241" spans="1:17">
      <c r="A241" s="62" t="s">
        <v>3492</v>
      </c>
      <c r="B241" s="72" t="s">
        <v>3086</v>
      </c>
      <c r="C241" s="59" t="s">
        <v>3240</v>
      </c>
      <c r="D241" s="133" t="s">
        <v>3561</v>
      </c>
      <c r="E241" s="59" t="s">
        <v>811</v>
      </c>
      <c r="F241" s="79">
        <v>42732</v>
      </c>
      <c r="G241" s="59" t="s">
        <v>3076</v>
      </c>
      <c r="H241" s="69">
        <v>2.2899999999992904</v>
      </c>
      <c r="I241" s="72" t="s">
        <v>130</v>
      </c>
      <c r="J241" s="72" t="s">
        <v>134</v>
      </c>
      <c r="K241" s="73">
        <v>2.1613000000000004E-2</v>
      </c>
      <c r="L241" s="73">
        <v>2.3700000000000433E-2</v>
      </c>
      <c r="M241" s="69">
        <v>614515.22651199996</v>
      </c>
      <c r="N241" s="71">
        <v>112.3</v>
      </c>
      <c r="O241" s="69">
        <v>690.10065888099996</v>
      </c>
      <c r="P241" s="70">
        <f t="shared" si="3"/>
        <v>2.1212392516001999E-3</v>
      </c>
      <c r="Q241" s="70">
        <f>O241/'סכום נכסי הקרן'!$C$41</f>
        <v>8.4836202402963407E-5</v>
      </c>
    </row>
    <row r="242" spans="1:17">
      <c r="A242" s="62" t="s">
        <v>3493</v>
      </c>
      <c r="B242" s="72" t="s">
        <v>3077</v>
      </c>
      <c r="C242" s="59">
        <v>9533</v>
      </c>
      <c r="D242" s="133" t="s">
        <v>3561</v>
      </c>
      <c r="E242" s="59" t="s">
        <v>580</v>
      </c>
      <c r="F242" s="79">
        <v>45015</v>
      </c>
      <c r="G242" s="59" t="s">
        <v>289</v>
      </c>
      <c r="H242" s="69">
        <v>3.8000000000010492</v>
      </c>
      <c r="I242" s="72" t="s">
        <v>579</v>
      </c>
      <c r="J242" s="72" t="s">
        <v>134</v>
      </c>
      <c r="K242" s="73">
        <v>3.3593000000000005E-2</v>
      </c>
      <c r="L242" s="73">
        <v>2.9800000000005641E-2</v>
      </c>
      <c r="M242" s="69">
        <v>1468414.0063980001</v>
      </c>
      <c r="N242" s="71">
        <v>103.78</v>
      </c>
      <c r="O242" s="69">
        <v>1523.9200519930002</v>
      </c>
      <c r="P242" s="70">
        <f t="shared" si="3"/>
        <v>4.6842427825381843E-3</v>
      </c>
      <c r="Q242" s="70">
        <f>O242/'סכום נכסי הקרן'!$C$41</f>
        <v>1.873401920619035E-4</v>
      </c>
    </row>
    <row r="243" spans="1:17">
      <c r="A243" s="62" t="s">
        <v>3469</v>
      </c>
      <c r="B243" s="72" t="s">
        <v>3086</v>
      </c>
      <c r="C243" s="59" t="s">
        <v>3241</v>
      </c>
      <c r="D243" s="133" t="s">
        <v>3561</v>
      </c>
      <c r="E243" s="59" t="s">
        <v>567</v>
      </c>
      <c r="F243" s="79">
        <v>45286</v>
      </c>
      <c r="G243" s="59" t="s">
        <v>132</v>
      </c>
      <c r="H243" s="69">
        <v>1.7300000000000246</v>
      </c>
      <c r="I243" s="72" t="s">
        <v>130</v>
      </c>
      <c r="J243" s="72" t="s">
        <v>134</v>
      </c>
      <c r="K243" s="73">
        <v>6.7500000000000004E-2</v>
      </c>
      <c r="L243" s="73">
        <v>7.1700000000001263E-2</v>
      </c>
      <c r="M243" s="69">
        <v>8640018.3111339994</v>
      </c>
      <c r="N243" s="71">
        <v>99.67</v>
      </c>
      <c r="O243" s="69">
        <v>8611.5078830229995</v>
      </c>
      <c r="P243" s="70">
        <f t="shared" si="3"/>
        <v>2.6470150842274272E-2</v>
      </c>
      <c r="Q243" s="70">
        <f>O243/'סכום נכסי הקרן'!$C$41</f>
        <v>1.0586392236510416E-3</v>
      </c>
    </row>
    <row r="244" spans="1:17">
      <c r="A244" s="62" t="s">
        <v>3469</v>
      </c>
      <c r="B244" s="72" t="s">
        <v>3086</v>
      </c>
      <c r="C244" s="59" t="s">
        <v>3242</v>
      </c>
      <c r="D244" s="133" t="s">
        <v>3561</v>
      </c>
      <c r="E244" s="59" t="s">
        <v>567</v>
      </c>
      <c r="F244" s="79">
        <v>45169</v>
      </c>
      <c r="G244" s="59" t="s">
        <v>132</v>
      </c>
      <c r="H244" s="69">
        <v>1.8200000000004408</v>
      </c>
      <c r="I244" s="72" t="s">
        <v>130</v>
      </c>
      <c r="J244" s="72" t="s">
        <v>134</v>
      </c>
      <c r="K244" s="73">
        <v>6.9500000000000006E-2</v>
      </c>
      <c r="L244" s="73">
        <v>7.1400000000000338E-2</v>
      </c>
      <c r="M244" s="69">
        <v>589679.324991</v>
      </c>
      <c r="N244" s="71">
        <v>100.05</v>
      </c>
      <c r="O244" s="69">
        <v>589.97420255700001</v>
      </c>
      <c r="P244" s="70">
        <f t="shared" si="3"/>
        <v>1.8134694117300336E-3</v>
      </c>
      <c r="Q244" s="70">
        <f>O244/'סכום נכסי הקרן'!$C$41</f>
        <v>7.252734831728851E-5</v>
      </c>
    </row>
    <row r="245" spans="1:17">
      <c r="A245" s="62" t="s">
        <v>3469</v>
      </c>
      <c r="B245" s="72" t="s">
        <v>3086</v>
      </c>
      <c r="C245" s="59" t="s">
        <v>3243</v>
      </c>
      <c r="D245" s="133" t="s">
        <v>3561</v>
      </c>
      <c r="E245" s="59" t="s">
        <v>567</v>
      </c>
      <c r="F245" s="79">
        <v>45195</v>
      </c>
      <c r="G245" s="59" t="s">
        <v>132</v>
      </c>
      <c r="H245" s="69">
        <v>1.8199999999983929</v>
      </c>
      <c r="I245" s="72" t="s">
        <v>130</v>
      </c>
      <c r="J245" s="72" t="s">
        <v>134</v>
      </c>
      <c r="K245" s="73">
        <v>6.9500000000000006E-2</v>
      </c>
      <c r="L245" s="73">
        <v>7.139999999995178E-2</v>
      </c>
      <c r="M245" s="69">
        <v>310900.83017600002</v>
      </c>
      <c r="N245" s="71">
        <v>100.06</v>
      </c>
      <c r="O245" s="69">
        <v>311.08739192500002</v>
      </c>
      <c r="P245" s="70">
        <f t="shared" si="3"/>
        <v>9.5622396231190363E-4</v>
      </c>
      <c r="Q245" s="70">
        <f>O245/'סכום נכסי הקרן'!$C$41</f>
        <v>3.8242932544294549E-5</v>
      </c>
    </row>
    <row r="246" spans="1:17">
      <c r="A246" s="62" t="s">
        <v>3469</v>
      </c>
      <c r="B246" s="72" t="s">
        <v>3086</v>
      </c>
      <c r="C246" s="59" t="s">
        <v>3244</v>
      </c>
      <c r="D246" s="133" t="s">
        <v>3561</v>
      </c>
      <c r="E246" s="59" t="s">
        <v>567</v>
      </c>
      <c r="F246" s="79">
        <v>45230</v>
      </c>
      <c r="G246" s="59" t="s">
        <v>132</v>
      </c>
      <c r="H246" s="69">
        <v>1.820000000001009</v>
      </c>
      <c r="I246" s="72" t="s">
        <v>130</v>
      </c>
      <c r="J246" s="72" t="s">
        <v>134</v>
      </c>
      <c r="K246" s="73">
        <v>6.9500000000000006E-2</v>
      </c>
      <c r="L246" s="73">
        <v>6.3500000000021983E-2</v>
      </c>
      <c r="M246" s="69">
        <v>605779.68528800004</v>
      </c>
      <c r="N246" s="71">
        <v>101.41</v>
      </c>
      <c r="O246" s="69">
        <v>614.32121885900006</v>
      </c>
      <c r="P246" s="70">
        <f t="shared" si="3"/>
        <v>1.8883075472607201E-3</v>
      </c>
      <c r="Q246" s="70">
        <f>O246/'סכום נכסי הקרן'!$C$41</f>
        <v>7.5520402122300012E-5</v>
      </c>
    </row>
    <row r="247" spans="1:17">
      <c r="A247" s="62" t="s">
        <v>3469</v>
      </c>
      <c r="B247" s="72" t="s">
        <v>3086</v>
      </c>
      <c r="C247" s="59" t="s">
        <v>3245</v>
      </c>
      <c r="D247" s="133" t="s">
        <v>3561</v>
      </c>
      <c r="E247" s="59" t="s">
        <v>567</v>
      </c>
      <c r="F247" s="79">
        <v>45257</v>
      </c>
      <c r="G247" s="59" t="s">
        <v>132</v>
      </c>
      <c r="H247" s="69">
        <v>1.8200000000010423</v>
      </c>
      <c r="I247" s="72" t="s">
        <v>130</v>
      </c>
      <c r="J247" s="72" t="s">
        <v>134</v>
      </c>
      <c r="K247" s="73">
        <v>6.9500000000000006E-2</v>
      </c>
      <c r="L247" s="73">
        <v>6.8100000000070327E-2</v>
      </c>
      <c r="M247" s="69">
        <v>381592.90788000001</v>
      </c>
      <c r="N247" s="71">
        <v>100.62</v>
      </c>
      <c r="O247" s="69">
        <v>383.95880932999995</v>
      </c>
      <c r="P247" s="70">
        <f t="shared" si="3"/>
        <v>1.1802169536675067E-3</v>
      </c>
      <c r="Q247" s="70">
        <f>O247/'סכום נכסי הקרן'!$C$41</f>
        <v>4.7201240635734067E-5</v>
      </c>
    </row>
    <row r="248" spans="1:17">
      <c r="A248" s="62" t="s">
        <v>3466</v>
      </c>
      <c r="B248" s="72" t="s">
        <v>3086</v>
      </c>
      <c r="C248" s="59" t="s">
        <v>3246</v>
      </c>
      <c r="D248" s="133" t="s">
        <v>3561</v>
      </c>
      <c r="E248" s="59" t="s">
        <v>602</v>
      </c>
      <c r="F248" s="79">
        <v>44858</v>
      </c>
      <c r="G248" s="59" t="s">
        <v>132</v>
      </c>
      <c r="H248" s="69">
        <v>5.3999999999956874</v>
      </c>
      <c r="I248" s="72" t="s">
        <v>630</v>
      </c>
      <c r="J248" s="72" t="s">
        <v>134</v>
      </c>
      <c r="K248" s="73">
        <v>3.49E-2</v>
      </c>
      <c r="L248" s="73">
        <v>4.4699999999987063E-2</v>
      </c>
      <c r="M248" s="69">
        <v>92831.542804000012</v>
      </c>
      <c r="N248" s="71">
        <v>99.93</v>
      </c>
      <c r="O248" s="69">
        <v>92.766554596000006</v>
      </c>
      <c r="P248" s="70">
        <f t="shared" si="3"/>
        <v>2.8514689025775967E-4</v>
      </c>
      <c r="Q248" s="70">
        <f>O248/'סכום נכסי הקרן'!$C$41</f>
        <v>1.1404078666861406E-5</v>
      </c>
    </row>
    <row r="249" spans="1:17">
      <c r="A249" s="62" t="s">
        <v>3466</v>
      </c>
      <c r="B249" s="72" t="s">
        <v>3086</v>
      </c>
      <c r="C249" s="59" t="s">
        <v>3247</v>
      </c>
      <c r="D249" s="133" t="s">
        <v>3561</v>
      </c>
      <c r="E249" s="59" t="s">
        <v>602</v>
      </c>
      <c r="F249" s="79">
        <v>44858</v>
      </c>
      <c r="G249" s="59" t="s">
        <v>132</v>
      </c>
      <c r="H249" s="69">
        <v>5.4300000000240844</v>
      </c>
      <c r="I249" s="72" t="s">
        <v>630</v>
      </c>
      <c r="J249" s="72" t="s">
        <v>134</v>
      </c>
      <c r="K249" s="73">
        <v>3.49E-2</v>
      </c>
      <c r="L249" s="73">
        <v>4.4600000000221324E-2</v>
      </c>
      <c r="M249" s="69">
        <v>76859.996742999996</v>
      </c>
      <c r="N249" s="71">
        <v>99.94</v>
      </c>
      <c r="O249" s="69">
        <v>76.813875904999989</v>
      </c>
      <c r="P249" s="70">
        <f t="shared" si="3"/>
        <v>2.3611136511801257E-4</v>
      </c>
      <c r="Q249" s="70">
        <f>O249/'סכום נכסי הקרן'!$C$41</f>
        <v>9.4429666741651469E-6</v>
      </c>
    </row>
    <row r="250" spans="1:17">
      <c r="A250" s="62" t="s">
        <v>3466</v>
      </c>
      <c r="B250" s="72" t="s">
        <v>3086</v>
      </c>
      <c r="C250" s="59" t="s">
        <v>3248</v>
      </c>
      <c r="D250" s="133" t="s">
        <v>3561</v>
      </c>
      <c r="E250" s="59" t="s">
        <v>602</v>
      </c>
      <c r="F250" s="79">
        <v>44858</v>
      </c>
      <c r="G250" s="59" t="s">
        <v>132</v>
      </c>
      <c r="H250" s="69">
        <v>5.3200000000170657</v>
      </c>
      <c r="I250" s="72" t="s">
        <v>630</v>
      </c>
      <c r="J250" s="72" t="s">
        <v>134</v>
      </c>
      <c r="K250" s="73">
        <v>3.49E-2</v>
      </c>
      <c r="L250" s="73">
        <v>4.4700000000201863E-2</v>
      </c>
      <c r="M250" s="69">
        <v>96126.39549700002</v>
      </c>
      <c r="N250" s="71">
        <v>99.98</v>
      </c>
      <c r="O250" s="69">
        <v>96.107163897999982</v>
      </c>
      <c r="P250" s="70">
        <f t="shared" si="3"/>
        <v>2.9541529311242939E-4</v>
      </c>
      <c r="Q250" s="70">
        <f>O250/'סכום נכסי הקרן'!$C$41</f>
        <v>1.1814750071455097E-5</v>
      </c>
    </row>
    <row r="251" spans="1:17">
      <c r="A251" s="62" t="s">
        <v>3466</v>
      </c>
      <c r="B251" s="72" t="s">
        <v>3086</v>
      </c>
      <c r="C251" s="59" t="s">
        <v>3249</v>
      </c>
      <c r="D251" s="133" t="s">
        <v>3561</v>
      </c>
      <c r="E251" s="59" t="s">
        <v>602</v>
      </c>
      <c r="F251" s="79">
        <v>44858</v>
      </c>
      <c r="G251" s="59" t="s">
        <v>132</v>
      </c>
      <c r="H251" s="69">
        <v>5.3600000000051313</v>
      </c>
      <c r="I251" s="72" t="s">
        <v>630</v>
      </c>
      <c r="J251" s="72" t="s">
        <v>134</v>
      </c>
      <c r="K251" s="73">
        <v>3.49E-2</v>
      </c>
      <c r="L251" s="73">
        <v>4.4699999999974344E-2</v>
      </c>
      <c r="M251" s="69">
        <v>116963.202733</v>
      </c>
      <c r="N251" s="71">
        <v>99.97</v>
      </c>
      <c r="O251" s="69">
        <v>116.92810569</v>
      </c>
      <c r="P251" s="70">
        <f t="shared" si="3"/>
        <v>3.5941494072338668E-4</v>
      </c>
      <c r="Q251" s="70">
        <f>O251/'סכום נכסי הקרן'!$C$41</f>
        <v>1.4374332661842136E-5</v>
      </c>
    </row>
    <row r="252" spans="1:17">
      <c r="A252" s="62" t="s">
        <v>3466</v>
      </c>
      <c r="B252" s="72" t="s">
        <v>3086</v>
      </c>
      <c r="C252" s="59" t="s">
        <v>3250</v>
      </c>
      <c r="D252" s="133" t="s">
        <v>3561</v>
      </c>
      <c r="E252" s="59" t="s">
        <v>602</v>
      </c>
      <c r="F252" s="79">
        <v>44858</v>
      </c>
      <c r="G252" s="59" t="s">
        <v>132</v>
      </c>
      <c r="H252" s="69">
        <v>5.5200000000195688</v>
      </c>
      <c r="I252" s="72" t="s">
        <v>630</v>
      </c>
      <c r="J252" s="72" t="s">
        <v>134</v>
      </c>
      <c r="K252" s="73">
        <v>3.49E-2</v>
      </c>
      <c r="L252" s="73">
        <v>4.4500000000158274E-2</v>
      </c>
      <c r="M252" s="69">
        <v>69568.237836</v>
      </c>
      <c r="N252" s="71">
        <v>99.9</v>
      </c>
      <c r="O252" s="69">
        <v>69.498664782000006</v>
      </c>
      <c r="P252" s="70">
        <f t="shared" si="3"/>
        <v>2.1362578599537949E-4</v>
      </c>
      <c r="Q252" s="70">
        <f>O252/'סכום נכסי הקרן'!$C$41</f>
        <v>8.5436852092589524E-6</v>
      </c>
    </row>
    <row r="253" spans="1:17">
      <c r="A253" s="62" t="s">
        <v>3494</v>
      </c>
      <c r="B253" s="72" t="s">
        <v>3077</v>
      </c>
      <c r="C253" s="59">
        <v>9637</v>
      </c>
      <c r="D253" s="133" t="s">
        <v>3561</v>
      </c>
      <c r="E253" s="59" t="s">
        <v>602</v>
      </c>
      <c r="F253" s="79">
        <v>45104</v>
      </c>
      <c r="G253" s="59" t="s">
        <v>132</v>
      </c>
      <c r="H253" s="69">
        <v>2.300000000000936</v>
      </c>
      <c r="I253" s="72" t="s">
        <v>310</v>
      </c>
      <c r="J253" s="72" t="s">
        <v>134</v>
      </c>
      <c r="K253" s="73">
        <v>5.2159000000000004E-2</v>
      </c>
      <c r="L253" s="73">
        <v>5.7900000000028207E-2</v>
      </c>
      <c r="M253" s="69">
        <v>749133.25</v>
      </c>
      <c r="N253" s="71">
        <v>99.81</v>
      </c>
      <c r="O253" s="69">
        <v>747.70992589100013</v>
      </c>
      <c r="P253" s="70">
        <f t="shared" si="3"/>
        <v>2.2983192715434956E-3</v>
      </c>
      <c r="Q253" s="70">
        <f>O253/'סכום נכסי הקרן'!$C$41</f>
        <v>9.1918287274859604E-5</v>
      </c>
    </row>
    <row r="254" spans="1:17">
      <c r="A254" s="62" t="s">
        <v>3495</v>
      </c>
      <c r="B254" s="72" t="s">
        <v>3077</v>
      </c>
      <c r="C254" s="59">
        <v>9577</v>
      </c>
      <c r="D254" s="133" t="s">
        <v>3561</v>
      </c>
      <c r="E254" s="59" t="s">
        <v>602</v>
      </c>
      <c r="F254" s="79">
        <v>45063</v>
      </c>
      <c r="G254" s="59" t="s">
        <v>132</v>
      </c>
      <c r="H254" s="69">
        <v>3.3699999999989858</v>
      </c>
      <c r="I254" s="72" t="s">
        <v>310</v>
      </c>
      <c r="J254" s="72" t="s">
        <v>134</v>
      </c>
      <c r="K254" s="73">
        <v>4.4344000000000001E-2</v>
      </c>
      <c r="L254" s="73">
        <v>4.1899999999984477E-2</v>
      </c>
      <c r="M254" s="69">
        <v>1123699.875</v>
      </c>
      <c r="N254" s="71">
        <v>102.62</v>
      </c>
      <c r="O254" s="69">
        <v>1153.1407982409999</v>
      </c>
      <c r="P254" s="70">
        <f t="shared" si="3"/>
        <v>3.5445372966557273E-3</v>
      </c>
      <c r="Q254" s="70">
        <f>O254/'סכום נכסי הקרן'!$C$41</f>
        <v>1.417591548417252E-4</v>
      </c>
    </row>
    <row r="255" spans="1:17">
      <c r="A255" s="62" t="s">
        <v>3496</v>
      </c>
      <c r="B255" s="72" t="s">
        <v>3086</v>
      </c>
      <c r="C255" s="59" t="s">
        <v>3251</v>
      </c>
      <c r="D255" s="133" t="s">
        <v>3561</v>
      </c>
      <c r="E255" s="59" t="s">
        <v>602</v>
      </c>
      <c r="F255" s="79">
        <v>42372</v>
      </c>
      <c r="G255" s="59" t="s">
        <v>132</v>
      </c>
      <c r="H255" s="69">
        <v>9.3599999999978447</v>
      </c>
      <c r="I255" s="72" t="s">
        <v>130</v>
      </c>
      <c r="J255" s="72" t="s">
        <v>134</v>
      </c>
      <c r="K255" s="73">
        <v>6.7000000000000004E-2</v>
      </c>
      <c r="L255" s="73">
        <v>3.409999999999265E-2</v>
      </c>
      <c r="M255" s="69">
        <v>906709.775914</v>
      </c>
      <c r="N255" s="71">
        <v>151.47999999999999</v>
      </c>
      <c r="O255" s="69">
        <v>1373.4839681609999</v>
      </c>
      <c r="P255" s="70">
        <f t="shared" si="3"/>
        <v>4.2218306376216787E-3</v>
      </c>
      <c r="Q255" s="70">
        <f>O255/'סכום נכסי הקרן'!$C$41</f>
        <v>1.6884662030184307E-4</v>
      </c>
    </row>
    <row r="256" spans="1:17">
      <c r="A256" s="62" t="s">
        <v>3497</v>
      </c>
      <c r="B256" s="72" t="s">
        <v>3086</v>
      </c>
      <c r="C256" s="59" t="s">
        <v>3252</v>
      </c>
      <c r="D256" s="133" t="s">
        <v>3561</v>
      </c>
      <c r="E256" s="59" t="s">
        <v>623</v>
      </c>
      <c r="F256" s="79">
        <v>44871</v>
      </c>
      <c r="G256" s="133" t="s">
        <v>3561</v>
      </c>
      <c r="H256" s="69">
        <v>4.6899999999986051</v>
      </c>
      <c r="I256" s="72" t="s">
        <v>310</v>
      </c>
      <c r="J256" s="72" t="s">
        <v>134</v>
      </c>
      <c r="K256" s="73">
        <v>0.05</v>
      </c>
      <c r="L256" s="73">
        <v>6.9899999999986043E-2</v>
      </c>
      <c r="M256" s="69">
        <v>1122154.97061</v>
      </c>
      <c r="N256" s="71">
        <v>95.84</v>
      </c>
      <c r="O256" s="69">
        <v>1075.4732824500002</v>
      </c>
      <c r="P256" s="70">
        <f t="shared" si="3"/>
        <v>3.3058020035503827E-3</v>
      </c>
      <c r="Q256" s="70">
        <f>O256/'סכום נכסי הקרן'!$C$41</f>
        <v>1.322112475835801E-4</v>
      </c>
    </row>
    <row r="257" spans="1:17">
      <c r="A257" s="62" t="s">
        <v>3497</v>
      </c>
      <c r="B257" s="72" t="s">
        <v>3086</v>
      </c>
      <c r="C257" s="59" t="s">
        <v>3253</v>
      </c>
      <c r="D257" s="133" t="s">
        <v>3561</v>
      </c>
      <c r="E257" s="59" t="s">
        <v>623</v>
      </c>
      <c r="F257" s="79">
        <v>44969</v>
      </c>
      <c r="G257" s="133" t="s">
        <v>3561</v>
      </c>
      <c r="H257" s="69">
        <v>4.6899999999999373</v>
      </c>
      <c r="I257" s="72" t="s">
        <v>310</v>
      </c>
      <c r="J257" s="72" t="s">
        <v>134</v>
      </c>
      <c r="K257" s="73">
        <v>0.05</v>
      </c>
      <c r="L257" s="73">
        <v>6.7100000000000645E-2</v>
      </c>
      <c r="M257" s="69">
        <v>813560.94266599999</v>
      </c>
      <c r="N257" s="71">
        <v>96.56</v>
      </c>
      <c r="O257" s="69">
        <v>785.57449234500007</v>
      </c>
      <c r="P257" s="70">
        <f t="shared" si="3"/>
        <v>2.4147078064237371E-3</v>
      </c>
      <c r="Q257" s="70">
        <f>O257/'סכום נכסי הקרן'!$C$41</f>
        <v>9.6573095210850758E-5</v>
      </c>
    </row>
    <row r="258" spans="1:17">
      <c r="A258" s="62" t="s">
        <v>3497</v>
      </c>
      <c r="B258" s="72" t="s">
        <v>3086</v>
      </c>
      <c r="C258" s="59" t="s">
        <v>3254</v>
      </c>
      <c r="D258" s="133" t="s">
        <v>3561</v>
      </c>
      <c r="E258" s="59" t="s">
        <v>623</v>
      </c>
      <c r="F258" s="79">
        <v>45018</v>
      </c>
      <c r="G258" s="133" t="s">
        <v>3561</v>
      </c>
      <c r="H258" s="69">
        <v>4.6900000000052371</v>
      </c>
      <c r="I258" s="72" t="s">
        <v>310</v>
      </c>
      <c r="J258" s="72" t="s">
        <v>134</v>
      </c>
      <c r="K258" s="73">
        <v>0.05</v>
      </c>
      <c r="L258" s="73">
        <v>4.1800000000052136E-2</v>
      </c>
      <c r="M258" s="69">
        <v>387979.36980400002</v>
      </c>
      <c r="N258" s="71">
        <v>107.78</v>
      </c>
      <c r="O258" s="69">
        <v>418.164149549</v>
      </c>
      <c r="P258" s="70">
        <f t="shared" si="3"/>
        <v>1.285357717341801E-3</v>
      </c>
      <c r="Q258" s="70">
        <f>O258/'סכום נכסי הקרן'!$C$41</f>
        <v>5.1406208604880293E-5</v>
      </c>
    </row>
    <row r="259" spans="1:17">
      <c r="A259" s="62" t="s">
        <v>3497</v>
      </c>
      <c r="B259" s="72" t="s">
        <v>3086</v>
      </c>
      <c r="C259" s="59" t="s">
        <v>3255</v>
      </c>
      <c r="D259" s="133" t="s">
        <v>3561</v>
      </c>
      <c r="E259" s="59" t="s">
        <v>623</v>
      </c>
      <c r="F259" s="79">
        <v>45109</v>
      </c>
      <c r="G259" s="133" t="s">
        <v>3561</v>
      </c>
      <c r="H259" s="69">
        <v>4.6899999999954947</v>
      </c>
      <c r="I259" s="72" t="s">
        <v>310</v>
      </c>
      <c r="J259" s="72" t="s">
        <v>134</v>
      </c>
      <c r="K259" s="73">
        <v>0.05</v>
      </c>
      <c r="L259" s="73">
        <v>5.2499999999943682E-2</v>
      </c>
      <c r="M259" s="69">
        <v>350349.77453699999</v>
      </c>
      <c r="N259" s="71">
        <v>101.37</v>
      </c>
      <c r="O259" s="69">
        <v>355.14954093999995</v>
      </c>
      <c r="P259" s="70">
        <f t="shared" si="3"/>
        <v>1.0916626969336483E-3</v>
      </c>
      <c r="Q259" s="70">
        <f>O259/'סכום נכסי הקרן'!$C$41</f>
        <v>4.3659628419078022E-5</v>
      </c>
    </row>
    <row r="260" spans="1:17">
      <c r="A260" s="62" t="s">
        <v>3497</v>
      </c>
      <c r="B260" s="72" t="s">
        <v>3086</v>
      </c>
      <c r="C260" s="59" t="s">
        <v>3256</v>
      </c>
      <c r="D260" s="133" t="s">
        <v>3561</v>
      </c>
      <c r="E260" s="59" t="s">
        <v>623</v>
      </c>
      <c r="F260" s="79">
        <v>45200</v>
      </c>
      <c r="G260" s="133" t="s">
        <v>3561</v>
      </c>
      <c r="H260" s="69">
        <v>4.6900000000026791</v>
      </c>
      <c r="I260" s="72" t="s">
        <v>310</v>
      </c>
      <c r="J260" s="72" t="s">
        <v>134</v>
      </c>
      <c r="K260" s="73">
        <v>0.05</v>
      </c>
      <c r="L260" s="73">
        <v>4.9200000000035729E-2</v>
      </c>
      <c r="M260" s="69">
        <v>418645.01713399997</v>
      </c>
      <c r="N260" s="71">
        <v>101.61</v>
      </c>
      <c r="O260" s="69">
        <v>425.38521949400001</v>
      </c>
      <c r="P260" s="70">
        <f t="shared" si="3"/>
        <v>1.3075539242411278E-3</v>
      </c>
      <c r="Q260" s="70">
        <f>O260/'סכום נכסי הקרן'!$C$41</f>
        <v>5.2293917004424965E-5</v>
      </c>
    </row>
    <row r="261" spans="1:17">
      <c r="A261" s="62" t="s">
        <v>3498</v>
      </c>
      <c r="B261" s="72" t="s">
        <v>3086</v>
      </c>
      <c r="C261" s="59" t="s">
        <v>3257</v>
      </c>
      <c r="D261" s="133" t="s">
        <v>3561</v>
      </c>
      <c r="E261" s="59" t="s">
        <v>623</v>
      </c>
      <c r="F261" s="79">
        <v>41816</v>
      </c>
      <c r="G261" s="133" t="s">
        <v>3561</v>
      </c>
      <c r="H261" s="69">
        <v>5.5400000000017258</v>
      </c>
      <c r="I261" s="72" t="s">
        <v>630</v>
      </c>
      <c r="J261" s="72" t="s">
        <v>134</v>
      </c>
      <c r="K261" s="73">
        <v>4.4999999999999998E-2</v>
      </c>
      <c r="L261" s="73">
        <v>9.0500000000006173E-2</v>
      </c>
      <c r="M261" s="69">
        <v>278940.05719999998</v>
      </c>
      <c r="N261" s="71">
        <v>87.22</v>
      </c>
      <c r="O261" s="69">
        <v>243.29153327700001</v>
      </c>
      <c r="P261" s="70">
        <f t="shared" si="3"/>
        <v>7.4783228117184094E-4</v>
      </c>
      <c r="Q261" s="70">
        <f>O261/'סכום נכסי הקרן'!$C$41</f>
        <v>2.9908578544878626E-5</v>
      </c>
    </row>
    <row r="262" spans="1:17">
      <c r="A262" s="62" t="s">
        <v>3498</v>
      </c>
      <c r="B262" s="72" t="s">
        <v>3086</v>
      </c>
      <c r="C262" s="59" t="s">
        <v>3258</v>
      </c>
      <c r="D262" s="133" t="s">
        <v>3561</v>
      </c>
      <c r="E262" s="59" t="s">
        <v>623</v>
      </c>
      <c r="F262" s="79">
        <v>42625</v>
      </c>
      <c r="G262" s="133" t="s">
        <v>3561</v>
      </c>
      <c r="H262" s="69">
        <v>5.5399999999876623</v>
      </c>
      <c r="I262" s="72" t="s">
        <v>630</v>
      </c>
      <c r="J262" s="72" t="s">
        <v>134</v>
      </c>
      <c r="K262" s="73">
        <v>4.4999999999999998E-2</v>
      </c>
      <c r="L262" s="73">
        <v>9.0499999999809067E-2</v>
      </c>
      <c r="M262" s="69">
        <v>77673.252353999997</v>
      </c>
      <c r="N262" s="71">
        <v>87.66</v>
      </c>
      <c r="O262" s="69">
        <v>68.088372445999994</v>
      </c>
      <c r="P262" s="70">
        <f t="shared" si="3"/>
        <v>2.0929081337818913E-4</v>
      </c>
      <c r="Q262" s="70">
        <f>O262/'סכום נכסי הקרן'!$C$41</f>
        <v>8.3703136227743836E-6</v>
      </c>
    </row>
    <row r="263" spans="1:17">
      <c r="A263" s="62" t="s">
        <v>3498</v>
      </c>
      <c r="B263" s="72" t="s">
        <v>3086</v>
      </c>
      <c r="C263" s="59" t="s">
        <v>3259</v>
      </c>
      <c r="D263" s="133" t="s">
        <v>3561</v>
      </c>
      <c r="E263" s="59" t="s">
        <v>623</v>
      </c>
      <c r="F263" s="79">
        <v>42716</v>
      </c>
      <c r="G263" s="133" t="s">
        <v>3561</v>
      </c>
      <c r="H263" s="69">
        <v>5.5399999999538929</v>
      </c>
      <c r="I263" s="72" t="s">
        <v>630</v>
      </c>
      <c r="J263" s="72" t="s">
        <v>134</v>
      </c>
      <c r="K263" s="73">
        <v>4.4999999999999998E-2</v>
      </c>
      <c r="L263" s="73">
        <v>9.0499999999447855E-2</v>
      </c>
      <c r="M263" s="69">
        <v>58764.378942000003</v>
      </c>
      <c r="N263" s="71">
        <v>87.84</v>
      </c>
      <c r="O263" s="69">
        <v>51.618632996999999</v>
      </c>
      <c r="P263" s="70">
        <f t="shared" si="3"/>
        <v>1.5866594100160528E-4</v>
      </c>
      <c r="Q263" s="70">
        <f>O263/'סכום נכסי הקרן'!$C$41</f>
        <v>6.3456377563796944E-6</v>
      </c>
    </row>
    <row r="264" spans="1:17">
      <c r="A264" s="62" t="s">
        <v>3498</v>
      </c>
      <c r="B264" s="72" t="s">
        <v>3086</v>
      </c>
      <c r="C264" s="59" t="s">
        <v>3260</v>
      </c>
      <c r="D264" s="133" t="s">
        <v>3561</v>
      </c>
      <c r="E264" s="59" t="s">
        <v>623</v>
      </c>
      <c r="F264" s="79">
        <v>42803</v>
      </c>
      <c r="G264" s="133" t="s">
        <v>3561</v>
      </c>
      <c r="H264" s="69">
        <v>5.5399999999955529</v>
      </c>
      <c r="I264" s="72" t="s">
        <v>630</v>
      </c>
      <c r="J264" s="72" t="s">
        <v>134</v>
      </c>
      <c r="K264" s="73">
        <v>4.4999999999999998E-2</v>
      </c>
      <c r="L264" s="73">
        <v>9.0499999999891848E-2</v>
      </c>
      <c r="M264" s="69">
        <v>376606.24500200001</v>
      </c>
      <c r="N264" s="71">
        <v>88.37</v>
      </c>
      <c r="O264" s="69">
        <v>332.80694141199996</v>
      </c>
      <c r="P264" s="70">
        <f t="shared" ref="P264:P327" si="4">IFERROR(O264/$O$8,0)</f>
        <v>1.0229857604727745E-3</v>
      </c>
      <c r="Q264" s="70">
        <f>O264/'סכום נכסי הקרן'!$C$41</f>
        <v>4.0912983750111527E-5</v>
      </c>
    </row>
    <row r="265" spans="1:17">
      <c r="A265" s="62" t="s">
        <v>3498</v>
      </c>
      <c r="B265" s="72" t="s">
        <v>3086</v>
      </c>
      <c r="C265" s="59" t="s">
        <v>3261</v>
      </c>
      <c r="D265" s="133" t="s">
        <v>3561</v>
      </c>
      <c r="E265" s="59" t="s">
        <v>623</v>
      </c>
      <c r="F265" s="79">
        <v>42898</v>
      </c>
      <c r="G265" s="133" t="s">
        <v>3561</v>
      </c>
      <c r="H265" s="69">
        <v>5.5399999999662786</v>
      </c>
      <c r="I265" s="72" t="s">
        <v>630</v>
      </c>
      <c r="J265" s="72" t="s">
        <v>134</v>
      </c>
      <c r="K265" s="73">
        <v>4.4999999999999998E-2</v>
      </c>
      <c r="L265" s="73">
        <v>9.0499999999478109E-2</v>
      </c>
      <c r="M265" s="69">
        <v>70829.983940999999</v>
      </c>
      <c r="N265" s="71">
        <v>87.92</v>
      </c>
      <c r="O265" s="69">
        <v>62.273725264999996</v>
      </c>
      <c r="P265" s="70">
        <f t="shared" si="4"/>
        <v>1.9141768476164253E-4</v>
      </c>
      <c r="Q265" s="70">
        <f>O265/'סכום נכסי הקרן'!$C$41</f>
        <v>7.6555011112937944E-6</v>
      </c>
    </row>
    <row r="266" spans="1:17">
      <c r="A266" s="62" t="s">
        <v>3498</v>
      </c>
      <c r="B266" s="72" t="s">
        <v>3086</v>
      </c>
      <c r="C266" s="59" t="s">
        <v>3262</v>
      </c>
      <c r="D266" s="133" t="s">
        <v>3561</v>
      </c>
      <c r="E266" s="59" t="s">
        <v>623</v>
      </c>
      <c r="F266" s="79">
        <v>42989</v>
      </c>
      <c r="G266" s="133" t="s">
        <v>3561</v>
      </c>
      <c r="H266" s="69">
        <v>5.5399999999680176</v>
      </c>
      <c r="I266" s="72" t="s">
        <v>630</v>
      </c>
      <c r="J266" s="72" t="s">
        <v>134</v>
      </c>
      <c r="K266" s="73">
        <v>4.4999999999999998E-2</v>
      </c>
      <c r="L266" s="73">
        <v>9.0499999999631944E-2</v>
      </c>
      <c r="M266" s="69">
        <v>89254.696129000004</v>
      </c>
      <c r="N266" s="71">
        <v>88.28</v>
      </c>
      <c r="O266" s="69">
        <v>78.794049037999997</v>
      </c>
      <c r="P266" s="70">
        <f t="shared" si="4"/>
        <v>2.421980438084731E-4</v>
      </c>
      <c r="Q266" s="70">
        <f>O266/'סכום נכסי הקרן'!$C$41</f>
        <v>9.6863954646498511E-6</v>
      </c>
    </row>
    <row r="267" spans="1:17">
      <c r="A267" s="62" t="s">
        <v>3498</v>
      </c>
      <c r="B267" s="72" t="s">
        <v>3086</v>
      </c>
      <c r="C267" s="59" t="s">
        <v>3263</v>
      </c>
      <c r="D267" s="133" t="s">
        <v>3561</v>
      </c>
      <c r="E267" s="59" t="s">
        <v>623</v>
      </c>
      <c r="F267" s="79">
        <v>43080</v>
      </c>
      <c r="G267" s="133" t="s">
        <v>3561</v>
      </c>
      <c r="H267" s="69">
        <v>5.5400000000569207</v>
      </c>
      <c r="I267" s="72" t="s">
        <v>630</v>
      </c>
      <c r="J267" s="72" t="s">
        <v>134</v>
      </c>
      <c r="K267" s="73">
        <v>4.4999999999999998E-2</v>
      </c>
      <c r="L267" s="73">
        <v>9.0500000000969305E-2</v>
      </c>
      <c r="M267" s="69">
        <v>27654.189797999999</v>
      </c>
      <c r="N267" s="71">
        <v>87.67</v>
      </c>
      <c r="O267" s="69">
        <v>24.244429653000001</v>
      </c>
      <c r="P267" s="70">
        <f t="shared" si="4"/>
        <v>7.4522803522596891E-5</v>
      </c>
      <c r="Q267" s="70">
        <f>O267/'סכום נכסי הקרן'!$C$41</f>
        <v>2.9804425118524464E-6</v>
      </c>
    </row>
    <row r="268" spans="1:17">
      <c r="A268" s="62" t="s">
        <v>3498</v>
      </c>
      <c r="B268" s="72" t="s">
        <v>3086</v>
      </c>
      <c r="C268" s="59" t="s">
        <v>3264</v>
      </c>
      <c r="D268" s="133" t="s">
        <v>3561</v>
      </c>
      <c r="E268" s="59" t="s">
        <v>623</v>
      </c>
      <c r="F268" s="79">
        <v>43171</v>
      </c>
      <c r="G268" s="133" t="s">
        <v>3561</v>
      </c>
      <c r="H268" s="69">
        <v>5.4299999999725888</v>
      </c>
      <c r="I268" s="72" t="s">
        <v>630</v>
      </c>
      <c r="J268" s="72" t="s">
        <v>134</v>
      </c>
      <c r="K268" s="73">
        <v>4.4999999999999998E-2</v>
      </c>
      <c r="L268" s="73">
        <v>9.149999999917767E-2</v>
      </c>
      <c r="M268" s="69">
        <v>20662.804407</v>
      </c>
      <c r="N268" s="71">
        <v>88.28</v>
      </c>
      <c r="O268" s="69">
        <v>18.241124650000003</v>
      </c>
      <c r="P268" s="70">
        <f t="shared" si="4"/>
        <v>5.6069776347778092E-5</v>
      </c>
      <c r="Q268" s="70">
        <f>O268/'סכום נכסי הקרן'!$C$41</f>
        <v>2.2424377124554165E-6</v>
      </c>
    </row>
    <row r="269" spans="1:17">
      <c r="A269" s="62" t="s">
        <v>3498</v>
      </c>
      <c r="B269" s="72" t="s">
        <v>3086</v>
      </c>
      <c r="C269" s="59" t="s">
        <v>3265</v>
      </c>
      <c r="D269" s="133" t="s">
        <v>3561</v>
      </c>
      <c r="E269" s="59" t="s">
        <v>623</v>
      </c>
      <c r="F269" s="79">
        <v>43341</v>
      </c>
      <c r="G269" s="133" t="s">
        <v>3561</v>
      </c>
      <c r="H269" s="69">
        <v>5.5799999999541123</v>
      </c>
      <c r="I269" s="72" t="s">
        <v>630</v>
      </c>
      <c r="J269" s="72" t="s">
        <v>134</v>
      </c>
      <c r="K269" s="73">
        <v>4.4999999999999998E-2</v>
      </c>
      <c r="L269" s="73">
        <v>8.7799999999104095E-2</v>
      </c>
      <c r="M269" s="69">
        <v>51837.972320000001</v>
      </c>
      <c r="N269" s="71">
        <v>88.28</v>
      </c>
      <c r="O269" s="69">
        <v>45.762560544999992</v>
      </c>
      <c r="P269" s="70">
        <f t="shared" si="4"/>
        <v>1.4066547891606032E-4</v>
      </c>
      <c r="Q269" s="70">
        <f>O269/'סכום נכסי הקרן'!$C$41</f>
        <v>5.6257327085713574E-6</v>
      </c>
    </row>
    <row r="270" spans="1:17">
      <c r="A270" s="62" t="s">
        <v>3498</v>
      </c>
      <c r="B270" s="72" t="s">
        <v>3086</v>
      </c>
      <c r="C270" s="59" t="s">
        <v>3266</v>
      </c>
      <c r="D270" s="133" t="s">
        <v>3561</v>
      </c>
      <c r="E270" s="59" t="s">
        <v>623</v>
      </c>
      <c r="F270" s="79">
        <v>43990</v>
      </c>
      <c r="G270" s="133" t="s">
        <v>3561</v>
      </c>
      <c r="H270" s="69">
        <v>5.5399999999449445</v>
      </c>
      <c r="I270" s="72" t="s">
        <v>630</v>
      </c>
      <c r="J270" s="72" t="s">
        <v>134</v>
      </c>
      <c r="K270" s="73">
        <v>4.4999999999999998E-2</v>
      </c>
      <c r="L270" s="73">
        <v>9.0499999999096747E-2</v>
      </c>
      <c r="M270" s="69">
        <v>53465.035051999992</v>
      </c>
      <c r="N270" s="71">
        <v>86.97</v>
      </c>
      <c r="O270" s="69">
        <v>46.498540064000004</v>
      </c>
      <c r="P270" s="70">
        <f t="shared" si="4"/>
        <v>1.4292774112952946E-4</v>
      </c>
      <c r="Q270" s="70">
        <f>O270/'סכום נכסי הקרן'!$C$41</f>
        <v>5.7162089407482166E-6</v>
      </c>
    </row>
    <row r="271" spans="1:17">
      <c r="A271" s="62" t="s">
        <v>3498</v>
      </c>
      <c r="B271" s="72" t="s">
        <v>3086</v>
      </c>
      <c r="C271" s="59" t="s">
        <v>3267</v>
      </c>
      <c r="D271" s="133" t="s">
        <v>3561</v>
      </c>
      <c r="E271" s="59" t="s">
        <v>623</v>
      </c>
      <c r="F271" s="79">
        <v>41893</v>
      </c>
      <c r="G271" s="133" t="s">
        <v>3561</v>
      </c>
      <c r="H271" s="69">
        <v>5.5399999999713945</v>
      </c>
      <c r="I271" s="72" t="s">
        <v>630</v>
      </c>
      <c r="J271" s="72" t="s">
        <v>134</v>
      </c>
      <c r="K271" s="73">
        <v>4.4999999999999998E-2</v>
      </c>
      <c r="L271" s="73">
        <v>9.0499999999432104E-2</v>
      </c>
      <c r="M271" s="69">
        <v>54725.227905</v>
      </c>
      <c r="N271" s="71">
        <v>86.88</v>
      </c>
      <c r="O271" s="69">
        <v>47.545278034000006</v>
      </c>
      <c r="P271" s="70">
        <f t="shared" si="4"/>
        <v>1.4614521620295526E-4</v>
      </c>
      <c r="Q271" s="70">
        <f>O271/'סכום נכסי הקרן'!$C$41</f>
        <v>5.8448876677469399E-6</v>
      </c>
    </row>
    <row r="272" spans="1:17">
      <c r="A272" s="62" t="s">
        <v>3498</v>
      </c>
      <c r="B272" s="72" t="s">
        <v>3086</v>
      </c>
      <c r="C272" s="59" t="s">
        <v>3268</v>
      </c>
      <c r="D272" s="133" t="s">
        <v>3561</v>
      </c>
      <c r="E272" s="59" t="s">
        <v>623</v>
      </c>
      <c r="F272" s="79">
        <v>42151</v>
      </c>
      <c r="G272" s="133" t="s">
        <v>3561</v>
      </c>
      <c r="H272" s="69">
        <v>5.5399999999898784</v>
      </c>
      <c r="I272" s="72" t="s">
        <v>630</v>
      </c>
      <c r="J272" s="72" t="s">
        <v>134</v>
      </c>
      <c r="K272" s="73">
        <v>4.4999999999999998E-2</v>
      </c>
      <c r="L272" s="73">
        <v>9.0499999999781075E-2</v>
      </c>
      <c r="M272" s="69">
        <v>200413.10802700001</v>
      </c>
      <c r="N272" s="71">
        <v>87.75</v>
      </c>
      <c r="O272" s="69">
        <v>175.86251435700001</v>
      </c>
      <c r="P272" s="70">
        <f t="shared" si="4"/>
        <v>5.4056819615861252E-4</v>
      </c>
      <c r="Q272" s="70">
        <f>O272/'סכום נכסי הקרן'!$C$41</f>
        <v>2.1619321284631912E-5</v>
      </c>
    </row>
    <row r="273" spans="1:17">
      <c r="A273" s="62" t="s">
        <v>3498</v>
      </c>
      <c r="B273" s="72" t="s">
        <v>3086</v>
      </c>
      <c r="C273" s="59" t="s">
        <v>3269</v>
      </c>
      <c r="D273" s="133" t="s">
        <v>3561</v>
      </c>
      <c r="E273" s="59" t="s">
        <v>623</v>
      </c>
      <c r="F273" s="79">
        <v>42166</v>
      </c>
      <c r="G273" s="133" t="s">
        <v>3561</v>
      </c>
      <c r="H273" s="69">
        <v>5.5399999999905711</v>
      </c>
      <c r="I273" s="72" t="s">
        <v>630</v>
      </c>
      <c r="J273" s="72" t="s">
        <v>134</v>
      </c>
      <c r="K273" s="73">
        <v>4.4999999999999998E-2</v>
      </c>
      <c r="L273" s="73">
        <v>9.0499999999836808E-2</v>
      </c>
      <c r="M273" s="69">
        <v>188566.70585900001</v>
      </c>
      <c r="N273" s="71">
        <v>87.75</v>
      </c>
      <c r="O273" s="69">
        <v>165.46729581400001</v>
      </c>
      <c r="P273" s="70">
        <f t="shared" si="4"/>
        <v>5.086152552092021E-4</v>
      </c>
      <c r="Q273" s="70">
        <f>O273/'סכום נכסי הקרן'!$C$41</f>
        <v>2.0341405008233955E-5</v>
      </c>
    </row>
    <row r="274" spans="1:17">
      <c r="A274" s="62" t="s">
        <v>3498</v>
      </c>
      <c r="B274" s="72" t="s">
        <v>3086</v>
      </c>
      <c r="C274" s="59" t="s">
        <v>3270</v>
      </c>
      <c r="D274" s="133" t="s">
        <v>3561</v>
      </c>
      <c r="E274" s="59" t="s">
        <v>623</v>
      </c>
      <c r="F274" s="79">
        <v>42257</v>
      </c>
      <c r="G274" s="133" t="s">
        <v>3561</v>
      </c>
      <c r="H274" s="69">
        <v>5.5399999999777796</v>
      </c>
      <c r="I274" s="72" t="s">
        <v>630</v>
      </c>
      <c r="J274" s="72" t="s">
        <v>134</v>
      </c>
      <c r="K274" s="73">
        <v>4.4999999999999998E-2</v>
      </c>
      <c r="L274" s="73">
        <v>9.0499999999593406E-2</v>
      </c>
      <c r="M274" s="69">
        <v>100205.189168</v>
      </c>
      <c r="N274" s="71">
        <v>87.13</v>
      </c>
      <c r="O274" s="69">
        <v>87.308781010999994</v>
      </c>
      <c r="P274" s="70">
        <f t="shared" si="4"/>
        <v>2.6837072375819236E-4</v>
      </c>
      <c r="Q274" s="70">
        <f>O274/'סכום נכסי הקרן'!$C$41</f>
        <v>1.0733137727205744E-5</v>
      </c>
    </row>
    <row r="275" spans="1:17">
      <c r="A275" s="62" t="s">
        <v>3498</v>
      </c>
      <c r="B275" s="72" t="s">
        <v>3086</v>
      </c>
      <c r="C275" s="59" t="s">
        <v>3271</v>
      </c>
      <c r="D275" s="133" t="s">
        <v>3561</v>
      </c>
      <c r="E275" s="59" t="s">
        <v>623</v>
      </c>
      <c r="F275" s="79">
        <v>42348</v>
      </c>
      <c r="G275" s="133" t="s">
        <v>3561</v>
      </c>
      <c r="H275" s="69">
        <v>5.5400000000101342</v>
      </c>
      <c r="I275" s="72" t="s">
        <v>630</v>
      </c>
      <c r="J275" s="72" t="s">
        <v>134</v>
      </c>
      <c r="K275" s="73">
        <v>4.4999999999999998E-2</v>
      </c>
      <c r="L275" s="73">
        <v>9.0500000000200698E-2</v>
      </c>
      <c r="M275" s="69">
        <v>173524.07424099999</v>
      </c>
      <c r="N275" s="71">
        <v>87.57</v>
      </c>
      <c r="O275" s="69">
        <v>151.95503599900002</v>
      </c>
      <c r="P275" s="70">
        <f t="shared" si="4"/>
        <v>4.6708111735766785E-4</v>
      </c>
      <c r="Q275" s="70">
        <f>O275/'סכום נכסי הקרן'!$C$41</f>
        <v>1.8680301234698156E-5</v>
      </c>
    </row>
    <row r="276" spans="1:17">
      <c r="A276" s="62" t="s">
        <v>3498</v>
      </c>
      <c r="B276" s="72" t="s">
        <v>3086</v>
      </c>
      <c r="C276" s="59" t="s">
        <v>3272</v>
      </c>
      <c r="D276" s="133" t="s">
        <v>3561</v>
      </c>
      <c r="E276" s="59" t="s">
        <v>623</v>
      </c>
      <c r="F276" s="79">
        <v>42439</v>
      </c>
      <c r="G276" s="133" t="s">
        <v>3561</v>
      </c>
      <c r="H276" s="69">
        <v>5.5400000000024132</v>
      </c>
      <c r="I276" s="72" t="s">
        <v>630</v>
      </c>
      <c r="J276" s="72" t="s">
        <v>134</v>
      </c>
      <c r="K276" s="73">
        <v>4.4999999999999998E-2</v>
      </c>
      <c r="L276" s="73">
        <v>9.0500000000043879E-2</v>
      </c>
      <c r="M276" s="69">
        <v>206091.99832899999</v>
      </c>
      <c r="N276" s="71">
        <v>88.46</v>
      </c>
      <c r="O276" s="69">
        <v>182.30898636399999</v>
      </c>
      <c r="P276" s="70">
        <f t="shared" si="4"/>
        <v>5.6038343510906295E-4</v>
      </c>
      <c r="Q276" s="70">
        <f>O276/'סכום נכסי הקרן'!$C$41</f>
        <v>2.2411805970645224E-5</v>
      </c>
    </row>
    <row r="277" spans="1:17">
      <c r="A277" s="62" t="s">
        <v>3498</v>
      </c>
      <c r="B277" s="72" t="s">
        <v>3086</v>
      </c>
      <c r="C277" s="59" t="s">
        <v>3273</v>
      </c>
      <c r="D277" s="133" t="s">
        <v>3561</v>
      </c>
      <c r="E277" s="59" t="s">
        <v>623</v>
      </c>
      <c r="F277" s="79">
        <v>42549</v>
      </c>
      <c r="G277" s="133" t="s">
        <v>3561</v>
      </c>
      <c r="H277" s="69">
        <v>5.5699999999935565</v>
      </c>
      <c r="I277" s="72" t="s">
        <v>630</v>
      </c>
      <c r="J277" s="72" t="s">
        <v>134</v>
      </c>
      <c r="K277" s="73">
        <v>4.4999999999999998E-2</v>
      </c>
      <c r="L277" s="73">
        <v>8.9199999999962726E-2</v>
      </c>
      <c r="M277" s="69">
        <v>144962.70610099999</v>
      </c>
      <c r="N277" s="71">
        <v>88.86</v>
      </c>
      <c r="O277" s="69">
        <v>128.813867319</v>
      </c>
      <c r="P277" s="70">
        <f t="shared" si="4"/>
        <v>3.959495299577754E-4</v>
      </c>
      <c r="Q277" s="70">
        <f>O277/'סכום נכסי הקרן'!$C$41</f>
        <v>1.5835485996931324E-5</v>
      </c>
    </row>
    <row r="278" spans="1:17">
      <c r="A278" s="62" t="s">
        <v>3498</v>
      </c>
      <c r="B278" s="72" t="s">
        <v>3086</v>
      </c>
      <c r="C278" s="59" t="s">
        <v>3274</v>
      </c>
      <c r="D278" s="133" t="s">
        <v>3561</v>
      </c>
      <c r="E278" s="59" t="s">
        <v>623</v>
      </c>
      <c r="F278" s="79">
        <v>42604</v>
      </c>
      <c r="G278" s="133" t="s">
        <v>3561</v>
      </c>
      <c r="H278" s="69">
        <v>5.5400000000113128</v>
      </c>
      <c r="I278" s="72" t="s">
        <v>630</v>
      </c>
      <c r="J278" s="72" t="s">
        <v>134</v>
      </c>
      <c r="K278" s="73">
        <v>4.4999999999999998E-2</v>
      </c>
      <c r="L278" s="73">
        <v>9.0500000000246744E-2</v>
      </c>
      <c r="M278" s="69">
        <v>189563.97016999999</v>
      </c>
      <c r="N278" s="71">
        <v>87.66</v>
      </c>
      <c r="O278" s="69">
        <v>166.17177517800002</v>
      </c>
      <c r="P278" s="70">
        <f t="shared" si="4"/>
        <v>5.1078069188808064E-4</v>
      </c>
      <c r="Q278" s="70">
        <f>O278/'סכום נכסי הקרן'!$C$41</f>
        <v>2.0428008829203964E-5</v>
      </c>
    </row>
    <row r="279" spans="1:17">
      <c r="A279" s="132" t="s">
        <v>3561</v>
      </c>
      <c r="B279" s="133" t="s">
        <v>3561</v>
      </c>
      <c r="C279" s="133" t="s">
        <v>3561</v>
      </c>
      <c r="D279" s="133" t="s">
        <v>3561</v>
      </c>
      <c r="E279" s="133" t="s">
        <v>3561</v>
      </c>
      <c r="F279" s="133" t="s">
        <v>3561</v>
      </c>
      <c r="G279" s="133" t="s">
        <v>3561</v>
      </c>
      <c r="H279" s="133" t="s">
        <v>3561</v>
      </c>
      <c r="I279" s="133" t="s">
        <v>3561</v>
      </c>
      <c r="J279" s="133" t="s">
        <v>3561</v>
      </c>
      <c r="K279" s="133" t="s">
        <v>3561</v>
      </c>
      <c r="L279" s="133" t="s">
        <v>3561</v>
      </c>
      <c r="M279" s="133" t="s">
        <v>3561</v>
      </c>
      <c r="N279" s="133" t="s">
        <v>3561</v>
      </c>
      <c r="O279" s="133" t="s">
        <v>3561</v>
      </c>
      <c r="P279" s="133" t="s">
        <v>3561</v>
      </c>
      <c r="Q279" s="133" t="s">
        <v>3561</v>
      </c>
    </row>
    <row r="280" spans="1:17">
      <c r="A280" s="76" t="s">
        <v>36</v>
      </c>
      <c r="B280" s="130" t="s">
        <v>3561</v>
      </c>
      <c r="C280" s="130" t="s">
        <v>3561</v>
      </c>
      <c r="D280" s="130" t="s">
        <v>3561</v>
      </c>
      <c r="E280" s="130" t="s">
        <v>3561</v>
      </c>
      <c r="F280" s="130" t="s">
        <v>3561</v>
      </c>
      <c r="G280" s="130" t="s">
        <v>3561</v>
      </c>
      <c r="H280" s="130" t="s">
        <v>3561</v>
      </c>
      <c r="I280" s="130" t="s">
        <v>3561</v>
      </c>
      <c r="J280" s="130" t="s">
        <v>3561</v>
      </c>
      <c r="K280" s="130" t="s">
        <v>3561</v>
      </c>
      <c r="L280" s="130" t="s">
        <v>3561</v>
      </c>
      <c r="M280" s="130" t="s">
        <v>3561</v>
      </c>
      <c r="N280" s="130" t="s">
        <v>3561</v>
      </c>
      <c r="O280" s="66">
        <v>5327.5641761240004</v>
      </c>
      <c r="P280" s="67">
        <f t="shared" si="4"/>
        <v>1.6375927338104522E-2</v>
      </c>
      <c r="Q280" s="67">
        <f>O280/'סכום נכסי הקרן'!$C$41</f>
        <v>6.5493389543099943E-4</v>
      </c>
    </row>
    <row r="281" spans="1:17">
      <c r="A281" s="62" t="s">
        <v>3499</v>
      </c>
      <c r="B281" s="72" t="s">
        <v>3077</v>
      </c>
      <c r="C281" s="59">
        <v>9915</v>
      </c>
      <c r="D281" s="133" t="s">
        <v>3561</v>
      </c>
      <c r="E281" s="59" t="s">
        <v>623</v>
      </c>
      <c r="F281" s="79">
        <v>45291</v>
      </c>
      <c r="G281" s="133" t="s">
        <v>3561</v>
      </c>
      <c r="H281" s="69">
        <v>3</v>
      </c>
      <c r="I281" s="72" t="s">
        <v>541</v>
      </c>
      <c r="J281" s="72" t="s">
        <v>134</v>
      </c>
      <c r="K281" s="73">
        <v>6.5000000000000002E-2</v>
      </c>
      <c r="L281" s="73">
        <v>6.5000000000000002E-2</v>
      </c>
      <c r="M281" s="69">
        <v>4946226.8075000001</v>
      </c>
      <c r="N281" s="71">
        <v>107.70966199999999</v>
      </c>
      <c r="O281" s="69">
        <v>5327.5641761240004</v>
      </c>
      <c r="P281" s="70">
        <f t="shared" si="4"/>
        <v>1.6375927338104522E-2</v>
      </c>
      <c r="Q281" s="70">
        <f>O281/'סכום נכסי הקרן'!$C$41</f>
        <v>6.5493389543099943E-4</v>
      </c>
    </row>
    <row r="282" spans="1:17">
      <c r="A282" s="132" t="s">
        <v>3561</v>
      </c>
      <c r="B282" s="133" t="s">
        <v>3561</v>
      </c>
      <c r="C282" s="133" t="s">
        <v>3561</v>
      </c>
      <c r="D282" s="133" t="s">
        <v>3561</v>
      </c>
      <c r="E282" s="133" t="s">
        <v>3561</v>
      </c>
      <c r="F282" s="133" t="s">
        <v>3561</v>
      </c>
      <c r="G282" s="133" t="s">
        <v>3561</v>
      </c>
      <c r="H282" s="133" t="s">
        <v>3561</v>
      </c>
      <c r="I282" s="133" t="s">
        <v>3561</v>
      </c>
      <c r="J282" s="133" t="s">
        <v>3561</v>
      </c>
      <c r="K282" s="133" t="s">
        <v>3561</v>
      </c>
      <c r="L282" s="133" t="s">
        <v>3561</v>
      </c>
      <c r="M282" s="133" t="s">
        <v>3561</v>
      </c>
      <c r="N282" s="133" t="s">
        <v>3561</v>
      </c>
      <c r="O282" s="133" t="s">
        <v>3561</v>
      </c>
      <c r="P282" s="133" t="s">
        <v>3561</v>
      </c>
      <c r="Q282" s="133" t="s">
        <v>3561</v>
      </c>
    </row>
    <row r="283" spans="1:17">
      <c r="A283" s="56" t="s">
        <v>39</v>
      </c>
      <c r="B283" s="130" t="s">
        <v>3561</v>
      </c>
      <c r="C283" s="130" t="s">
        <v>3561</v>
      </c>
      <c r="D283" s="130" t="s">
        <v>3561</v>
      </c>
      <c r="E283" s="130" t="s">
        <v>3561</v>
      </c>
      <c r="F283" s="130" t="s">
        <v>3561</v>
      </c>
      <c r="G283" s="130" t="s">
        <v>3561</v>
      </c>
      <c r="H283" s="66">
        <v>1.9609898402169199</v>
      </c>
      <c r="I283" s="130" t="s">
        <v>3561</v>
      </c>
      <c r="J283" s="130" t="s">
        <v>3561</v>
      </c>
      <c r="K283" s="130" t="s">
        <v>3561</v>
      </c>
      <c r="L283" s="78">
        <v>0.16876901781477519</v>
      </c>
      <c r="M283" s="130" t="s">
        <v>3561</v>
      </c>
      <c r="N283" s="130" t="s">
        <v>3561</v>
      </c>
      <c r="O283" s="66">
        <v>110579.336405334</v>
      </c>
      <c r="P283" s="67">
        <f t="shared" si="4"/>
        <v>0.3399000215117105</v>
      </c>
      <c r="Q283" s="67">
        <f>O283/'סכום נכסי הקרן'!$C$41</f>
        <v>1.3593858872819834E-2</v>
      </c>
    </row>
    <row r="284" spans="1:17">
      <c r="A284" s="76" t="s">
        <v>37</v>
      </c>
      <c r="B284" s="130" t="s">
        <v>3561</v>
      </c>
      <c r="C284" s="130" t="s">
        <v>3561</v>
      </c>
      <c r="D284" s="130" t="s">
        <v>3561</v>
      </c>
      <c r="E284" s="130" t="s">
        <v>3561</v>
      </c>
      <c r="F284" s="130" t="s">
        <v>3561</v>
      </c>
      <c r="G284" s="130" t="s">
        <v>3561</v>
      </c>
      <c r="H284" s="66">
        <v>1.9609898402169204</v>
      </c>
      <c r="I284" s="130" t="s">
        <v>3561</v>
      </c>
      <c r="J284" s="130" t="s">
        <v>3561</v>
      </c>
      <c r="K284" s="130" t="s">
        <v>3561</v>
      </c>
      <c r="L284" s="78">
        <v>0.16876901781477524</v>
      </c>
      <c r="M284" s="130" t="s">
        <v>3561</v>
      </c>
      <c r="N284" s="130" t="s">
        <v>3561</v>
      </c>
      <c r="O284" s="66">
        <v>110579.33640533395</v>
      </c>
      <c r="P284" s="67">
        <f t="shared" si="4"/>
        <v>0.33990002151171028</v>
      </c>
      <c r="Q284" s="67">
        <f>O284/'סכום נכסי הקרן'!$C$41</f>
        <v>1.3593858872819827E-2</v>
      </c>
    </row>
    <row r="285" spans="1:17">
      <c r="A285" s="62" t="s">
        <v>3500</v>
      </c>
      <c r="B285" s="72" t="s">
        <v>3086</v>
      </c>
      <c r="C285" s="59">
        <v>9645</v>
      </c>
      <c r="D285" s="133" t="s">
        <v>3561</v>
      </c>
      <c r="E285" s="59" t="s">
        <v>3115</v>
      </c>
      <c r="F285" s="79">
        <v>45114</v>
      </c>
      <c r="G285" s="59" t="s">
        <v>3076</v>
      </c>
      <c r="H285" s="69">
        <v>0.59999999999743892</v>
      </c>
      <c r="I285" s="72" t="s">
        <v>3445</v>
      </c>
      <c r="J285" s="72" t="s">
        <v>3068</v>
      </c>
      <c r="K285" s="73">
        <v>7.7199999999999991E-2</v>
      </c>
      <c r="L285" s="73">
        <v>8.1499999999854869E-2</v>
      </c>
      <c r="M285" s="69">
        <v>650075.98045000003</v>
      </c>
      <c r="N285" s="71">
        <v>101.26</v>
      </c>
      <c r="O285" s="69">
        <v>234.27719291599999</v>
      </c>
      <c r="P285" s="70">
        <f t="shared" si="4"/>
        <v>7.2012389927862143E-4</v>
      </c>
      <c r="Q285" s="70">
        <f>O285/'סכום נכסי הקרן'!$C$41</f>
        <v>2.8800417882294952E-5</v>
      </c>
    </row>
    <row r="286" spans="1:17">
      <c r="A286" s="62" t="s">
        <v>3500</v>
      </c>
      <c r="B286" s="72" t="s">
        <v>3086</v>
      </c>
      <c r="C286" s="59">
        <v>9722</v>
      </c>
      <c r="D286" s="133" t="s">
        <v>3561</v>
      </c>
      <c r="E286" s="59" t="s">
        <v>3115</v>
      </c>
      <c r="F286" s="79">
        <v>45169</v>
      </c>
      <c r="G286" s="59" t="s">
        <v>3076</v>
      </c>
      <c r="H286" s="69">
        <v>0.59999999999596521</v>
      </c>
      <c r="I286" s="72" t="s">
        <v>3445</v>
      </c>
      <c r="J286" s="72" t="s">
        <v>3068</v>
      </c>
      <c r="K286" s="73">
        <v>7.7199999999999991E-2</v>
      </c>
      <c r="L286" s="73">
        <v>8.1300000000114003E-2</v>
      </c>
      <c r="M286" s="69">
        <v>275054.89606</v>
      </c>
      <c r="N286" s="71">
        <v>101.27</v>
      </c>
      <c r="O286" s="69">
        <v>99.135262098999988</v>
      </c>
      <c r="P286" s="70">
        <f t="shared" si="4"/>
        <v>3.0472309579164519E-4</v>
      </c>
      <c r="Q286" s="70">
        <f>O286/'סכום נכסי הקרן'!$C$41</f>
        <v>1.2187003522556907E-5</v>
      </c>
    </row>
    <row r="287" spans="1:17">
      <c r="A287" s="62" t="s">
        <v>3500</v>
      </c>
      <c r="B287" s="72" t="s">
        <v>3086</v>
      </c>
      <c r="C287" s="59">
        <v>9788</v>
      </c>
      <c r="D287" s="133" t="s">
        <v>3561</v>
      </c>
      <c r="E287" s="59" t="s">
        <v>3115</v>
      </c>
      <c r="F287" s="79">
        <v>45198</v>
      </c>
      <c r="G287" s="59" t="s">
        <v>3076</v>
      </c>
      <c r="H287" s="69">
        <v>0.61000000000406662</v>
      </c>
      <c r="I287" s="72" t="s">
        <v>3445</v>
      </c>
      <c r="J287" s="72" t="s">
        <v>3068</v>
      </c>
      <c r="K287" s="73">
        <v>7.7499999999999999E-2</v>
      </c>
      <c r="L287" s="73">
        <v>8.0700000000487992E-2</v>
      </c>
      <c r="M287" s="69">
        <v>191059.637659</v>
      </c>
      <c r="N287" s="71">
        <v>101.26</v>
      </c>
      <c r="O287" s="69">
        <v>68.854901651999995</v>
      </c>
      <c r="P287" s="70">
        <f t="shared" si="4"/>
        <v>2.1164697956690381E-4</v>
      </c>
      <c r="Q287" s="70">
        <f>O287/'סכום נכסי הקרן'!$C$41</f>
        <v>8.4645454221954188E-6</v>
      </c>
    </row>
    <row r="288" spans="1:17">
      <c r="A288" s="62" t="s">
        <v>3500</v>
      </c>
      <c r="B288" s="72" t="s">
        <v>3086</v>
      </c>
      <c r="C288" s="59">
        <v>9813</v>
      </c>
      <c r="D288" s="133" t="s">
        <v>3561</v>
      </c>
      <c r="E288" s="59" t="s">
        <v>3115</v>
      </c>
      <c r="F288" s="79">
        <v>45229</v>
      </c>
      <c r="G288" s="59" t="s">
        <v>3076</v>
      </c>
      <c r="H288" s="69">
        <v>0.59999999998553188</v>
      </c>
      <c r="I288" s="72" t="s">
        <v>3445</v>
      </c>
      <c r="J288" s="72" t="s">
        <v>3068</v>
      </c>
      <c r="K288" s="73">
        <v>7.7199999999999991E-2</v>
      </c>
      <c r="L288" s="73">
        <v>8.1499999999662412E-2</v>
      </c>
      <c r="M288" s="69">
        <v>115049.843653</v>
      </c>
      <c r="N288" s="71">
        <v>101.28</v>
      </c>
      <c r="O288" s="69">
        <v>41.470351156</v>
      </c>
      <c r="P288" s="70">
        <f t="shared" si="4"/>
        <v>1.2747203689443239E-4</v>
      </c>
      <c r="Q288" s="70">
        <f>O288/'סכום נכסי הקרן'!$C$41</f>
        <v>5.0980781703601514E-6</v>
      </c>
    </row>
    <row r="289" spans="1:17">
      <c r="A289" s="62" t="s">
        <v>3500</v>
      </c>
      <c r="B289" s="72" t="s">
        <v>3086</v>
      </c>
      <c r="C289" s="59">
        <v>9848</v>
      </c>
      <c r="D289" s="133" t="s">
        <v>3561</v>
      </c>
      <c r="E289" s="59" t="s">
        <v>3115</v>
      </c>
      <c r="F289" s="79">
        <v>45267</v>
      </c>
      <c r="G289" s="59" t="s">
        <v>3076</v>
      </c>
      <c r="H289" s="69">
        <v>0.59999999995649034</v>
      </c>
      <c r="I289" s="72" t="s">
        <v>3445</v>
      </c>
      <c r="J289" s="72" t="s">
        <v>3068</v>
      </c>
      <c r="K289" s="73">
        <v>7.6700000000000004E-2</v>
      </c>
      <c r="L289" s="73">
        <v>8.2799999998564189E-2</v>
      </c>
      <c r="M289" s="69">
        <v>25730.941943000002</v>
      </c>
      <c r="N289" s="71">
        <v>100.39</v>
      </c>
      <c r="O289" s="69">
        <v>9.1933569689999999</v>
      </c>
      <c r="P289" s="70">
        <f t="shared" si="4"/>
        <v>2.8258645178279453E-5</v>
      </c>
      <c r="Q289" s="70">
        <f>O289/'סכום נכסי הקרן'!$C$41</f>
        <v>1.1301677263276866E-6</v>
      </c>
    </row>
    <row r="290" spans="1:17">
      <c r="A290" s="62" t="s">
        <v>3501</v>
      </c>
      <c r="B290" s="72" t="s">
        <v>3086</v>
      </c>
      <c r="C290" s="59">
        <v>8763</v>
      </c>
      <c r="D290" s="133" t="s">
        <v>3561</v>
      </c>
      <c r="E290" s="59" t="s">
        <v>3115</v>
      </c>
      <c r="F290" s="79">
        <v>44529</v>
      </c>
      <c r="G290" s="59" t="s">
        <v>3076</v>
      </c>
      <c r="H290" s="69">
        <v>0.59999999999999987</v>
      </c>
      <c r="I290" s="72" t="s">
        <v>3445</v>
      </c>
      <c r="J290" s="72" t="s">
        <v>3068</v>
      </c>
      <c r="K290" s="73">
        <v>7.7199999999999991E-2</v>
      </c>
      <c r="L290" s="73">
        <v>7.99000000000053E-2</v>
      </c>
      <c r="M290" s="69">
        <v>6284882.9140460007</v>
      </c>
      <c r="N290" s="71">
        <v>101.35</v>
      </c>
      <c r="O290" s="69">
        <v>2266.98639232</v>
      </c>
      <c r="P290" s="70">
        <f t="shared" si="4"/>
        <v>6.9682885479782465E-3</v>
      </c>
      <c r="Q290" s="70">
        <f>O290/'סכום נכסי הקרן'!$C$41</f>
        <v>2.7868762904164561E-4</v>
      </c>
    </row>
    <row r="291" spans="1:17">
      <c r="A291" s="62" t="s">
        <v>3501</v>
      </c>
      <c r="B291" s="72" t="s">
        <v>3086</v>
      </c>
      <c r="C291" s="59">
        <v>9327</v>
      </c>
      <c r="D291" s="133" t="s">
        <v>3561</v>
      </c>
      <c r="E291" s="59" t="s">
        <v>3115</v>
      </c>
      <c r="F291" s="79">
        <v>44880</v>
      </c>
      <c r="G291" s="59" t="s">
        <v>3076</v>
      </c>
      <c r="H291" s="69">
        <v>0.60000000000946685</v>
      </c>
      <c r="I291" s="72" t="s">
        <v>3445</v>
      </c>
      <c r="J291" s="72" t="s">
        <v>139</v>
      </c>
      <c r="K291" s="73">
        <v>7.1160000000000001E-2</v>
      </c>
      <c r="L291" s="73">
        <v>6.9600000000340806E-2</v>
      </c>
      <c r="M291" s="69">
        <v>172279.00758100004</v>
      </c>
      <c r="N291" s="71">
        <v>101.43</v>
      </c>
      <c r="O291" s="69">
        <v>63.379142228999996</v>
      </c>
      <c r="P291" s="70">
        <f t="shared" si="4"/>
        <v>1.9481552799399608E-4</v>
      </c>
      <c r="Q291" s="70">
        <f>O291/'סכום נכסי הקרן'!$C$41</f>
        <v>7.7913934280025436E-6</v>
      </c>
    </row>
    <row r="292" spans="1:17">
      <c r="A292" s="62" t="s">
        <v>3501</v>
      </c>
      <c r="B292" s="72" t="s">
        <v>3086</v>
      </c>
      <c r="C292" s="59">
        <v>9474</v>
      </c>
      <c r="D292" s="133" t="s">
        <v>3561</v>
      </c>
      <c r="E292" s="59" t="s">
        <v>3115</v>
      </c>
      <c r="F292" s="79">
        <v>44977</v>
      </c>
      <c r="G292" s="59" t="s">
        <v>3076</v>
      </c>
      <c r="H292" s="69">
        <v>0.59999999999184861</v>
      </c>
      <c r="I292" s="72" t="s">
        <v>3445</v>
      </c>
      <c r="J292" s="72" t="s">
        <v>139</v>
      </c>
      <c r="K292" s="73">
        <v>7.1160000000000001E-2</v>
      </c>
      <c r="L292" s="73">
        <v>6.9599999998646869E-2</v>
      </c>
      <c r="M292" s="69">
        <v>66693.418499000007</v>
      </c>
      <c r="N292" s="71">
        <v>101.43</v>
      </c>
      <c r="O292" s="69">
        <v>24.535616192000003</v>
      </c>
      <c r="P292" s="70">
        <f t="shared" si="4"/>
        <v>7.5417856016918495E-5</v>
      </c>
      <c r="Q292" s="70">
        <f>O292/'סכום נכסי הקרן'!$C$41</f>
        <v>3.01623897116851E-6</v>
      </c>
    </row>
    <row r="293" spans="1:17">
      <c r="A293" s="62" t="s">
        <v>3501</v>
      </c>
      <c r="B293" s="72" t="s">
        <v>3086</v>
      </c>
      <c r="C293" s="59">
        <v>9571</v>
      </c>
      <c r="D293" s="133" t="s">
        <v>3561</v>
      </c>
      <c r="E293" s="59" t="s">
        <v>3115</v>
      </c>
      <c r="F293" s="79">
        <v>45069</v>
      </c>
      <c r="G293" s="59" t="s">
        <v>3076</v>
      </c>
      <c r="H293" s="69">
        <v>0.59999999999006415</v>
      </c>
      <c r="I293" s="72" t="s">
        <v>3445</v>
      </c>
      <c r="J293" s="72" t="s">
        <v>139</v>
      </c>
      <c r="K293" s="73">
        <v>7.1160000000000001E-2</v>
      </c>
      <c r="L293" s="73">
        <v>6.9599999999592627E-2</v>
      </c>
      <c r="M293" s="69">
        <v>109430.442673</v>
      </c>
      <c r="N293" s="71">
        <v>101.43</v>
      </c>
      <c r="O293" s="69">
        <v>40.257995908999995</v>
      </c>
      <c r="P293" s="70">
        <f t="shared" si="4"/>
        <v>1.2374548555192262E-4</v>
      </c>
      <c r="Q293" s="70">
        <f>O293/'סכום נכסי הקרן'!$C$41</f>
        <v>4.949039600703427E-6</v>
      </c>
    </row>
    <row r="294" spans="1:17">
      <c r="A294" s="62" t="s">
        <v>3501</v>
      </c>
      <c r="B294" s="72" t="s">
        <v>3086</v>
      </c>
      <c r="C294" s="59">
        <v>9849</v>
      </c>
      <c r="D294" s="133" t="s">
        <v>3561</v>
      </c>
      <c r="E294" s="59" t="s">
        <v>3115</v>
      </c>
      <c r="F294" s="79">
        <v>45267</v>
      </c>
      <c r="G294" s="59" t="s">
        <v>3076</v>
      </c>
      <c r="H294" s="69">
        <v>0.60000000000000009</v>
      </c>
      <c r="I294" s="72" t="s">
        <v>3445</v>
      </c>
      <c r="J294" s="72" t="s">
        <v>139</v>
      </c>
      <c r="K294" s="73">
        <v>7.0110000000000006E-2</v>
      </c>
      <c r="L294" s="73">
        <v>7.0300000000462395E-2</v>
      </c>
      <c r="M294" s="69">
        <v>97748.003523000007</v>
      </c>
      <c r="N294" s="71">
        <v>100.65</v>
      </c>
      <c r="O294" s="69">
        <v>35.683644944999998</v>
      </c>
      <c r="P294" s="70">
        <f t="shared" si="4"/>
        <v>1.0968479354915606E-4</v>
      </c>
      <c r="Q294" s="70">
        <f>O294/'סכום נכסי הקרן'!$C$41</f>
        <v>4.3867005284971322E-6</v>
      </c>
    </row>
    <row r="295" spans="1:17">
      <c r="A295" s="62" t="s">
        <v>3502</v>
      </c>
      <c r="B295" s="72" t="s">
        <v>3086</v>
      </c>
      <c r="C295" s="59">
        <v>9382</v>
      </c>
      <c r="D295" s="133" t="s">
        <v>3561</v>
      </c>
      <c r="E295" s="59" t="s">
        <v>3115</v>
      </c>
      <c r="F295" s="79">
        <v>44341</v>
      </c>
      <c r="G295" s="59" t="s">
        <v>3076</v>
      </c>
      <c r="H295" s="69">
        <v>0.23000000000017054</v>
      </c>
      <c r="I295" s="72" t="s">
        <v>3445</v>
      </c>
      <c r="J295" s="72" t="s">
        <v>133</v>
      </c>
      <c r="K295" s="73">
        <v>7.9724000000000003E-2</v>
      </c>
      <c r="L295" s="73">
        <v>8.8600000000007686E-2</v>
      </c>
      <c r="M295" s="69">
        <v>645938.80948099995</v>
      </c>
      <c r="N295" s="71">
        <v>100.14</v>
      </c>
      <c r="O295" s="69">
        <v>2346.0999314199998</v>
      </c>
      <c r="P295" s="70">
        <f t="shared" si="4"/>
        <v>7.2114686439718441E-3</v>
      </c>
      <c r="Q295" s="70">
        <f>O295/'סכום נכסי הקרן'!$C$41</f>
        <v>2.8841330040498751E-4</v>
      </c>
    </row>
    <row r="296" spans="1:17">
      <c r="A296" s="62" t="s">
        <v>3502</v>
      </c>
      <c r="B296" s="72" t="s">
        <v>3086</v>
      </c>
      <c r="C296" s="59">
        <v>9410</v>
      </c>
      <c r="D296" s="133" t="s">
        <v>3561</v>
      </c>
      <c r="E296" s="59" t="s">
        <v>3115</v>
      </c>
      <c r="F296" s="79">
        <v>44946</v>
      </c>
      <c r="G296" s="59" t="s">
        <v>3076</v>
      </c>
      <c r="H296" s="69">
        <v>0.23000000005960206</v>
      </c>
      <c r="I296" s="72" t="s">
        <v>3445</v>
      </c>
      <c r="J296" s="72" t="s">
        <v>133</v>
      </c>
      <c r="K296" s="73">
        <v>7.9724000000000003E-2</v>
      </c>
      <c r="L296" s="73">
        <v>8.8599999993856413E-2</v>
      </c>
      <c r="M296" s="69">
        <v>1801.558182</v>
      </c>
      <c r="N296" s="71">
        <v>100.14</v>
      </c>
      <c r="O296" s="69">
        <v>6.5433998070000001</v>
      </c>
      <c r="P296" s="70">
        <f t="shared" si="4"/>
        <v>2.011317672414372E-5</v>
      </c>
      <c r="Q296" s="70">
        <f>O296/'סכום נכסי הקרן'!$C$41</f>
        <v>8.0440031941179086E-7</v>
      </c>
    </row>
    <row r="297" spans="1:17">
      <c r="A297" s="62" t="s">
        <v>3502</v>
      </c>
      <c r="B297" s="72" t="s">
        <v>3086</v>
      </c>
      <c r="C297" s="59">
        <v>9460</v>
      </c>
      <c r="D297" s="133" t="s">
        <v>3561</v>
      </c>
      <c r="E297" s="59" t="s">
        <v>3115</v>
      </c>
      <c r="F297" s="79">
        <v>44978</v>
      </c>
      <c r="G297" s="59" t="s">
        <v>3076</v>
      </c>
      <c r="H297" s="69">
        <v>0.23000000004364346</v>
      </c>
      <c r="I297" s="72" t="s">
        <v>3445</v>
      </c>
      <c r="J297" s="72" t="s">
        <v>133</v>
      </c>
      <c r="K297" s="73">
        <v>7.9724000000000003E-2</v>
      </c>
      <c r="L297" s="73">
        <v>8.8599999996620424E-2</v>
      </c>
      <c r="M297" s="69">
        <v>2460.3113939999998</v>
      </c>
      <c r="N297" s="71">
        <v>100.14</v>
      </c>
      <c r="O297" s="69">
        <v>8.9360424070000004</v>
      </c>
      <c r="P297" s="70">
        <f t="shared" si="4"/>
        <v>2.746770875197931E-5</v>
      </c>
      <c r="Q297" s="70">
        <f>O297/'סכום נכסי הקרן'!$C$41</f>
        <v>1.0985352536120995E-6</v>
      </c>
    </row>
    <row r="298" spans="1:17">
      <c r="A298" s="62" t="s">
        <v>3502</v>
      </c>
      <c r="B298" s="72" t="s">
        <v>3086</v>
      </c>
      <c r="C298" s="59">
        <v>9511</v>
      </c>
      <c r="D298" s="133" t="s">
        <v>3561</v>
      </c>
      <c r="E298" s="59" t="s">
        <v>3115</v>
      </c>
      <c r="F298" s="79">
        <v>45005</v>
      </c>
      <c r="G298" s="59" t="s">
        <v>3076</v>
      </c>
      <c r="H298" s="69">
        <v>0.23000000008620414</v>
      </c>
      <c r="I298" s="72" t="s">
        <v>3445</v>
      </c>
      <c r="J298" s="72" t="s">
        <v>133</v>
      </c>
      <c r="K298" s="73">
        <v>7.9660000000000009E-2</v>
      </c>
      <c r="L298" s="73">
        <v>8.8600000001724091E-2</v>
      </c>
      <c r="M298" s="69">
        <v>1277.5469860000001</v>
      </c>
      <c r="N298" s="71">
        <v>100.14</v>
      </c>
      <c r="O298" s="69">
        <v>4.6401499199999998</v>
      </c>
      <c r="P298" s="70">
        <f t="shared" si="4"/>
        <v>1.4262945581842747E-5</v>
      </c>
      <c r="Q298" s="70">
        <f>O298/'סכום נכסי הקרן'!$C$41</f>
        <v>5.7042794080435064E-7</v>
      </c>
    </row>
    <row r="299" spans="1:17">
      <c r="A299" s="62" t="s">
        <v>3502</v>
      </c>
      <c r="B299" s="72" t="s">
        <v>3086</v>
      </c>
      <c r="C299" s="59">
        <v>9540</v>
      </c>
      <c r="D299" s="133" t="s">
        <v>3561</v>
      </c>
      <c r="E299" s="59" t="s">
        <v>3115</v>
      </c>
      <c r="F299" s="79">
        <v>45036</v>
      </c>
      <c r="G299" s="59" t="s">
        <v>3076</v>
      </c>
      <c r="H299" s="69">
        <v>0.23000000002182308</v>
      </c>
      <c r="I299" s="72" t="s">
        <v>3445</v>
      </c>
      <c r="J299" s="72" t="s">
        <v>133</v>
      </c>
      <c r="K299" s="73">
        <v>7.9724000000000003E-2</v>
      </c>
      <c r="L299" s="73">
        <v>8.8600000000790352E-2</v>
      </c>
      <c r="M299" s="69">
        <v>4667.9974350000002</v>
      </c>
      <c r="N299" s="71">
        <v>100.14</v>
      </c>
      <c r="O299" s="69">
        <v>16.954529481000002</v>
      </c>
      <c r="P299" s="70">
        <f t="shared" si="4"/>
        <v>5.2115025488928945E-5</v>
      </c>
      <c r="Q299" s="70">
        <f>O299/'סכום נכסי הקרן'!$C$41</f>
        <v>2.0842726002166514E-6</v>
      </c>
    </row>
    <row r="300" spans="1:17">
      <c r="A300" s="62" t="s">
        <v>3502</v>
      </c>
      <c r="B300" s="72" t="s">
        <v>3086</v>
      </c>
      <c r="C300" s="59">
        <v>9562</v>
      </c>
      <c r="D300" s="133" t="s">
        <v>3561</v>
      </c>
      <c r="E300" s="59" t="s">
        <v>3115</v>
      </c>
      <c r="F300" s="79">
        <v>45068</v>
      </c>
      <c r="G300" s="59" t="s">
        <v>3076</v>
      </c>
      <c r="H300" s="69">
        <v>0.22999999998362902</v>
      </c>
      <c r="I300" s="72" t="s">
        <v>3445</v>
      </c>
      <c r="J300" s="72" t="s">
        <v>133</v>
      </c>
      <c r="K300" s="73">
        <v>7.9724000000000003E-2</v>
      </c>
      <c r="L300" s="73">
        <v>8.860000000294678E-2</v>
      </c>
      <c r="M300" s="69">
        <v>2522.676226</v>
      </c>
      <c r="N300" s="71">
        <v>100.14</v>
      </c>
      <c r="O300" s="69">
        <v>9.1625558050000002</v>
      </c>
      <c r="P300" s="70">
        <f t="shared" si="4"/>
        <v>2.8163968210172052E-5</v>
      </c>
      <c r="Q300" s="70">
        <f>O300/'סכום נכסי הקרן'!$C$41</f>
        <v>1.1263812442402938E-6</v>
      </c>
    </row>
    <row r="301" spans="1:17">
      <c r="A301" s="62" t="s">
        <v>3502</v>
      </c>
      <c r="B301" s="72" t="s">
        <v>3086</v>
      </c>
      <c r="C301" s="59">
        <v>9603</v>
      </c>
      <c r="D301" s="133" t="s">
        <v>3561</v>
      </c>
      <c r="E301" s="59" t="s">
        <v>3115</v>
      </c>
      <c r="F301" s="79">
        <v>45097</v>
      </c>
      <c r="G301" s="59" t="s">
        <v>3076</v>
      </c>
      <c r="H301" s="69">
        <v>0.22999999998742171</v>
      </c>
      <c r="I301" s="72" t="s">
        <v>3445</v>
      </c>
      <c r="J301" s="72" t="s">
        <v>133</v>
      </c>
      <c r="K301" s="73">
        <v>7.9724000000000003E-2</v>
      </c>
      <c r="L301" s="73">
        <v>8.8599999995276166E-2</v>
      </c>
      <c r="M301" s="69">
        <v>1969.9990619999999</v>
      </c>
      <c r="N301" s="71">
        <v>100.14</v>
      </c>
      <c r="O301" s="69">
        <v>7.1551896829999997</v>
      </c>
      <c r="P301" s="70">
        <f t="shared" si="4"/>
        <v>2.199370340094349E-5</v>
      </c>
      <c r="Q301" s="70">
        <f>O301/'סכום נכסי הקרן'!$C$41</f>
        <v>8.7960953574927262E-7</v>
      </c>
    </row>
    <row r="302" spans="1:17">
      <c r="A302" s="62" t="s">
        <v>3502</v>
      </c>
      <c r="B302" s="72" t="s">
        <v>3086</v>
      </c>
      <c r="C302" s="59">
        <v>9659</v>
      </c>
      <c r="D302" s="133" t="s">
        <v>3561</v>
      </c>
      <c r="E302" s="59" t="s">
        <v>3115</v>
      </c>
      <c r="F302" s="79">
        <v>45159</v>
      </c>
      <c r="G302" s="59" t="s">
        <v>3076</v>
      </c>
      <c r="H302" s="69">
        <v>0.22999999999829149</v>
      </c>
      <c r="I302" s="72" t="s">
        <v>3445</v>
      </c>
      <c r="J302" s="72" t="s">
        <v>133</v>
      </c>
      <c r="K302" s="73">
        <v>7.9724000000000003E-2</v>
      </c>
      <c r="L302" s="73">
        <v>8.8599999999738041E-2</v>
      </c>
      <c r="M302" s="69">
        <v>4834.5828650000003</v>
      </c>
      <c r="N302" s="71">
        <v>100.14</v>
      </c>
      <c r="O302" s="69">
        <v>17.559580361000002</v>
      </c>
      <c r="P302" s="70">
        <f t="shared" si="4"/>
        <v>5.397483776320263E-5</v>
      </c>
      <c r="Q302" s="70">
        <f>O302/'סכום נכסי הקרן'!$C$41</f>
        <v>2.1586533709914586E-6</v>
      </c>
    </row>
    <row r="303" spans="1:17">
      <c r="A303" s="62" t="s">
        <v>3502</v>
      </c>
      <c r="B303" s="72" t="s">
        <v>3086</v>
      </c>
      <c r="C303" s="59">
        <v>9749</v>
      </c>
      <c r="D303" s="133" t="s">
        <v>3561</v>
      </c>
      <c r="E303" s="59" t="s">
        <v>3115</v>
      </c>
      <c r="F303" s="79">
        <v>45189</v>
      </c>
      <c r="G303" s="59" t="s">
        <v>3076</v>
      </c>
      <c r="H303" s="69">
        <v>0.23000000003047552</v>
      </c>
      <c r="I303" s="72" t="s">
        <v>3445</v>
      </c>
      <c r="J303" s="72" t="s">
        <v>133</v>
      </c>
      <c r="K303" s="73">
        <v>7.9724000000000003E-2</v>
      </c>
      <c r="L303" s="73">
        <v>8.8600000001286747E-2</v>
      </c>
      <c r="M303" s="69">
        <v>2439.2583679999998</v>
      </c>
      <c r="N303" s="71">
        <v>100.14</v>
      </c>
      <c r="O303" s="69">
        <v>8.8595761509999988</v>
      </c>
      <c r="P303" s="70">
        <f t="shared" si="4"/>
        <v>2.7232665904877663E-5</v>
      </c>
      <c r="Q303" s="70">
        <f>O303/'סכום נכסי הקרן'!$C$41</f>
        <v>1.0891350209249844E-6</v>
      </c>
    </row>
    <row r="304" spans="1:17">
      <c r="A304" s="62" t="s">
        <v>3502</v>
      </c>
      <c r="B304" s="72" t="s">
        <v>3086</v>
      </c>
      <c r="C304" s="59">
        <v>9805</v>
      </c>
      <c r="D304" s="133" t="s">
        <v>3561</v>
      </c>
      <c r="E304" s="59" t="s">
        <v>3115</v>
      </c>
      <c r="F304" s="79">
        <v>45219</v>
      </c>
      <c r="G304" s="59" t="s">
        <v>3076</v>
      </c>
      <c r="H304" s="69">
        <v>0.2300000000088756</v>
      </c>
      <c r="I304" s="72" t="s">
        <v>3445</v>
      </c>
      <c r="J304" s="72" t="s">
        <v>133</v>
      </c>
      <c r="K304" s="73">
        <v>7.9724000000000003E-2</v>
      </c>
      <c r="L304" s="73">
        <v>8.8600000001730739E-2</v>
      </c>
      <c r="M304" s="69">
        <v>2481.6320620000001</v>
      </c>
      <c r="N304" s="71">
        <v>100.14</v>
      </c>
      <c r="O304" s="69">
        <v>9.0134808040000003</v>
      </c>
      <c r="P304" s="70">
        <f t="shared" si="4"/>
        <v>2.7705739777139835E-5</v>
      </c>
      <c r="Q304" s="70">
        <f>O304/'סכום נכסי הקרן'!$C$41</f>
        <v>1.1080549945906194E-6</v>
      </c>
    </row>
    <row r="305" spans="1:17">
      <c r="A305" s="62" t="s">
        <v>3502</v>
      </c>
      <c r="B305" s="72" t="s">
        <v>3086</v>
      </c>
      <c r="C305" s="59">
        <v>9824</v>
      </c>
      <c r="D305" s="133" t="s">
        <v>3561</v>
      </c>
      <c r="E305" s="59" t="s">
        <v>3115</v>
      </c>
      <c r="F305" s="79">
        <v>45250</v>
      </c>
      <c r="G305" s="59" t="s">
        <v>3076</v>
      </c>
      <c r="H305" s="69">
        <v>0.22999999994779741</v>
      </c>
      <c r="I305" s="72" t="s">
        <v>3445</v>
      </c>
      <c r="J305" s="72" t="s">
        <v>133</v>
      </c>
      <c r="K305" s="73">
        <v>7.9724000000000003E-2</v>
      </c>
      <c r="L305" s="73">
        <v>8.8600000001938947E-2</v>
      </c>
      <c r="M305" s="69">
        <v>1845.9544880000001</v>
      </c>
      <c r="N305" s="71">
        <v>100.14</v>
      </c>
      <c r="O305" s="69">
        <v>6.7046504450000013</v>
      </c>
      <c r="P305" s="70">
        <f t="shared" si="4"/>
        <v>2.0608830768621542E-5</v>
      </c>
      <c r="Q305" s="70">
        <f>O305/'סכום נכסי הקרן'!$C$41</f>
        <v>8.2422335766994441E-7</v>
      </c>
    </row>
    <row r="306" spans="1:17">
      <c r="A306" s="62" t="s">
        <v>3503</v>
      </c>
      <c r="B306" s="72" t="s">
        <v>3077</v>
      </c>
      <c r="C306" s="59">
        <v>6211</v>
      </c>
      <c r="D306" s="133" t="s">
        <v>3561</v>
      </c>
      <c r="E306" s="59" t="s">
        <v>430</v>
      </c>
      <c r="F306" s="79">
        <v>43186</v>
      </c>
      <c r="G306" s="59" t="s">
        <v>289</v>
      </c>
      <c r="H306" s="69">
        <v>3.3300000000001435</v>
      </c>
      <c r="I306" s="72" t="s">
        <v>630</v>
      </c>
      <c r="J306" s="72" t="s">
        <v>133</v>
      </c>
      <c r="K306" s="73">
        <v>4.8000000000000001E-2</v>
      </c>
      <c r="L306" s="73">
        <v>6.0100000000004344E-2</v>
      </c>
      <c r="M306" s="69">
        <v>1629647.2557039999</v>
      </c>
      <c r="N306" s="71">
        <v>97.74</v>
      </c>
      <c r="O306" s="69">
        <v>5777.148319549</v>
      </c>
      <c r="P306" s="70">
        <f t="shared" si="4"/>
        <v>1.7757864189862572E-2</v>
      </c>
      <c r="Q306" s="70">
        <f>O306/'סכום נכסי הקרן'!$C$41</f>
        <v>7.102026607885227E-4</v>
      </c>
    </row>
    <row r="307" spans="1:17">
      <c r="A307" s="62" t="s">
        <v>3503</v>
      </c>
      <c r="B307" s="72" t="s">
        <v>3077</v>
      </c>
      <c r="C307" s="59">
        <v>6831</v>
      </c>
      <c r="D307" s="133" t="s">
        <v>3561</v>
      </c>
      <c r="E307" s="59" t="s">
        <v>430</v>
      </c>
      <c r="F307" s="79">
        <v>43552</v>
      </c>
      <c r="G307" s="59" t="s">
        <v>289</v>
      </c>
      <c r="H307" s="69">
        <v>3.3299999999998624</v>
      </c>
      <c r="I307" s="72" t="s">
        <v>630</v>
      </c>
      <c r="J307" s="72" t="s">
        <v>133</v>
      </c>
      <c r="K307" s="73">
        <v>4.5999999999999999E-2</v>
      </c>
      <c r="L307" s="73">
        <v>6.4399999999994628E-2</v>
      </c>
      <c r="M307" s="69">
        <v>812749.43308300001</v>
      </c>
      <c r="N307" s="71">
        <v>95.72</v>
      </c>
      <c r="O307" s="69">
        <v>2821.6744264829995</v>
      </c>
      <c r="P307" s="70">
        <f t="shared" si="4"/>
        <v>8.6732949341008295E-3</v>
      </c>
      <c r="Q307" s="70">
        <f>O307/'סכום נכסי הקרן'!$C$41</f>
        <v>3.4687713984874748E-4</v>
      </c>
    </row>
    <row r="308" spans="1:17">
      <c r="A308" s="62" t="s">
        <v>3503</v>
      </c>
      <c r="B308" s="72" t="s">
        <v>3077</v>
      </c>
      <c r="C308" s="59">
        <v>7598</v>
      </c>
      <c r="D308" s="133" t="s">
        <v>3561</v>
      </c>
      <c r="E308" s="59" t="s">
        <v>430</v>
      </c>
      <c r="F308" s="79">
        <v>43942</v>
      </c>
      <c r="G308" s="59" t="s">
        <v>289</v>
      </c>
      <c r="H308" s="69">
        <v>3.2599999999999367</v>
      </c>
      <c r="I308" s="72" t="s">
        <v>630</v>
      </c>
      <c r="J308" s="72" t="s">
        <v>133</v>
      </c>
      <c r="K308" s="73">
        <v>5.4400000000000004E-2</v>
      </c>
      <c r="L308" s="73">
        <v>7.5999999999997195E-2</v>
      </c>
      <c r="M308" s="69">
        <v>825892.86013300007</v>
      </c>
      <c r="N308" s="71">
        <v>95.24</v>
      </c>
      <c r="O308" s="69">
        <v>2852.9270799930005</v>
      </c>
      <c r="P308" s="70">
        <f t="shared" si="4"/>
        <v>8.7693596957974362E-3</v>
      </c>
      <c r="Q308" s="70">
        <f>O308/'סכום נכסי הקרן'!$C$41</f>
        <v>3.5071912493408753E-4</v>
      </c>
    </row>
    <row r="309" spans="1:17">
      <c r="A309" s="62" t="s">
        <v>3504</v>
      </c>
      <c r="B309" s="72" t="s">
        <v>3086</v>
      </c>
      <c r="C309" s="59">
        <v>9459</v>
      </c>
      <c r="D309" s="133" t="s">
        <v>3561</v>
      </c>
      <c r="E309" s="59" t="s">
        <v>274</v>
      </c>
      <c r="F309" s="79">
        <v>44195</v>
      </c>
      <c r="G309" s="59" t="s">
        <v>3076</v>
      </c>
      <c r="H309" s="69">
        <v>2.61</v>
      </c>
      <c r="I309" s="72" t="s">
        <v>3445</v>
      </c>
      <c r="J309" s="72" t="s">
        <v>136</v>
      </c>
      <c r="K309" s="73">
        <v>7.3550000000000004E-2</v>
      </c>
      <c r="L309" s="73">
        <v>7.4099999999999999E-2</v>
      </c>
      <c r="M309" s="69">
        <v>45933.95</v>
      </c>
      <c r="N309" s="71">
        <v>100.53</v>
      </c>
      <c r="O309" s="69">
        <v>213.38114999999999</v>
      </c>
      <c r="P309" s="70">
        <f t="shared" si="4"/>
        <v>6.5589340497882549E-4</v>
      </c>
      <c r="Q309" s="70">
        <f>O309/'סכום נכסי הקרן'!$C$41</f>
        <v>2.6231602879107893E-5</v>
      </c>
    </row>
    <row r="310" spans="1:17">
      <c r="A310" s="62" t="s">
        <v>3504</v>
      </c>
      <c r="B310" s="72" t="s">
        <v>3086</v>
      </c>
      <c r="C310" s="59">
        <v>9448</v>
      </c>
      <c r="D310" s="133" t="s">
        <v>3561</v>
      </c>
      <c r="E310" s="59" t="s">
        <v>274</v>
      </c>
      <c r="F310" s="79">
        <v>43788</v>
      </c>
      <c r="G310" s="59" t="s">
        <v>3076</v>
      </c>
      <c r="H310" s="69">
        <v>2.67</v>
      </c>
      <c r="I310" s="72" t="s">
        <v>3445</v>
      </c>
      <c r="J310" s="72" t="s">
        <v>135</v>
      </c>
      <c r="K310" s="73">
        <v>6.0560000000000003E-2</v>
      </c>
      <c r="L310" s="73">
        <v>6.0699999999999997E-2</v>
      </c>
      <c r="M310" s="69">
        <v>226341.86</v>
      </c>
      <c r="N310" s="71">
        <v>100.52</v>
      </c>
      <c r="O310" s="69">
        <v>912.71454000000006</v>
      </c>
      <c r="P310" s="70">
        <f t="shared" si="4"/>
        <v>2.805512330467253E-3</v>
      </c>
      <c r="Q310" s="70">
        <f>O310/'סכום נכסי הקרן'!$C$41</f>
        <v>1.1220281339409614E-4</v>
      </c>
    </row>
    <row r="311" spans="1:17">
      <c r="A311" s="62" t="s">
        <v>3504</v>
      </c>
      <c r="B311" s="72" t="s">
        <v>3086</v>
      </c>
      <c r="C311" s="59">
        <v>9617</v>
      </c>
      <c r="D311" s="133" t="s">
        <v>3561</v>
      </c>
      <c r="E311" s="59" t="s">
        <v>274</v>
      </c>
      <c r="F311" s="79">
        <v>45099</v>
      </c>
      <c r="G311" s="59" t="s">
        <v>3076</v>
      </c>
      <c r="H311" s="69">
        <v>2.67</v>
      </c>
      <c r="I311" s="72" t="s">
        <v>3445</v>
      </c>
      <c r="J311" s="72" t="s">
        <v>135</v>
      </c>
      <c r="K311" s="73">
        <v>6.0560000000000003E-2</v>
      </c>
      <c r="L311" s="73">
        <v>5.96E-2</v>
      </c>
      <c r="M311" s="69">
        <v>4401.93</v>
      </c>
      <c r="N311" s="71">
        <v>100.8</v>
      </c>
      <c r="O311" s="69">
        <v>17.80003</v>
      </c>
      <c r="P311" s="70">
        <f t="shared" si="4"/>
        <v>5.4713934597433952E-5</v>
      </c>
      <c r="Q311" s="70">
        <f>O311/'סכום נכסי הקרן'!$C$41</f>
        <v>2.1882125867079021E-6</v>
      </c>
    </row>
    <row r="312" spans="1:17">
      <c r="A312" s="62" t="s">
        <v>3504</v>
      </c>
      <c r="B312" s="72" t="s">
        <v>3086</v>
      </c>
      <c r="C312" s="59">
        <v>9802</v>
      </c>
      <c r="D312" s="133" t="s">
        <v>3561</v>
      </c>
      <c r="E312" s="59" t="s">
        <v>274</v>
      </c>
      <c r="F312" s="79">
        <v>45210</v>
      </c>
      <c r="G312" s="59" t="s">
        <v>3076</v>
      </c>
      <c r="H312" s="69">
        <v>2.67</v>
      </c>
      <c r="I312" s="72" t="s">
        <v>3445</v>
      </c>
      <c r="J312" s="72" t="s">
        <v>135</v>
      </c>
      <c r="K312" s="73">
        <v>6.0560000000000003E-2</v>
      </c>
      <c r="L312" s="73">
        <v>5.9599999999999993E-2</v>
      </c>
      <c r="M312" s="69">
        <v>4009.81</v>
      </c>
      <c r="N312" s="71">
        <v>100.8</v>
      </c>
      <c r="O312" s="69">
        <v>16.214400000000001</v>
      </c>
      <c r="P312" s="70">
        <f t="shared" si="4"/>
        <v>4.9840007075079824E-5</v>
      </c>
      <c r="Q312" s="70">
        <f>O312/'סכום נכסי הקרן'!$C$41</f>
        <v>1.9932862004118316E-6</v>
      </c>
    </row>
    <row r="313" spans="1:17">
      <c r="A313" s="62" t="s">
        <v>3504</v>
      </c>
      <c r="B313" s="72" t="s">
        <v>3086</v>
      </c>
      <c r="C313" s="59">
        <v>9887</v>
      </c>
      <c r="D313" s="133" t="s">
        <v>3561</v>
      </c>
      <c r="E313" s="59" t="s">
        <v>274</v>
      </c>
      <c r="F313" s="79">
        <v>45282</v>
      </c>
      <c r="G313" s="59" t="s">
        <v>3076</v>
      </c>
      <c r="H313" s="69">
        <v>2.6700000000000004</v>
      </c>
      <c r="I313" s="72" t="s">
        <v>3445</v>
      </c>
      <c r="J313" s="72" t="s">
        <v>135</v>
      </c>
      <c r="K313" s="73">
        <v>6.0479999999999999E-2</v>
      </c>
      <c r="L313" s="73">
        <v>5.96E-2</v>
      </c>
      <c r="M313" s="69">
        <v>3115.65</v>
      </c>
      <c r="N313" s="71">
        <v>100.9</v>
      </c>
      <c r="O313" s="69">
        <v>12.611229999999999</v>
      </c>
      <c r="P313" s="70">
        <f t="shared" si="4"/>
        <v>3.8764542161625399E-5</v>
      </c>
      <c r="Q313" s="70">
        <f>O313/'סכום נכסי הקרן'!$C$41</f>
        <v>1.5503373994239502E-6</v>
      </c>
    </row>
    <row r="314" spans="1:17">
      <c r="A314" s="62" t="s">
        <v>3505</v>
      </c>
      <c r="B314" s="72" t="s">
        <v>3086</v>
      </c>
      <c r="C314" s="59">
        <v>9047</v>
      </c>
      <c r="D314" s="133" t="s">
        <v>3561</v>
      </c>
      <c r="E314" s="59" t="s">
        <v>274</v>
      </c>
      <c r="F314" s="79">
        <v>44677</v>
      </c>
      <c r="G314" s="59" t="s">
        <v>3076</v>
      </c>
      <c r="H314" s="69">
        <v>2.6300000000008499</v>
      </c>
      <c r="I314" s="72" t="s">
        <v>3445</v>
      </c>
      <c r="J314" s="72" t="s">
        <v>3068</v>
      </c>
      <c r="K314" s="73">
        <v>0.1148</v>
      </c>
      <c r="L314" s="73">
        <v>0.12210000000002726</v>
      </c>
      <c r="M314" s="69">
        <v>1916372.865608</v>
      </c>
      <c r="N314" s="71">
        <v>100</v>
      </c>
      <c r="O314" s="69">
        <v>682.03708013400001</v>
      </c>
      <c r="P314" s="70">
        <f t="shared" si="4"/>
        <v>2.0964533315660982E-3</v>
      </c>
      <c r="Q314" s="70">
        <f>O314/'סכום נכסי הקרן'!$C$41</f>
        <v>8.3844921797925336E-5</v>
      </c>
    </row>
    <row r="315" spans="1:17">
      <c r="A315" s="62" t="s">
        <v>3505</v>
      </c>
      <c r="B315" s="72" t="s">
        <v>3086</v>
      </c>
      <c r="C315" s="59">
        <v>9048</v>
      </c>
      <c r="D315" s="133" t="s">
        <v>3561</v>
      </c>
      <c r="E315" s="59" t="s">
        <v>274</v>
      </c>
      <c r="F315" s="79">
        <v>44677</v>
      </c>
      <c r="G315" s="59" t="s">
        <v>3076</v>
      </c>
      <c r="H315" s="69">
        <v>2.7800000000000824</v>
      </c>
      <c r="I315" s="72" t="s">
        <v>3445</v>
      </c>
      <c r="J315" s="72" t="s">
        <v>3068</v>
      </c>
      <c r="K315" s="73">
        <v>7.5600000000000001E-2</v>
      </c>
      <c r="L315" s="73">
        <v>7.9300000000001522E-2</v>
      </c>
      <c r="M315" s="69">
        <v>6152193.4462400004</v>
      </c>
      <c r="N315" s="71">
        <v>100</v>
      </c>
      <c r="O315" s="69">
        <v>2189.5656475189999</v>
      </c>
      <c r="P315" s="70">
        <f t="shared" si="4"/>
        <v>6.7303117823477084E-3</v>
      </c>
      <c r="Q315" s="70">
        <f>O315/'סכום נכסי הקרן'!$C$41</f>
        <v>2.691700581023916E-4</v>
      </c>
    </row>
    <row r="316" spans="1:17">
      <c r="A316" s="62" t="s">
        <v>3505</v>
      </c>
      <c r="B316" s="72" t="s">
        <v>3086</v>
      </c>
      <c r="C316" s="59">
        <v>9074</v>
      </c>
      <c r="D316" s="133" t="s">
        <v>3561</v>
      </c>
      <c r="E316" s="59" t="s">
        <v>274</v>
      </c>
      <c r="F316" s="79">
        <v>44684</v>
      </c>
      <c r="G316" s="59" t="s">
        <v>3076</v>
      </c>
      <c r="H316" s="69">
        <v>2.7199999999915012</v>
      </c>
      <c r="I316" s="72" t="s">
        <v>3445</v>
      </c>
      <c r="J316" s="72" t="s">
        <v>3068</v>
      </c>
      <c r="K316" s="73">
        <v>7.9399999999999998E-2</v>
      </c>
      <c r="L316" s="73">
        <v>8.1499999999650311E-2</v>
      </c>
      <c r="M316" s="69">
        <v>311220.60326200002</v>
      </c>
      <c r="N316" s="71">
        <v>101.98</v>
      </c>
      <c r="O316" s="69">
        <v>112.956531693</v>
      </c>
      <c r="P316" s="70">
        <f t="shared" si="4"/>
        <v>3.4720707141526041E-4</v>
      </c>
      <c r="Q316" s="70">
        <f>O316/'סכום נכסי הקרן'!$C$41</f>
        <v>1.3886094821272362E-5</v>
      </c>
    </row>
    <row r="317" spans="1:17">
      <c r="A317" s="62" t="s">
        <v>3505</v>
      </c>
      <c r="B317" s="72" t="s">
        <v>3086</v>
      </c>
      <c r="C317" s="59">
        <v>9220</v>
      </c>
      <c r="D317" s="133" t="s">
        <v>3561</v>
      </c>
      <c r="E317" s="59" t="s">
        <v>274</v>
      </c>
      <c r="F317" s="79">
        <v>44811</v>
      </c>
      <c r="G317" s="59" t="s">
        <v>3076</v>
      </c>
      <c r="H317" s="69">
        <v>2.7499999999908962</v>
      </c>
      <c r="I317" s="72" t="s">
        <v>3445</v>
      </c>
      <c r="J317" s="72" t="s">
        <v>3068</v>
      </c>
      <c r="K317" s="73">
        <v>7.8700000000000006E-2</v>
      </c>
      <c r="L317" s="73">
        <v>8.3299999999814286E-2</v>
      </c>
      <c r="M317" s="69">
        <v>460545.15979499999</v>
      </c>
      <c r="N317" s="71">
        <v>100.52</v>
      </c>
      <c r="O317" s="69">
        <v>164.76034028199999</v>
      </c>
      <c r="P317" s="70">
        <f t="shared" si="4"/>
        <v>5.0644220725697142E-4</v>
      </c>
      <c r="Q317" s="70">
        <f>O317/'סכום נכסי הקרן'!$C$41</f>
        <v>2.0254496784294711E-5</v>
      </c>
    </row>
    <row r="318" spans="1:17">
      <c r="A318" s="62" t="s">
        <v>3505</v>
      </c>
      <c r="B318" s="72" t="s">
        <v>3086</v>
      </c>
      <c r="C318" s="59">
        <v>9599</v>
      </c>
      <c r="D318" s="133" t="s">
        <v>3561</v>
      </c>
      <c r="E318" s="59" t="s">
        <v>274</v>
      </c>
      <c r="F318" s="79">
        <v>45089</v>
      </c>
      <c r="G318" s="59" t="s">
        <v>3076</v>
      </c>
      <c r="H318" s="69">
        <v>2.7500000000047828</v>
      </c>
      <c r="I318" s="72" t="s">
        <v>3445</v>
      </c>
      <c r="J318" s="72" t="s">
        <v>3068</v>
      </c>
      <c r="K318" s="73">
        <v>7.8700000000000006E-2</v>
      </c>
      <c r="L318" s="73">
        <v>8.3300000000197036E-2</v>
      </c>
      <c r="M318" s="69">
        <v>438843.72701999999</v>
      </c>
      <c r="N318" s="71">
        <v>100.41</v>
      </c>
      <c r="O318" s="69">
        <v>156.82484242699999</v>
      </c>
      <c r="P318" s="70">
        <f t="shared" si="4"/>
        <v>4.820499837249579E-4</v>
      </c>
      <c r="Q318" s="70">
        <f>O318/'סכום נכסי הקרן'!$C$41</f>
        <v>1.9278961558336973E-5</v>
      </c>
    </row>
    <row r="319" spans="1:17">
      <c r="A319" s="62" t="s">
        <v>3505</v>
      </c>
      <c r="B319" s="72" t="s">
        <v>3086</v>
      </c>
      <c r="C319" s="59">
        <v>9748</v>
      </c>
      <c r="D319" s="133" t="s">
        <v>3561</v>
      </c>
      <c r="E319" s="59" t="s">
        <v>274</v>
      </c>
      <c r="F319" s="79">
        <v>45180</v>
      </c>
      <c r="G319" s="59" t="s">
        <v>3076</v>
      </c>
      <c r="H319" s="69">
        <v>2.7500000000055032</v>
      </c>
      <c r="I319" s="72" t="s">
        <v>3445</v>
      </c>
      <c r="J319" s="72" t="s">
        <v>3068</v>
      </c>
      <c r="K319" s="73">
        <v>7.8700000000000006E-2</v>
      </c>
      <c r="L319" s="73">
        <v>8.3300000000165089E-2</v>
      </c>
      <c r="M319" s="69">
        <v>635467.75183700002</v>
      </c>
      <c r="N319" s="71">
        <v>100.43</v>
      </c>
      <c r="O319" s="69">
        <v>227.13548122500001</v>
      </c>
      <c r="P319" s="70">
        <f t="shared" si="4"/>
        <v>6.9817162468273017E-4</v>
      </c>
      <c r="Q319" s="70">
        <f>O319/'סכום נכסי הקרן'!$C$41</f>
        <v>2.7922465237671028E-5</v>
      </c>
    </row>
    <row r="320" spans="1:17">
      <c r="A320" s="62" t="s">
        <v>3505</v>
      </c>
      <c r="B320" s="72" t="s">
        <v>3086</v>
      </c>
      <c r="C320" s="59">
        <v>9822</v>
      </c>
      <c r="D320" s="133" t="s">
        <v>3561</v>
      </c>
      <c r="E320" s="59" t="s">
        <v>274</v>
      </c>
      <c r="F320" s="79">
        <v>45238</v>
      </c>
      <c r="G320" s="59" t="s">
        <v>3076</v>
      </c>
      <c r="H320" s="69">
        <v>2.7300000000027511</v>
      </c>
      <c r="I320" s="72" t="s">
        <v>3445</v>
      </c>
      <c r="J320" s="72" t="s">
        <v>3068</v>
      </c>
      <c r="K320" s="73">
        <v>7.9500000000000001E-2</v>
      </c>
      <c r="L320" s="73">
        <v>8.3400000000043731E-2</v>
      </c>
      <c r="M320" s="69">
        <v>787595.9018600001</v>
      </c>
      <c r="N320" s="71">
        <v>101.16</v>
      </c>
      <c r="O320" s="69">
        <v>283.55692381399996</v>
      </c>
      <c r="P320" s="70">
        <f t="shared" si="4"/>
        <v>8.7160049641538551E-4</v>
      </c>
      <c r="Q320" s="70">
        <f>O320/'סכום נכסי הקרן'!$C$41</f>
        <v>3.4858527190008578E-5</v>
      </c>
    </row>
    <row r="321" spans="1:17">
      <c r="A321" s="62" t="s">
        <v>3505</v>
      </c>
      <c r="B321" s="72" t="s">
        <v>3086</v>
      </c>
      <c r="C321" s="59">
        <v>9860</v>
      </c>
      <c r="D321" s="133" t="s">
        <v>3561</v>
      </c>
      <c r="E321" s="59" t="s">
        <v>274</v>
      </c>
      <c r="F321" s="79">
        <v>45271</v>
      </c>
      <c r="G321" s="59" t="s">
        <v>3076</v>
      </c>
      <c r="H321" s="69">
        <v>2.750000000002959</v>
      </c>
      <c r="I321" s="72" t="s">
        <v>3445</v>
      </c>
      <c r="J321" s="72" t="s">
        <v>3068</v>
      </c>
      <c r="K321" s="73">
        <v>7.8700000000000006E-2</v>
      </c>
      <c r="L321" s="73">
        <v>8.3299999999908877E-2</v>
      </c>
      <c r="M321" s="69">
        <v>236367.44070000001</v>
      </c>
      <c r="N321" s="71">
        <v>100.43</v>
      </c>
      <c r="O321" s="69">
        <v>84.484904368999992</v>
      </c>
      <c r="P321" s="70">
        <f t="shared" si="4"/>
        <v>2.5969065962899653E-4</v>
      </c>
      <c r="Q321" s="70">
        <f>O321/'סכום נכסי הקרן'!$C$41</f>
        <v>1.0385989862211425E-5</v>
      </c>
    </row>
    <row r="322" spans="1:17">
      <c r="A322" s="62" t="s">
        <v>3506</v>
      </c>
      <c r="B322" s="72" t="s">
        <v>3086</v>
      </c>
      <c r="C322" s="59">
        <v>7310</v>
      </c>
      <c r="D322" s="133" t="s">
        <v>3561</v>
      </c>
      <c r="E322" s="59" t="s">
        <v>892</v>
      </c>
      <c r="F322" s="79">
        <v>43811</v>
      </c>
      <c r="G322" s="59" t="s">
        <v>815</v>
      </c>
      <c r="H322" s="69">
        <v>7.2</v>
      </c>
      <c r="I322" s="72" t="s">
        <v>3441</v>
      </c>
      <c r="J322" s="72" t="s">
        <v>133</v>
      </c>
      <c r="K322" s="73">
        <v>4.4800000000000006E-2</v>
      </c>
      <c r="L322" s="73">
        <v>6.0400000000000002E-2</v>
      </c>
      <c r="M322" s="69">
        <v>146321.78</v>
      </c>
      <c r="N322" s="71">
        <v>91.39</v>
      </c>
      <c r="O322" s="69">
        <v>485.01506000000001</v>
      </c>
      <c r="P322" s="70">
        <f t="shared" si="4"/>
        <v>1.4908448059700182E-3</v>
      </c>
      <c r="Q322" s="70">
        <f>O322/'סכום נכסי הקרן'!$C$41</f>
        <v>5.9624397208032149E-5</v>
      </c>
    </row>
    <row r="323" spans="1:17">
      <c r="A323" s="62" t="s">
        <v>3507</v>
      </c>
      <c r="B323" s="72" t="s">
        <v>3086</v>
      </c>
      <c r="C323" s="59" t="s">
        <v>3275</v>
      </c>
      <c r="D323" s="133" t="s">
        <v>3561</v>
      </c>
      <c r="E323" s="59" t="s">
        <v>794</v>
      </c>
      <c r="F323" s="79">
        <v>43185</v>
      </c>
      <c r="G323" s="59" t="s">
        <v>275</v>
      </c>
      <c r="H323" s="69">
        <v>3.9</v>
      </c>
      <c r="I323" s="72" t="s">
        <v>3441</v>
      </c>
      <c r="J323" s="72" t="s">
        <v>141</v>
      </c>
      <c r="K323" s="73">
        <v>4.2199999999999994E-2</v>
      </c>
      <c r="L323" s="73">
        <v>6.6599999999997911E-2</v>
      </c>
      <c r="M323" s="69">
        <v>382834.22139199992</v>
      </c>
      <c r="N323" s="71">
        <v>91.4</v>
      </c>
      <c r="O323" s="69">
        <v>958.43984326999998</v>
      </c>
      <c r="P323" s="70">
        <f t="shared" si="4"/>
        <v>2.946063287547809E-3</v>
      </c>
      <c r="Q323" s="70">
        <f>O323/'סכום נכסי הקרן'!$C$41</f>
        <v>1.1782396595094296E-4</v>
      </c>
    </row>
    <row r="324" spans="1:17">
      <c r="A324" s="62" t="s">
        <v>3508</v>
      </c>
      <c r="B324" s="72" t="s">
        <v>3086</v>
      </c>
      <c r="C324" s="59">
        <v>6812</v>
      </c>
      <c r="D324" s="133" t="s">
        <v>3561</v>
      </c>
      <c r="E324" s="59" t="s">
        <v>623</v>
      </c>
      <c r="F324" s="79">
        <v>43536</v>
      </c>
      <c r="G324" s="133" t="s">
        <v>3561</v>
      </c>
      <c r="H324" s="69">
        <v>2.2999999999998395</v>
      </c>
      <c r="I324" s="72" t="s">
        <v>3441</v>
      </c>
      <c r="J324" s="72" t="s">
        <v>133</v>
      </c>
      <c r="K324" s="73">
        <v>7.9560000000000006E-2</v>
      </c>
      <c r="L324" s="73">
        <v>7.6699999999988167E-2</v>
      </c>
      <c r="M324" s="69">
        <v>338956.29656900006</v>
      </c>
      <c r="N324" s="71">
        <v>101.66</v>
      </c>
      <c r="O324" s="69">
        <v>1249.8024320439999</v>
      </c>
      <c r="P324" s="70">
        <f t="shared" si="4"/>
        <v>3.8416569256663783E-3</v>
      </c>
      <c r="Q324" s="70">
        <f>O324/'סכום נכסי הקרן'!$C$41</f>
        <v>1.5364206760869664E-4</v>
      </c>
    </row>
    <row r="325" spans="1:17">
      <c r="A325" s="62" t="s">
        <v>3508</v>
      </c>
      <c r="B325" s="72" t="s">
        <v>3086</v>
      </c>
      <c r="C325" s="59">
        <v>6872</v>
      </c>
      <c r="D325" s="133" t="s">
        <v>3561</v>
      </c>
      <c r="E325" s="59" t="s">
        <v>623</v>
      </c>
      <c r="F325" s="79">
        <v>43570</v>
      </c>
      <c r="G325" s="133" t="s">
        <v>3561</v>
      </c>
      <c r="H325" s="69">
        <v>2.30000000000119</v>
      </c>
      <c r="I325" s="72" t="s">
        <v>3441</v>
      </c>
      <c r="J325" s="72" t="s">
        <v>133</v>
      </c>
      <c r="K325" s="73">
        <v>7.9560000000000006E-2</v>
      </c>
      <c r="L325" s="73">
        <v>7.6700000000031521E-2</v>
      </c>
      <c r="M325" s="69">
        <v>273493.53114199999</v>
      </c>
      <c r="N325" s="71">
        <v>101.67</v>
      </c>
      <c r="O325" s="69">
        <v>1008.526783746</v>
      </c>
      <c r="P325" s="70">
        <f t="shared" si="4"/>
        <v>3.1000210946632708E-3</v>
      </c>
      <c r="Q325" s="70">
        <f>O325/'סכום נכסי הקרן'!$C$41</f>
        <v>1.2398130802167387E-4</v>
      </c>
    </row>
    <row r="326" spans="1:17">
      <c r="A326" s="62" t="s">
        <v>3508</v>
      </c>
      <c r="B326" s="72" t="s">
        <v>3086</v>
      </c>
      <c r="C326" s="59">
        <v>7258</v>
      </c>
      <c r="D326" s="133" t="s">
        <v>3561</v>
      </c>
      <c r="E326" s="59" t="s">
        <v>623</v>
      </c>
      <c r="F326" s="79">
        <v>43774</v>
      </c>
      <c r="G326" s="133" t="s">
        <v>3561</v>
      </c>
      <c r="H326" s="69">
        <v>2.3000000000001082</v>
      </c>
      <c r="I326" s="72" t="s">
        <v>3441</v>
      </c>
      <c r="J326" s="72" t="s">
        <v>133</v>
      </c>
      <c r="K326" s="73">
        <v>7.9560000000000006E-2</v>
      </c>
      <c r="L326" s="73">
        <v>7.6000000000002149E-2</v>
      </c>
      <c r="M326" s="69">
        <v>249770.524175</v>
      </c>
      <c r="N326" s="71">
        <v>101.67</v>
      </c>
      <c r="O326" s="69">
        <v>921.04651360300011</v>
      </c>
      <c r="P326" s="70">
        <f t="shared" si="4"/>
        <v>2.8311232456613338E-3</v>
      </c>
      <c r="Q326" s="70">
        <f>O326/'סכום נכסי הקרן'!$C$41</f>
        <v>1.1322708860656504E-4</v>
      </c>
    </row>
    <row r="327" spans="1:17">
      <c r="A327" s="62" t="s">
        <v>3509</v>
      </c>
      <c r="B327" s="72" t="s">
        <v>3086</v>
      </c>
      <c r="C327" s="59">
        <v>6861</v>
      </c>
      <c r="D327" s="133" t="s">
        <v>3561</v>
      </c>
      <c r="E327" s="59" t="s">
        <v>623</v>
      </c>
      <c r="F327" s="79">
        <v>43563</v>
      </c>
      <c r="G327" s="133" t="s">
        <v>3561</v>
      </c>
      <c r="H327" s="69">
        <v>0.93999999999997996</v>
      </c>
      <c r="I327" s="72" t="s">
        <v>3437</v>
      </c>
      <c r="J327" s="72" t="s">
        <v>133</v>
      </c>
      <c r="K327" s="73">
        <v>8.0427999999999999E-2</v>
      </c>
      <c r="L327" s="73">
        <v>8.250000000000178E-2</v>
      </c>
      <c r="M327" s="69">
        <v>1915435.733617</v>
      </c>
      <c r="N327" s="71">
        <v>100.86</v>
      </c>
      <c r="O327" s="69">
        <v>7007.031734231</v>
      </c>
      <c r="P327" s="70">
        <f t="shared" si="4"/>
        <v>2.1538293813485657E-2</v>
      </c>
      <c r="Q327" s="70">
        <f>O327/'סכום נכסי הקרן'!$C$41</f>
        <v>8.6139602215872533E-4</v>
      </c>
    </row>
    <row r="328" spans="1:17">
      <c r="A328" s="62" t="s">
        <v>3510</v>
      </c>
      <c r="B328" s="72" t="s">
        <v>3086</v>
      </c>
      <c r="C328" s="59">
        <v>6932</v>
      </c>
      <c r="D328" s="133" t="s">
        <v>3561</v>
      </c>
      <c r="E328" s="59" t="s">
        <v>623</v>
      </c>
      <c r="F328" s="79">
        <v>43098</v>
      </c>
      <c r="G328" s="133" t="s">
        <v>3561</v>
      </c>
      <c r="H328" s="69">
        <v>1.3799999999999737</v>
      </c>
      <c r="I328" s="72" t="s">
        <v>3441</v>
      </c>
      <c r="J328" s="72" t="s">
        <v>133</v>
      </c>
      <c r="K328" s="73">
        <v>8.1890000000000004E-2</v>
      </c>
      <c r="L328" s="73">
        <v>6.7999999999984323E-2</v>
      </c>
      <c r="M328" s="69">
        <v>414932.19052399998</v>
      </c>
      <c r="N328" s="71">
        <v>101.82</v>
      </c>
      <c r="O328" s="69">
        <v>1532.3493408580002</v>
      </c>
      <c r="P328" s="70">
        <f t="shared" ref="P328:P378" si="5">IFERROR(O328/$O$8,0)</f>
        <v>4.7101528264910592E-3</v>
      </c>
      <c r="Q328" s="70">
        <f>O328/'סכום נכסי הקרן'!$C$41</f>
        <v>1.8837643053966954E-4</v>
      </c>
    </row>
    <row r="329" spans="1:17">
      <c r="A329" s="62" t="s">
        <v>3510</v>
      </c>
      <c r="B329" s="72" t="s">
        <v>3086</v>
      </c>
      <c r="C329" s="59">
        <v>9335</v>
      </c>
      <c r="D329" s="133" t="s">
        <v>3561</v>
      </c>
      <c r="E329" s="59" t="s">
        <v>623</v>
      </c>
      <c r="F329" s="79">
        <v>44064</v>
      </c>
      <c r="G329" s="133" t="s">
        <v>3561</v>
      </c>
      <c r="H329" s="69">
        <v>3.3700000000000343</v>
      </c>
      <c r="I329" s="72" t="s">
        <v>3441</v>
      </c>
      <c r="J329" s="72" t="s">
        <v>133</v>
      </c>
      <c r="K329" s="73">
        <v>9.2037999999999995E-2</v>
      </c>
      <c r="L329" s="73">
        <v>0.10939999999999785</v>
      </c>
      <c r="M329" s="69">
        <v>1617062.313321</v>
      </c>
      <c r="N329" s="71">
        <v>96.08</v>
      </c>
      <c r="O329" s="69">
        <v>5635.1735754129995</v>
      </c>
      <c r="P329" s="70">
        <f t="shared" si="5"/>
        <v>1.7321460607107677E-2</v>
      </c>
      <c r="Q329" s="70">
        <f>O329/'סכום נכסי הקרן'!$C$41</f>
        <v>6.9274926761373422E-4</v>
      </c>
    </row>
    <row r="330" spans="1:17">
      <c r="A330" s="62" t="s">
        <v>3510</v>
      </c>
      <c r="B330" s="72" t="s">
        <v>3086</v>
      </c>
      <c r="C330" s="59" t="s">
        <v>3276</v>
      </c>
      <c r="D330" s="133" t="s">
        <v>3561</v>
      </c>
      <c r="E330" s="59" t="s">
        <v>623</v>
      </c>
      <c r="F330" s="79">
        <v>42817</v>
      </c>
      <c r="G330" s="133" t="s">
        <v>3561</v>
      </c>
      <c r="H330" s="69">
        <v>1.400000000000335</v>
      </c>
      <c r="I330" s="72" t="s">
        <v>3441</v>
      </c>
      <c r="J330" s="72" t="s">
        <v>133</v>
      </c>
      <c r="K330" s="73">
        <v>5.7820000000000003E-2</v>
      </c>
      <c r="L330" s="73">
        <v>7.8399999999995307E-2</v>
      </c>
      <c r="M330" s="69">
        <v>168502.46836699999</v>
      </c>
      <c r="N330" s="71">
        <v>97.63</v>
      </c>
      <c r="O330" s="69">
        <v>596.67401764199997</v>
      </c>
      <c r="P330" s="70">
        <f t="shared" si="5"/>
        <v>1.8340633795141097E-3</v>
      </c>
      <c r="Q330" s="70">
        <f>O330/'סכום נכסי הקרן'!$C$41</f>
        <v>7.3350977249240441E-5</v>
      </c>
    </row>
    <row r="331" spans="1:17">
      <c r="A331" s="62" t="s">
        <v>3510</v>
      </c>
      <c r="B331" s="72" t="s">
        <v>3086</v>
      </c>
      <c r="C331" s="59">
        <v>7291</v>
      </c>
      <c r="D331" s="133" t="s">
        <v>3561</v>
      </c>
      <c r="E331" s="59" t="s">
        <v>623</v>
      </c>
      <c r="F331" s="79">
        <v>43798</v>
      </c>
      <c r="G331" s="133" t="s">
        <v>3561</v>
      </c>
      <c r="H331" s="69">
        <v>1.3800000000062653</v>
      </c>
      <c r="I331" s="72" t="s">
        <v>3441</v>
      </c>
      <c r="J331" s="72" t="s">
        <v>133</v>
      </c>
      <c r="K331" s="73">
        <v>8.1890000000000004E-2</v>
      </c>
      <c r="L331" s="73">
        <v>7.9100000000382614E-2</v>
      </c>
      <c r="M331" s="69">
        <v>24407.776450000001</v>
      </c>
      <c r="N331" s="71">
        <v>100.97</v>
      </c>
      <c r="O331" s="69">
        <v>89.385718937999997</v>
      </c>
      <c r="P331" s="70">
        <f t="shared" si="5"/>
        <v>2.7475483917264998E-4</v>
      </c>
      <c r="Q331" s="70">
        <f>O331/'סכום נכסי הקרן'!$C$41</f>
        <v>1.0988462112258604E-5</v>
      </c>
    </row>
    <row r="332" spans="1:17">
      <c r="A332" s="62" t="s">
        <v>3511</v>
      </c>
      <c r="B332" s="72" t="s">
        <v>3086</v>
      </c>
      <c r="C332" s="59" t="s">
        <v>3277</v>
      </c>
      <c r="D332" s="133" t="s">
        <v>3561</v>
      </c>
      <c r="E332" s="59" t="s">
        <v>623</v>
      </c>
      <c r="F332" s="79">
        <v>43083</v>
      </c>
      <c r="G332" s="133" t="s">
        <v>3561</v>
      </c>
      <c r="H332" s="69">
        <v>0.5</v>
      </c>
      <c r="I332" s="72" t="s">
        <v>3441</v>
      </c>
      <c r="J332" s="72" t="s">
        <v>141</v>
      </c>
      <c r="K332" s="73">
        <v>7.2329999999999992E-2</v>
      </c>
      <c r="L332" s="73">
        <v>7.0799999999969609E-2</v>
      </c>
      <c r="M332" s="69">
        <v>33001.779742999999</v>
      </c>
      <c r="N332" s="71">
        <v>101.92</v>
      </c>
      <c r="O332" s="69">
        <v>92.121396316000002</v>
      </c>
      <c r="P332" s="70">
        <f t="shared" si="5"/>
        <v>2.831637954013514E-4</v>
      </c>
      <c r="Q332" s="70">
        <f>O332/'סכום נכסי הקרן'!$C$41</f>
        <v>1.1324767369705455E-5</v>
      </c>
    </row>
    <row r="333" spans="1:17">
      <c r="A333" s="62" t="s">
        <v>3511</v>
      </c>
      <c r="B333" s="72" t="s">
        <v>3086</v>
      </c>
      <c r="C333" s="59" t="s">
        <v>3278</v>
      </c>
      <c r="D333" s="133" t="s">
        <v>3561</v>
      </c>
      <c r="E333" s="59" t="s">
        <v>623</v>
      </c>
      <c r="F333" s="79">
        <v>43083</v>
      </c>
      <c r="G333" s="133" t="s">
        <v>3561</v>
      </c>
      <c r="H333" s="69">
        <v>4.819999999992806</v>
      </c>
      <c r="I333" s="72" t="s">
        <v>3441</v>
      </c>
      <c r="J333" s="72" t="s">
        <v>141</v>
      </c>
      <c r="K333" s="73">
        <v>7.3249999999999996E-2</v>
      </c>
      <c r="L333" s="73">
        <v>7.2199999999886147E-2</v>
      </c>
      <c r="M333" s="69">
        <v>101724.61853499999</v>
      </c>
      <c r="N333" s="71">
        <v>102.77</v>
      </c>
      <c r="O333" s="69">
        <v>286.35207403300001</v>
      </c>
      <c r="P333" s="70">
        <f t="shared" si="5"/>
        <v>8.8019226093894939E-4</v>
      </c>
      <c r="Q333" s="70">
        <f>O333/'סכום נכסי הקרן'!$C$41</f>
        <v>3.5202143627225557E-5</v>
      </c>
    </row>
    <row r="334" spans="1:17">
      <c r="A334" s="62" t="s">
        <v>3511</v>
      </c>
      <c r="B334" s="72" t="s">
        <v>3086</v>
      </c>
      <c r="C334" s="59" t="s">
        <v>3279</v>
      </c>
      <c r="D334" s="133" t="s">
        <v>3561</v>
      </c>
      <c r="E334" s="59" t="s">
        <v>623</v>
      </c>
      <c r="F334" s="79">
        <v>43083</v>
      </c>
      <c r="G334" s="133" t="s">
        <v>3561</v>
      </c>
      <c r="H334" s="69">
        <v>5.1500000000010999</v>
      </c>
      <c r="I334" s="72" t="s">
        <v>3441</v>
      </c>
      <c r="J334" s="72" t="s">
        <v>141</v>
      </c>
      <c r="K334" s="73">
        <v>4.4999999999999998E-2</v>
      </c>
      <c r="L334" s="73">
        <v>6.0900000000014255E-2</v>
      </c>
      <c r="M334" s="69">
        <v>406898.47368299996</v>
      </c>
      <c r="N334" s="71">
        <v>93.81</v>
      </c>
      <c r="O334" s="69">
        <v>1045.545844039</v>
      </c>
      <c r="P334" s="70">
        <f t="shared" si="5"/>
        <v>3.2138107030925639E-3</v>
      </c>
      <c r="Q334" s="70">
        <f>O334/'סכום נכסי הקרן'!$C$41</f>
        <v>1.2853217527758533E-4</v>
      </c>
    </row>
    <row r="335" spans="1:17">
      <c r="A335" s="62" t="s">
        <v>3512</v>
      </c>
      <c r="B335" s="72" t="s">
        <v>3086</v>
      </c>
      <c r="C335" s="59">
        <v>9186</v>
      </c>
      <c r="D335" s="133" t="s">
        <v>3561</v>
      </c>
      <c r="E335" s="59" t="s">
        <v>623</v>
      </c>
      <c r="F335" s="79">
        <v>44778</v>
      </c>
      <c r="G335" s="133" t="s">
        <v>3561</v>
      </c>
      <c r="H335" s="69">
        <v>3.249999999999821</v>
      </c>
      <c r="I335" s="72" t="s">
        <v>826</v>
      </c>
      <c r="J335" s="72" t="s">
        <v>135</v>
      </c>
      <c r="K335" s="73">
        <v>7.5700000000000003E-2</v>
      </c>
      <c r="L335" s="73">
        <v>7.389999999999132E-2</v>
      </c>
      <c r="M335" s="69">
        <v>683817.147061</v>
      </c>
      <c r="N335" s="71">
        <v>101.55</v>
      </c>
      <c r="O335" s="69">
        <v>2785.7205114779999</v>
      </c>
      <c r="P335" s="70">
        <f t="shared" si="5"/>
        <v>8.5627793813683201E-3</v>
      </c>
      <c r="Q335" s="70">
        <f>O335/'סכום נכסי הקרן'!$C$41</f>
        <v>3.4245721418820841E-4</v>
      </c>
    </row>
    <row r="336" spans="1:17">
      <c r="A336" s="62" t="s">
        <v>3512</v>
      </c>
      <c r="B336" s="72" t="s">
        <v>3086</v>
      </c>
      <c r="C336" s="59">
        <v>9187</v>
      </c>
      <c r="D336" s="133" t="s">
        <v>3561</v>
      </c>
      <c r="E336" s="59" t="s">
        <v>623</v>
      </c>
      <c r="F336" s="79">
        <v>44778</v>
      </c>
      <c r="G336" s="133" t="s">
        <v>3561</v>
      </c>
      <c r="H336" s="69">
        <v>3.1700000000000057</v>
      </c>
      <c r="I336" s="72" t="s">
        <v>826</v>
      </c>
      <c r="J336" s="72" t="s">
        <v>133</v>
      </c>
      <c r="K336" s="73">
        <v>9.0955999999999995E-2</v>
      </c>
      <c r="L336" s="73">
        <v>9.5100000000001614E-2</v>
      </c>
      <c r="M336" s="69">
        <v>1883013.3703069999</v>
      </c>
      <c r="N336" s="71">
        <v>100.78</v>
      </c>
      <c r="O336" s="69">
        <v>6882.9608447880009</v>
      </c>
      <c r="P336" s="70">
        <f t="shared" si="5"/>
        <v>2.115692330285002E-2</v>
      </c>
      <c r="Q336" s="70">
        <f>O336/'סכום נכסי הקרן'!$C$41</f>
        <v>8.4614360506037121E-4</v>
      </c>
    </row>
    <row r="337" spans="1:17">
      <c r="A337" s="62" t="s">
        <v>3513</v>
      </c>
      <c r="B337" s="72" t="s">
        <v>3086</v>
      </c>
      <c r="C337" s="59" t="s">
        <v>3280</v>
      </c>
      <c r="D337" s="133" t="s">
        <v>3561</v>
      </c>
      <c r="E337" s="59" t="s">
        <v>623</v>
      </c>
      <c r="F337" s="79">
        <v>45116</v>
      </c>
      <c r="G337" s="133" t="s">
        <v>3561</v>
      </c>
      <c r="H337" s="69">
        <v>0.48999999999843846</v>
      </c>
      <c r="I337" s="72" t="s">
        <v>3441</v>
      </c>
      <c r="J337" s="72" t="s">
        <v>133</v>
      </c>
      <c r="K337" s="73">
        <v>8.2027000000000003E-2</v>
      </c>
      <c r="L337" s="73">
        <v>6.9599999999898507E-2</v>
      </c>
      <c r="M337" s="69">
        <v>70518.712786999997</v>
      </c>
      <c r="N337" s="71">
        <v>100.15</v>
      </c>
      <c r="O337" s="69">
        <v>256.15503575999998</v>
      </c>
      <c r="P337" s="70">
        <f t="shared" si="5"/>
        <v>7.8737226136000856E-4</v>
      </c>
      <c r="Q337" s="70">
        <f>O337/'סכום נכסי הקרן'!$C$41</f>
        <v>3.148992857869592E-5</v>
      </c>
    </row>
    <row r="338" spans="1:17">
      <c r="A338" s="62" t="s">
        <v>3514</v>
      </c>
      <c r="B338" s="72" t="s">
        <v>3086</v>
      </c>
      <c r="C338" s="59">
        <v>8702</v>
      </c>
      <c r="D338" s="133" t="s">
        <v>3561</v>
      </c>
      <c r="E338" s="59" t="s">
        <v>623</v>
      </c>
      <c r="F338" s="79">
        <v>44497</v>
      </c>
      <c r="G338" s="133" t="s">
        <v>3561</v>
      </c>
      <c r="H338" s="69">
        <v>0.25</v>
      </c>
      <c r="I338" s="72" t="s">
        <v>3437</v>
      </c>
      <c r="J338" s="72" t="s">
        <v>133</v>
      </c>
      <c r="K338" s="73">
        <v>7.276500000000001E-2</v>
      </c>
      <c r="L338" s="73">
        <v>0</v>
      </c>
      <c r="M338" s="69">
        <v>1516.5264999999999</v>
      </c>
      <c r="N338" s="71">
        <v>91.926800999999998</v>
      </c>
      <c r="O338" s="69">
        <v>5.0563803360000001</v>
      </c>
      <c r="P338" s="70">
        <f t="shared" si="5"/>
        <v>1.5542359367015398E-5</v>
      </c>
      <c r="Q338" s="70">
        <f>O338/'סכום נכסי הקרן'!$C$41</f>
        <v>6.2159642958003627E-7</v>
      </c>
    </row>
    <row r="339" spans="1:17">
      <c r="A339" s="62" t="s">
        <v>3514</v>
      </c>
      <c r="B339" s="72" t="s">
        <v>3086</v>
      </c>
      <c r="C339" s="59">
        <v>9118</v>
      </c>
      <c r="D339" s="133" t="s">
        <v>3561</v>
      </c>
      <c r="E339" s="59" t="s">
        <v>623</v>
      </c>
      <c r="F339" s="79">
        <v>44733</v>
      </c>
      <c r="G339" s="133" t="s">
        <v>3561</v>
      </c>
      <c r="H339" s="69">
        <v>0.25000000001241601</v>
      </c>
      <c r="I339" s="72" t="s">
        <v>3437</v>
      </c>
      <c r="J339" s="72" t="s">
        <v>133</v>
      </c>
      <c r="K339" s="73">
        <v>7.276500000000001E-2</v>
      </c>
      <c r="L339" s="73">
        <v>0</v>
      </c>
      <c r="M339" s="69">
        <v>6039.0392590000001</v>
      </c>
      <c r="N339" s="71">
        <v>91.926798000000005</v>
      </c>
      <c r="O339" s="69">
        <v>20.135274515000003</v>
      </c>
      <c r="P339" s="70">
        <f t="shared" si="5"/>
        <v>6.1892035738989699E-5</v>
      </c>
      <c r="Q339" s="70">
        <f>O339/'סכום נכסי הקרן'!$C$41</f>
        <v>2.4752913972921314E-6</v>
      </c>
    </row>
    <row r="340" spans="1:17">
      <c r="A340" s="62" t="s">
        <v>3514</v>
      </c>
      <c r="B340" s="72" t="s">
        <v>3086</v>
      </c>
      <c r="C340" s="59">
        <v>9233</v>
      </c>
      <c r="D340" s="133" t="s">
        <v>3561</v>
      </c>
      <c r="E340" s="59" t="s">
        <v>623</v>
      </c>
      <c r="F340" s="79">
        <v>44819</v>
      </c>
      <c r="G340" s="133" t="s">
        <v>3561</v>
      </c>
      <c r="H340" s="69">
        <v>0.25000000006325468</v>
      </c>
      <c r="I340" s="72" t="s">
        <v>3437</v>
      </c>
      <c r="J340" s="72" t="s">
        <v>133</v>
      </c>
      <c r="K340" s="73">
        <v>7.276500000000001E-2</v>
      </c>
      <c r="L340" s="73">
        <v>0</v>
      </c>
      <c r="M340" s="69">
        <v>1185.3805359999999</v>
      </c>
      <c r="N340" s="71">
        <v>91.926794000000001</v>
      </c>
      <c r="O340" s="69">
        <v>3.9522774389999999</v>
      </c>
      <c r="P340" s="70">
        <f t="shared" si="5"/>
        <v>1.2148555328747184E-5</v>
      </c>
      <c r="Q340" s="70">
        <f>O340/'סכום נכסי הקרן'!$C$41</f>
        <v>4.858656551804392E-7</v>
      </c>
    </row>
    <row r="341" spans="1:17">
      <c r="A341" s="62" t="s">
        <v>3514</v>
      </c>
      <c r="B341" s="72" t="s">
        <v>3086</v>
      </c>
      <c r="C341" s="59">
        <v>9276</v>
      </c>
      <c r="D341" s="133" t="s">
        <v>3561</v>
      </c>
      <c r="E341" s="59" t="s">
        <v>623</v>
      </c>
      <c r="F341" s="79">
        <v>44854</v>
      </c>
      <c r="G341" s="133" t="s">
        <v>3561</v>
      </c>
      <c r="H341" s="69">
        <v>0.25000000052727317</v>
      </c>
      <c r="I341" s="72" t="s">
        <v>3437</v>
      </c>
      <c r="J341" s="72" t="s">
        <v>133</v>
      </c>
      <c r="K341" s="73">
        <v>7.276500000000001E-2</v>
      </c>
      <c r="L341" s="73">
        <v>0</v>
      </c>
      <c r="M341" s="69">
        <v>284.40984900000001</v>
      </c>
      <c r="N341" s="71">
        <v>91.926783</v>
      </c>
      <c r="O341" s="69">
        <v>0.94827497000000005</v>
      </c>
      <c r="P341" s="70">
        <f t="shared" si="5"/>
        <v>2.9148183845175344E-6</v>
      </c>
      <c r="Q341" s="70">
        <f>O341/'סכום נכסי הקרן'!$C$41</f>
        <v>1.1657436672938521E-7</v>
      </c>
    </row>
    <row r="342" spans="1:17">
      <c r="A342" s="62" t="s">
        <v>3514</v>
      </c>
      <c r="B342" s="72" t="s">
        <v>3086</v>
      </c>
      <c r="C342" s="59">
        <v>9430</v>
      </c>
      <c r="D342" s="133" t="s">
        <v>3561</v>
      </c>
      <c r="E342" s="59" t="s">
        <v>623</v>
      </c>
      <c r="F342" s="79">
        <v>44950</v>
      </c>
      <c r="G342" s="133" t="s">
        <v>3561</v>
      </c>
      <c r="H342" s="69">
        <v>0.25000000009648671</v>
      </c>
      <c r="I342" s="72" t="s">
        <v>3437</v>
      </c>
      <c r="J342" s="72" t="s">
        <v>133</v>
      </c>
      <c r="K342" s="73">
        <v>7.276500000000001E-2</v>
      </c>
      <c r="L342" s="73">
        <v>0</v>
      </c>
      <c r="M342" s="69">
        <v>1554.2217189999999</v>
      </c>
      <c r="N342" s="71">
        <v>91.926793000000004</v>
      </c>
      <c r="O342" s="69">
        <v>5.182062502</v>
      </c>
      <c r="P342" s="70">
        <f t="shared" si="5"/>
        <v>1.5928682637851899E-5</v>
      </c>
      <c r="Q342" s="70">
        <f>O342/'סכום נכסי הקרן'!$C$41</f>
        <v>6.3704692587503752E-7</v>
      </c>
    </row>
    <row r="343" spans="1:17">
      <c r="A343" s="62" t="s">
        <v>3514</v>
      </c>
      <c r="B343" s="72" t="s">
        <v>3086</v>
      </c>
      <c r="C343" s="59">
        <v>9539</v>
      </c>
      <c r="D343" s="133" t="s">
        <v>3561</v>
      </c>
      <c r="E343" s="59" t="s">
        <v>623</v>
      </c>
      <c r="F343" s="79">
        <v>45029</v>
      </c>
      <c r="G343" s="133" t="s">
        <v>3561</v>
      </c>
      <c r="H343" s="69">
        <v>0.24999999985527005</v>
      </c>
      <c r="I343" s="72" t="s">
        <v>3437</v>
      </c>
      <c r="J343" s="72" t="s">
        <v>133</v>
      </c>
      <c r="K343" s="73">
        <v>7.276500000000001E-2</v>
      </c>
      <c r="L343" s="73">
        <v>0</v>
      </c>
      <c r="M343" s="69">
        <v>518.073982</v>
      </c>
      <c r="N343" s="71">
        <v>91.926809000000006</v>
      </c>
      <c r="O343" s="69">
        <v>1.7273552329999999</v>
      </c>
      <c r="P343" s="70">
        <f t="shared" si="5"/>
        <v>5.3095641549422828E-6</v>
      </c>
      <c r="Q343" s="70">
        <f>O343/'סכום נכסי הקרן'!$C$41</f>
        <v>2.1234910629736924E-7</v>
      </c>
    </row>
    <row r="344" spans="1:17">
      <c r="A344" s="62" t="s">
        <v>3514</v>
      </c>
      <c r="B344" s="72" t="s">
        <v>3086</v>
      </c>
      <c r="C344" s="59">
        <v>8060</v>
      </c>
      <c r="D344" s="133" t="s">
        <v>3561</v>
      </c>
      <c r="E344" s="59" t="s">
        <v>623</v>
      </c>
      <c r="F344" s="79">
        <v>44150</v>
      </c>
      <c r="G344" s="133" t="s">
        <v>3561</v>
      </c>
      <c r="H344" s="69">
        <v>0.25</v>
      </c>
      <c r="I344" s="72" t="s">
        <v>3437</v>
      </c>
      <c r="J344" s="72" t="s">
        <v>133</v>
      </c>
      <c r="K344" s="73">
        <v>7.276500000000001E-2</v>
      </c>
      <c r="L344" s="73">
        <v>0</v>
      </c>
      <c r="M344" s="69">
        <v>2034588.332317</v>
      </c>
      <c r="N344" s="71">
        <v>91.926795999999996</v>
      </c>
      <c r="O344" s="69">
        <v>6783.6937258120006</v>
      </c>
      <c r="P344" s="70">
        <f t="shared" si="5"/>
        <v>2.085179490389066E-2</v>
      </c>
      <c r="Q344" s="70">
        <f>O344/'סכום נכסי הקרן'!$C$41</f>
        <v>8.3394039196525206E-4</v>
      </c>
    </row>
    <row r="345" spans="1:17">
      <c r="A345" s="62" t="s">
        <v>3514</v>
      </c>
      <c r="B345" s="72" t="s">
        <v>3086</v>
      </c>
      <c r="C345" s="59">
        <v>8119</v>
      </c>
      <c r="D345" s="133" t="s">
        <v>3561</v>
      </c>
      <c r="E345" s="59" t="s">
        <v>623</v>
      </c>
      <c r="F345" s="79">
        <v>44169</v>
      </c>
      <c r="G345" s="133" t="s">
        <v>3561</v>
      </c>
      <c r="H345" s="69">
        <v>0.25</v>
      </c>
      <c r="I345" s="72" t="s">
        <v>3437</v>
      </c>
      <c r="J345" s="72" t="s">
        <v>133</v>
      </c>
      <c r="K345" s="73">
        <v>7.276500000000001E-2</v>
      </c>
      <c r="L345" s="73">
        <v>0</v>
      </c>
      <c r="M345" s="69">
        <v>4823.7856270000002</v>
      </c>
      <c r="N345" s="71">
        <v>91.926796999999993</v>
      </c>
      <c r="O345" s="69">
        <v>16.083393067999999</v>
      </c>
      <c r="P345" s="70">
        <f t="shared" si="5"/>
        <v>4.9437316477970798E-5</v>
      </c>
      <c r="Q345" s="70">
        <f>O345/'סכום נכסי הקרן'!$C$41</f>
        <v>1.97718111420982E-6</v>
      </c>
    </row>
    <row r="346" spans="1:17">
      <c r="A346" s="62" t="s">
        <v>3514</v>
      </c>
      <c r="B346" s="72" t="s">
        <v>3086</v>
      </c>
      <c r="C346" s="59">
        <v>8418</v>
      </c>
      <c r="D346" s="133" t="s">
        <v>3561</v>
      </c>
      <c r="E346" s="59" t="s">
        <v>623</v>
      </c>
      <c r="F346" s="79">
        <v>44326</v>
      </c>
      <c r="G346" s="133" t="s">
        <v>3561</v>
      </c>
      <c r="H346" s="69">
        <v>0.2500000000734624</v>
      </c>
      <c r="I346" s="72" t="s">
        <v>3437</v>
      </c>
      <c r="J346" s="72" t="s">
        <v>133</v>
      </c>
      <c r="K346" s="73">
        <v>7.276500000000001E-2</v>
      </c>
      <c r="L346" s="73">
        <v>0</v>
      </c>
      <c r="M346" s="69">
        <v>1020.6697390000002</v>
      </c>
      <c r="N346" s="71">
        <v>91.926799000000003</v>
      </c>
      <c r="O346" s="69">
        <v>3.4031017669999999</v>
      </c>
      <c r="P346" s="70">
        <f t="shared" si="5"/>
        <v>1.0460492904115887E-5</v>
      </c>
      <c r="Q346" s="70">
        <f>O346/'סכום נכסי הקרן'!$C$41</f>
        <v>4.183537960552484E-7</v>
      </c>
    </row>
    <row r="347" spans="1:17">
      <c r="A347" s="62" t="s">
        <v>3515</v>
      </c>
      <c r="B347" s="72" t="s">
        <v>3086</v>
      </c>
      <c r="C347" s="59">
        <v>8718</v>
      </c>
      <c r="D347" s="133" t="s">
        <v>3561</v>
      </c>
      <c r="E347" s="59" t="s">
        <v>623</v>
      </c>
      <c r="F347" s="79">
        <v>44508</v>
      </c>
      <c r="G347" s="133" t="s">
        <v>3561</v>
      </c>
      <c r="H347" s="69">
        <v>2.8600000000000003</v>
      </c>
      <c r="I347" s="72" t="s">
        <v>3441</v>
      </c>
      <c r="J347" s="72" t="s">
        <v>133</v>
      </c>
      <c r="K347" s="73">
        <v>8.7600999999999998E-2</v>
      </c>
      <c r="L347" s="73">
        <v>9.1300000000001658E-2</v>
      </c>
      <c r="M347" s="69">
        <v>1663863.9202729999</v>
      </c>
      <c r="N347" s="71">
        <v>100.15</v>
      </c>
      <c r="O347" s="69">
        <v>6043.8865983999995</v>
      </c>
      <c r="P347" s="70">
        <f t="shared" si="5"/>
        <v>1.8577767344165438E-2</v>
      </c>
      <c r="Q347" s="70">
        <f>O347/'סכום נכסי הקרן'!$C$41</f>
        <v>7.4299362008120704E-4</v>
      </c>
    </row>
    <row r="348" spans="1:17">
      <c r="A348" s="62" t="s">
        <v>3516</v>
      </c>
      <c r="B348" s="72" t="s">
        <v>3086</v>
      </c>
      <c r="C348" s="59">
        <v>8806</v>
      </c>
      <c r="D348" s="133" t="s">
        <v>3561</v>
      </c>
      <c r="E348" s="59" t="s">
        <v>623</v>
      </c>
      <c r="F348" s="79">
        <v>44137</v>
      </c>
      <c r="G348" s="133" t="s">
        <v>3561</v>
      </c>
      <c r="H348" s="69">
        <v>0.70000000000003504</v>
      </c>
      <c r="I348" s="72" t="s">
        <v>3437</v>
      </c>
      <c r="J348" s="72" t="s">
        <v>133</v>
      </c>
      <c r="K348" s="73">
        <v>7.4573E-2</v>
      </c>
      <c r="L348" s="73">
        <v>7.7000000000001526E-2</v>
      </c>
      <c r="M348" s="69">
        <v>2335242.2695960002</v>
      </c>
      <c r="N348" s="71">
        <v>100.71</v>
      </c>
      <c r="O348" s="69">
        <v>8530.0540087610007</v>
      </c>
      <c r="P348" s="70">
        <f t="shared" si="5"/>
        <v>2.621977699745049E-2</v>
      </c>
      <c r="Q348" s="70">
        <f>O348/'סכום נכסי הקרן'!$C$41</f>
        <v>1.0486258476681792E-3</v>
      </c>
    </row>
    <row r="349" spans="1:17">
      <c r="A349" s="62" t="s">
        <v>3516</v>
      </c>
      <c r="B349" s="72" t="s">
        <v>3086</v>
      </c>
      <c r="C349" s="59">
        <v>9044</v>
      </c>
      <c r="D349" s="133" t="s">
        <v>3561</v>
      </c>
      <c r="E349" s="59" t="s">
        <v>623</v>
      </c>
      <c r="F349" s="79">
        <v>44679</v>
      </c>
      <c r="G349" s="133" t="s">
        <v>3561</v>
      </c>
      <c r="H349" s="69">
        <v>0.69999999999319296</v>
      </c>
      <c r="I349" s="72" t="s">
        <v>3437</v>
      </c>
      <c r="J349" s="72" t="s">
        <v>133</v>
      </c>
      <c r="K349" s="73">
        <v>7.4580999999999995E-2</v>
      </c>
      <c r="L349" s="73">
        <v>7.6999999999523505E-2</v>
      </c>
      <c r="M349" s="69">
        <v>20109.350275000001</v>
      </c>
      <c r="N349" s="71">
        <v>100.71</v>
      </c>
      <c r="O349" s="69">
        <v>73.45446139500001</v>
      </c>
      <c r="P349" s="70">
        <f t="shared" si="5"/>
        <v>2.2578515860118031E-4</v>
      </c>
      <c r="Q349" s="70">
        <f>O349/'סכום נכסי הקרן'!$C$41</f>
        <v>9.029983487353039E-6</v>
      </c>
    </row>
    <row r="350" spans="1:17">
      <c r="A350" s="62" t="s">
        <v>3516</v>
      </c>
      <c r="B350" s="72" t="s">
        <v>3086</v>
      </c>
      <c r="C350" s="59">
        <v>9224</v>
      </c>
      <c r="D350" s="133" t="s">
        <v>3561</v>
      </c>
      <c r="E350" s="59" t="s">
        <v>623</v>
      </c>
      <c r="F350" s="79">
        <v>44810</v>
      </c>
      <c r="G350" s="133" t="s">
        <v>3561</v>
      </c>
      <c r="H350" s="69">
        <v>0.70000000000225693</v>
      </c>
      <c r="I350" s="72" t="s">
        <v>3437</v>
      </c>
      <c r="J350" s="72" t="s">
        <v>133</v>
      </c>
      <c r="K350" s="73">
        <v>7.4580999999999995E-2</v>
      </c>
      <c r="L350" s="73">
        <v>7.6999999999947333E-2</v>
      </c>
      <c r="M350" s="69">
        <v>36389.410364000003</v>
      </c>
      <c r="N350" s="71">
        <v>100.71</v>
      </c>
      <c r="O350" s="69">
        <v>132.921477221</v>
      </c>
      <c r="P350" s="70">
        <f t="shared" si="5"/>
        <v>4.0857554797739675E-4</v>
      </c>
      <c r="Q350" s="70">
        <f>O350/'סכום נכסי הקרן'!$C$41</f>
        <v>1.6340447150864349E-5</v>
      </c>
    </row>
    <row r="351" spans="1:17">
      <c r="A351" s="62" t="s">
        <v>3517</v>
      </c>
      <c r="B351" s="72" t="s">
        <v>3086</v>
      </c>
      <c r="C351" s="59">
        <v>9405</v>
      </c>
      <c r="D351" s="133" t="s">
        <v>3561</v>
      </c>
      <c r="E351" s="59" t="s">
        <v>623</v>
      </c>
      <c r="F351" s="79">
        <v>43866</v>
      </c>
      <c r="G351" s="133" t="s">
        <v>3561</v>
      </c>
      <c r="H351" s="69">
        <v>0.81999999999997764</v>
      </c>
      <c r="I351" s="72" t="s">
        <v>3437</v>
      </c>
      <c r="J351" s="72" t="s">
        <v>133</v>
      </c>
      <c r="K351" s="73">
        <v>7.7218999999999996E-2</v>
      </c>
      <c r="L351" s="73">
        <v>8.5099999999995304E-2</v>
      </c>
      <c r="M351" s="69">
        <v>1989245.23621</v>
      </c>
      <c r="N351" s="71">
        <v>100.16</v>
      </c>
      <c r="O351" s="69">
        <v>7226.5365819380013</v>
      </c>
      <c r="P351" s="70">
        <f t="shared" si="5"/>
        <v>2.2213010310101707E-2</v>
      </c>
      <c r="Q351" s="70">
        <f>O351/'סכום נכסי הקרן'!$C$41</f>
        <v>8.8838043008364798E-4</v>
      </c>
    </row>
    <row r="352" spans="1:17">
      <c r="A352" s="62" t="s">
        <v>3517</v>
      </c>
      <c r="B352" s="72" t="s">
        <v>3086</v>
      </c>
      <c r="C352" s="59">
        <v>9439</v>
      </c>
      <c r="D352" s="133" t="s">
        <v>3561</v>
      </c>
      <c r="E352" s="59" t="s">
        <v>623</v>
      </c>
      <c r="F352" s="79">
        <v>44953</v>
      </c>
      <c r="G352" s="133" t="s">
        <v>3561</v>
      </c>
      <c r="H352" s="69">
        <v>0.82000000001628481</v>
      </c>
      <c r="I352" s="72" t="s">
        <v>3437</v>
      </c>
      <c r="J352" s="72" t="s">
        <v>133</v>
      </c>
      <c r="K352" s="73">
        <v>7.7218999999999996E-2</v>
      </c>
      <c r="L352" s="73">
        <v>7.7299999999286342E-2</v>
      </c>
      <c r="M352" s="69">
        <v>5712.9519959999998</v>
      </c>
      <c r="N352" s="71">
        <v>100.76</v>
      </c>
      <c r="O352" s="69">
        <v>20.878355613</v>
      </c>
      <c r="P352" s="70">
        <f t="shared" si="5"/>
        <v>6.4176126866732807E-5</v>
      </c>
      <c r="Q352" s="70">
        <f>O352/'סכום נכסי הקרן'!$C$41</f>
        <v>2.5666406484781308E-6</v>
      </c>
    </row>
    <row r="353" spans="1:17">
      <c r="A353" s="62" t="s">
        <v>3517</v>
      </c>
      <c r="B353" s="72" t="s">
        <v>3086</v>
      </c>
      <c r="C353" s="59">
        <v>9447</v>
      </c>
      <c r="D353" s="133" t="s">
        <v>3561</v>
      </c>
      <c r="E353" s="59" t="s">
        <v>623</v>
      </c>
      <c r="F353" s="79">
        <v>44959</v>
      </c>
      <c r="G353" s="133" t="s">
        <v>3561</v>
      </c>
      <c r="H353" s="69">
        <v>0.8200000000323775</v>
      </c>
      <c r="I353" s="72" t="s">
        <v>3437</v>
      </c>
      <c r="J353" s="72" t="s">
        <v>133</v>
      </c>
      <c r="K353" s="73">
        <v>7.7218999999999996E-2</v>
      </c>
      <c r="L353" s="73">
        <v>7.7299999999633606E-2</v>
      </c>
      <c r="M353" s="69">
        <v>3211.4694679999998</v>
      </c>
      <c r="N353" s="71">
        <v>100.76</v>
      </c>
      <c r="O353" s="69">
        <v>11.736523991</v>
      </c>
      <c r="P353" s="70">
        <f t="shared" si="5"/>
        <v>3.6075860885896738E-5</v>
      </c>
      <c r="Q353" s="70">
        <f>O353/'סכום נכסי הקרן'!$C$41</f>
        <v>1.4428070919715002E-6</v>
      </c>
    </row>
    <row r="354" spans="1:17">
      <c r="A354" s="62" t="s">
        <v>3517</v>
      </c>
      <c r="B354" s="72" t="s">
        <v>3086</v>
      </c>
      <c r="C354" s="59">
        <v>9467</v>
      </c>
      <c r="D354" s="133" t="s">
        <v>3561</v>
      </c>
      <c r="E354" s="59" t="s">
        <v>623</v>
      </c>
      <c r="F354" s="79">
        <v>44966</v>
      </c>
      <c r="G354" s="133" t="s">
        <v>3561</v>
      </c>
      <c r="H354" s="69">
        <v>0.81999999997268824</v>
      </c>
      <c r="I354" s="72" t="s">
        <v>3437</v>
      </c>
      <c r="J354" s="72" t="s">
        <v>133</v>
      </c>
      <c r="K354" s="73">
        <v>7.7218999999999996E-2</v>
      </c>
      <c r="L354" s="73">
        <v>7.8099999998099565E-2</v>
      </c>
      <c r="M354" s="69">
        <v>4811.8837970000004</v>
      </c>
      <c r="N354" s="71">
        <v>100.7</v>
      </c>
      <c r="O354" s="69">
        <v>17.574872014</v>
      </c>
      <c r="P354" s="70">
        <f t="shared" si="5"/>
        <v>5.4021841420057622E-5</v>
      </c>
      <c r="Q354" s="70">
        <f>O354/'סכום נכסי הקרן'!$C$41</f>
        <v>2.1605332210572264E-6</v>
      </c>
    </row>
    <row r="355" spans="1:17">
      <c r="A355" s="62" t="s">
        <v>3517</v>
      </c>
      <c r="B355" s="72" t="s">
        <v>3086</v>
      </c>
      <c r="C355" s="59">
        <v>9491</v>
      </c>
      <c r="D355" s="133" t="s">
        <v>3561</v>
      </c>
      <c r="E355" s="59" t="s">
        <v>623</v>
      </c>
      <c r="F355" s="79">
        <v>44986</v>
      </c>
      <c r="G355" s="133" t="s">
        <v>3561</v>
      </c>
      <c r="H355" s="69">
        <v>0.82000000001170159</v>
      </c>
      <c r="I355" s="72" t="s">
        <v>3437</v>
      </c>
      <c r="J355" s="72" t="s">
        <v>133</v>
      </c>
      <c r="K355" s="73">
        <v>7.7218999999999996E-2</v>
      </c>
      <c r="L355" s="73">
        <v>7.8100000000570449E-2</v>
      </c>
      <c r="M355" s="69">
        <v>18718.234874000002</v>
      </c>
      <c r="N355" s="71">
        <v>100.7</v>
      </c>
      <c r="O355" s="69">
        <v>68.366276010000007</v>
      </c>
      <c r="P355" s="70">
        <f t="shared" si="5"/>
        <v>2.101450365129305E-4</v>
      </c>
      <c r="Q355" s="70">
        <f>O355/'סכום נכסי הקרן'!$C$41</f>
        <v>8.4044771650063797E-6</v>
      </c>
    </row>
    <row r="356" spans="1:17">
      <c r="A356" s="62" t="s">
        <v>3517</v>
      </c>
      <c r="B356" s="72" t="s">
        <v>3086</v>
      </c>
      <c r="C356" s="59">
        <v>9510</v>
      </c>
      <c r="D356" s="133" t="s">
        <v>3561</v>
      </c>
      <c r="E356" s="59" t="s">
        <v>623</v>
      </c>
      <c r="F356" s="79">
        <v>44994</v>
      </c>
      <c r="G356" s="133" t="s">
        <v>3561</v>
      </c>
      <c r="H356" s="69">
        <v>0.81999999998501216</v>
      </c>
      <c r="I356" s="72" t="s">
        <v>3437</v>
      </c>
      <c r="J356" s="72" t="s">
        <v>133</v>
      </c>
      <c r="K356" s="73">
        <v>7.7218999999999996E-2</v>
      </c>
      <c r="L356" s="73">
        <v>7.8099999999550362E-2</v>
      </c>
      <c r="M356" s="69">
        <v>3653.5435120000002</v>
      </c>
      <c r="N356" s="71">
        <v>100.7</v>
      </c>
      <c r="O356" s="69">
        <v>13.34416236</v>
      </c>
      <c r="P356" s="70">
        <f t="shared" si="5"/>
        <v>4.1017437983114631E-5</v>
      </c>
      <c r="Q356" s="70">
        <f>O356/'סכום נכסי הקרן'!$C$41</f>
        <v>1.6404390349468976E-6</v>
      </c>
    </row>
    <row r="357" spans="1:17">
      <c r="A357" s="62" t="s">
        <v>3517</v>
      </c>
      <c r="B357" s="72" t="s">
        <v>3086</v>
      </c>
      <c r="C357" s="59">
        <v>9560</v>
      </c>
      <c r="D357" s="133" t="s">
        <v>3561</v>
      </c>
      <c r="E357" s="59" t="s">
        <v>623</v>
      </c>
      <c r="F357" s="79">
        <v>45058</v>
      </c>
      <c r="G357" s="133" t="s">
        <v>3561</v>
      </c>
      <c r="H357" s="69">
        <v>0.81999999999833684</v>
      </c>
      <c r="I357" s="72" t="s">
        <v>3437</v>
      </c>
      <c r="J357" s="72" t="s">
        <v>133</v>
      </c>
      <c r="K357" s="73">
        <v>7.7218999999999996E-2</v>
      </c>
      <c r="L357" s="73">
        <v>7.8099999999936248E-2</v>
      </c>
      <c r="M357" s="69">
        <v>19753.586308000002</v>
      </c>
      <c r="N357" s="71">
        <v>100.7</v>
      </c>
      <c r="O357" s="69">
        <v>72.147781666</v>
      </c>
      <c r="P357" s="70">
        <f t="shared" si="5"/>
        <v>2.2176867159344498E-4</v>
      </c>
      <c r="Q357" s="70">
        <f>O357/'סכום נכסי הקרן'!$C$41</f>
        <v>8.8693493182087236E-6</v>
      </c>
    </row>
    <row r="358" spans="1:17">
      <c r="A358" s="62" t="s">
        <v>3517</v>
      </c>
      <c r="B358" s="72" t="s">
        <v>3086</v>
      </c>
      <c r="C358" s="59">
        <v>9595</v>
      </c>
      <c r="D358" s="133" t="s">
        <v>3561</v>
      </c>
      <c r="E358" s="59" t="s">
        <v>623</v>
      </c>
      <c r="F358" s="79">
        <v>45237</v>
      </c>
      <c r="G358" s="133" t="s">
        <v>3561</v>
      </c>
      <c r="H358" s="69">
        <v>0.82000000000053908</v>
      </c>
      <c r="I358" s="72" t="s">
        <v>3437</v>
      </c>
      <c r="J358" s="72" t="s">
        <v>133</v>
      </c>
      <c r="K358" s="73">
        <v>7.7195E-2</v>
      </c>
      <c r="L358" s="73">
        <v>7.8099999999975744E-2</v>
      </c>
      <c r="M358" s="69">
        <v>60954.376700000001</v>
      </c>
      <c r="N358" s="71">
        <v>100.7</v>
      </c>
      <c r="O358" s="69">
        <v>222.629089534</v>
      </c>
      <c r="P358" s="70">
        <f t="shared" si="5"/>
        <v>6.843198266659968E-4</v>
      </c>
      <c r="Q358" s="70">
        <f>O358/'סכום נכסי הקרן'!$C$41</f>
        <v>2.7368480608494442E-5</v>
      </c>
    </row>
    <row r="359" spans="1:17">
      <c r="A359" s="62" t="s">
        <v>3518</v>
      </c>
      <c r="B359" s="72" t="s">
        <v>3086</v>
      </c>
      <c r="C359" s="59">
        <v>9606</v>
      </c>
      <c r="D359" s="133" t="s">
        <v>3561</v>
      </c>
      <c r="E359" s="59" t="s">
        <v>623</v>
      </c>
      <c r="F359" s="79">
        <v>44136</v>
      </c>
      <c r="G359" s="133" t="s">
        <v>3561</v>
      </c>
      <c r="H359" s="69">
        <v>0.25</v>
      </c>
      <c r="I359" s="72" t="s">
        <v>3437</v>
      </c>
      <c r="J359" s="72" t="s">
        <v>133</v>
      </c>
      <c r="K359" s="73">
        <v>7.0095999999999992E-2</v>
      </c>
      <c r="L359" s="73">
        <v>0</v>
      </c>
      <c r="M359" s="69">
        <v>1357538.682151</v>
      </c>
      <c r="N359" s="71">
        <v>88.007137999999998</v>
      </c>
      <c r="O359" s="69">
        <v>4333.2892620080002</v>
      </c>
      <c r="P359" s="70">
        <f t="shared" si="5"/>
        <v>1.3319713802351375E-2</v>
      </c>
      <c r="Q359" s="70">
        <f>O359/'סכום נכסי הקרן'!$C$41</f>
        <v>5.3270461369852207E-4</v>
      </c>
    </row>
    <row r="360" spans="1:17">
      <c r="A360" s="62" t="s">
        <v>3519</v>
      </c>
      <c r="B360" s="72" t="s">
        <v>3086</v>
      </c>
      <c r="C360" s="59">
        <v>6588</v>
      </c>
      <c r="D360" s="133" t="s">
        <v>3561</v>
      </c>
      <c r="E360" s="59" t="s">
        <v>623</v>
      </c>
      <c r="F360" s="79">
        <v>43397</v>
      </c>
      <c r="G360" s="133" t="s">
        <v>3561</v>
      </c>
      <c r="H360" s="69">
        <v>0.50999999999992895</v>
      </c>
      <c r="I360" s="72" t="s">
        <v>3437</v>
      </c>
      <c r="J360" s="72" t="s">
        <v>133</v>
      </c>
      <c r="K360" s="73">
        <v>7.7218999999999996E-2</v>
      </c>
      <c r="L360" s="73">
        <v>7.5600000000002388E-2</v>
      </c>
      <c r="M360" s="69">
        <v>1233568.747028</v>
      </c>
      <c r="N360" s="71">
        <v>100.73</v>
      </c>
      <c r="O360" s="69">
        <v>4506.8152442319997</v>
      </c>
      <c r="P360" s="70">
        <f t="shared" si="5"/>
        <v>1.3853099939473583E-2</v>
      </c>
      <c r="Q360" s="70">
        <f>O360/'סכום נכסי הקרן'!$C$41</f>
        <v>5.5403669788171763E-4</v>
      </c>
    </row>
    <row r="361" spans="1:17">
      <c r="A361" s="62" t="s">
        <v>3520</v>
      </c>
      <c r="B361" s="72" t="s">
        <v>3086</v>
      </c>
      <c r="C361" s="59" t="s">
        <v>3281</v>
      </c>
      <c r="D361" s="133" t="s">
        <v>3561</v>
      </c>
      <c r="E361" s="59" t="s">
        <v>623</v>
      </c>
      <c r="F361" s="79">
        <v>44144</v>
      </c>
      <c r="G361" s="133" t="s">
        <v>3561</v>
      </c>
      <c r="H361" s="69">
        <v>1</v>
      </c>
      <c r="I361" s="72" t="s">
        <v>3437</v>
      </c>
      <c r="J361" s="72" t="s">
        <v>133</v>
      </c>
      <c r="K361" s="73">
        <v>7.8763E-2</v>
      </c>
      <c r="L361" s="73">
        <v>0</v>
      </c>
      <c r="M361" s="69">
        <v>1535852.9758430002</v>
      </c>
      <c r="N361" s="71">
        <v>78.199742999999998</v>
      </c>
      <c r="O361" s="69">
        <v>4356.1469667840001</v>
      </c>
      <c r="P361" s="70">
        <f t="shared" si="5"/>
        <v>1.3389974075180215E-2</v>
      </c>
      <c r="Q361" s="70">
        <f>O361/'סכום נכסי הקרן'!$C$41</f>
        <v>5.3551458184431151E-4</v>
      </c>
    </row>
    <row r="362" spans="1:17">
      <c r="A362" s="62" t="s">
        <v>3521</v>
      </c>
      <c r="B362" s="72" t="s">
        <v>3086</v>
      </c>
      <c r="C362" s="59">
        <v>6826</v>
      </c>
      <c r="D362" s="133" t="s">
        <v>3561</v>
      </c>
      <c r="E362" s="59" t="s">
        <v>623</v>
      </c>
      <c r="F362" s="79">
        <v>43550</v>
      </c>
      <c r="G362" s="133" t="s">
        <v>3561</v>
      </c>
      <c r="H362" s="69">
        <v>1.7600000000002658</v>
      </c>
      <c r="I362" s="72" t="s">
        <v>3441</v>
      </c>
      <c r="J362" s="72" t="s">
        <v>133</v>
      </c>
      <c r="K362" s="73">
        <v>8.4559999999999996E-2</v>
      </c>
      <c r="L362" s="73">
        <v>8.5600000000015955E-2</v>
      </c>
      <c r="M362" s="69">
        <v>618454.23273199995</v>
      </c>
      <c r="N362" s="71">
        <v>100.61</v>
      </c>
      <c r="O362" s="69">
        <v>2256.8165342399998</v>
      </c>
      <c r="P362" s="70">
        <f t="shared" si="5"/>
        <v>6.9370283225823164E-3</v>
      </c>
      <c r="Q362" s="70">
        <f>O362/'סכום נכסי הקרן'!$C$41</f>
        <v>2.7743741702202038E-4</v>
      </c>
    </row>
    <row r="363" spans="1:17">
      <c r="A363" s="62" t="s">
        <v>3522</v>
      </c>
      <c r="B363" s="72" t="s">
        <v>3086</v>
      </c>
      <c r="C363" s="59">
        <v>6528</v>
      </c>
      <c r="D363" s="133" t="s">
        <v>3561</v>
      </c>
      <c r="E363" s="59" t="s">
        <v>623</v>
      </c>
      <c r="F363" s="79">
        <v>43373</v>
      </c>
      <c r="G363" s="133" t="s">
        <v>3561</v>
      </c>
      <c r="H363" s="69">
        <v>4.2700000000000857</v>
      </c>
      <c r="I363" s="72" t="s">
        <v>3441</v>
      </c>
      <c r="J363" s="72" t="s">
        <v>136</v>
      </c>
      <c r="K363" s="73">
        <v>3.032E-2</v>
      </c>
      <c r="L363" s="73">
        <v>6.3000000000000944E-2</v>
      </c>
      <c r="M363" s="69">
        <v>1046449.837341</v>
      </c>
      <c r="N363" s="71">
        <v>87.41</v>
      </c>
      <c r="O363" s="69">
        <v>4226.7455879319996</v>
      </c>
      <c r="P363" s="70">
        <f t="shared" si="5"/>
        <v>1.2992218645592392E-2</v>
      </c>
      <c r="Q363" s="70">
        <f>O363/'סכום נכסי הקרן'!$C$41</f>
        <v>5.196068712426268E-4</v>
      </c>
    </row>
    <row r="364" spans="1:17">
      <c r="A364" s="62" t="s">
        <v>3523</v>
      </c>
      <c r="B364" s="72" t="s">
        <v>3086</v>
      </c>
      <c r="C364" s="59">
        <v>8860</v>
      </c>
      <c r="D364" s="133" t="s">
        <v>3561</v>
      </c>
      <c r="E364" s="59" t="s">
        <v>623</v>
      </c>
      <c r="F364" s="79">
        <v>44585</v>
      </c>
      <c r="G364" s="133" t="s">
        <v>3561</v>
      </c>
      <c r="H364" s="69">
        <v>2.1600000000004544</v>
      </c>
      <c r="I364" s="72" t="s">
        <v>3445</v>
      </c>
      <c r="J364" s="72" t="s">
        <v>135</v>
      </c>
      <c r="K364" s="73">
        <v>6.5960000000000005E-2</v>
      </c>
      <c r="L364" s="73">
        <v>7.1300000000006067E-2</v>
      </c>
      <c r="M364" s="69">
        <v>65740.903967000006</v>
      </c>
      <c r="N364" s="71">
        <v>100.13</v>
      </c>
      <c r="O364" s="69">
        <v>264.069063368</v>
      </c>
      <c r="P364" s="70">
        <f t="shared" si="5"/>
        <v>8.116984894026804E-4</v>
      </c>
      <c r="Q364" s="70">
        <f>O364/'סכום נכסי הקרן'!$C$41</f>
        <v>3.2462824400971475E-5</v>
      </c>
    </row>
    <row r="365" spans="1:17">
      <c r="A365" s="62" t="s">
        <v>3523</v>
      </c>
      <c r="B365" s="72" t="s">
        <v>3086</v>
      </c>
      <c r="C365" s="59">
        <v>8977</v>
      </c>
      <c r="D365" s="133" t="s">
        <v>3561</v>
      </c>
      <c r="E365" s="59" t="s">
        <v>623</v>
      </c>
      <c r="F365" s="79">
        <v>44553</v>
      </c>
      <c r="G365" s="133" t="s">
        <v>3561</v>
      </c>
      <c r="H365" s="69">
        <v>2.1600000000092536</v>
      </c>
      <c r="I365" s="72" t="s">
        <v>3445</v>
      </c>
      <c r="J365" s="72" t="s">
        <v>135</v>
      </c>
      <c r="K365" s="73">
        <v>6.5960000000000005E-2</v>
      </c>
      <c r="L365" s="73">
        <v>7.1500000000295605E-2</v>
      </c>
      <c r="M365" s="69">
        <v>9688.1331150000005</v>
      </c>
      <c r="N365" s="71">
        <v>100.1</v>
      </c>
      <c r="O365" s="69">
        <v>38.903781478999996</v>
      </c>
      <c r="P365" s="70">
        <f t="shared" si="5"/>
        <v>1.1958288583979173E-4</v>
      </c>
      <c r="Q365" s="70">
        <f>O365/'סכום נכסי הקרן'!$C$41</f>
        <v>4.782561844158777E-6</v>
      </c>
    </row>
    <row r="366" spans="1:17">
      <c r="A366" s="62" t="s">
        <v>3523</v>
      </c>
      <c r="B366" s="72" t="s">
        <v>3086</v>
      </c>
      <c r="C366" s="59">
        <v>8978</v>
      </c>
      <c r="D366" s="133" t="s">
        <v>3561</v>
      </c>
      <c r="E366" s="59" t="s">
        <v>623</v>
      </c>
      <c r="F366" s="79">
        <v>44553</v>
      </c>
      <c r="G366" s="133" t="s">
        <v>3561</v>
      </c>
      <c r="H366" s="69">
        <v>2.1599999999823676</v>
      </c>
      <c r="I366" s="72" t="s">
        <v>3445</v>
      </c>
      <c r="J366" s="72" t="s">
        <v>135</v>
      </c>
      <c r="K366" s="73">
        <v>6.5960000000000005E-2</v>
      </c>
      <c r="L366" s="73">
        <v>7.2599999999362841E-2</v>
      </c>
      <c r="M366" s="69">
        <v>12456.171377000001</v>
      </c>
      <c r="N366" s="71">
        <v>99.88</v>
      </c>
      <c r="O366" s="69">
        <v>49.909215493000005</v>
      </c>
      <c r="P366" s="70">
        <f t="shared" si="5"/>
        <v>1.5341151404201227E-4</v>
      </c>
      <c r="Q366" s="70">
        <f>O366/'סכום נכסי הקרן'!$C$41</f>
        <v>6.1354937904317942E-6</v>
      </c>
    </row>
    <row r="367" spans="1:17">
      <c r="A367" s="62" t="s">
        <v>3523</v>
      </c>
      <c r="B367" s="72" t="s">
        <v>3086</v>
      </c>
      <c r="C367" s="59">
        <v>8979</v>
      </c>
      <c r="D367" s="133" t="s">
        <v>3561</v>
      </c>
      <c r="E367" s="59" t="s">
        <v>623</v>
      </c>
      <c r="F367" s="79">
        <v>44553</v>
      </c>
      <c r="G367" s="133" t="s">
        <v>3561</v>
      </c>
      <c r="H367" s="69">
        <v>2.1599999999984578</v>
      </c>
      <c r="I367" s="72" t="s">
        <v>3445</v>
      </c>
      <c r="J367" s="72" t="s">
        <v>135</v>
      </c>
      <c r="K367" s="73">
        <v>6.5960000000000005E-2</v>
      </c>
      <c r="L367" s="73">
        <v>7.1400000000023986E-2</v>
      </c>
      <c r="M367" s="69">
        <v>58128.798235000002</v>
      </c>
      <c r="N367" s="71">
        <v>100.11</v>
      </c>
      <c r="O367" s="69">
        <v>233.44600269600002</v>
      </c>
      <c r="P367" s="70">
        <f t="shared" si="5"/>
        <v>7.1756897732988848E-4</v>
      </c>
      <c r="Q367" s="70">
        <f>O367/'סכום נכסי הקרן'!$C$41</f>
        <v>2.8698237104995562E-5</v>
      </c>
    </row>
    <row r="368" spans="1:17">
      <c r="A368" s="62" t="s">
        <v>3523</v>
      </c>
      <c r="B368" s="72" t="s">
        <v>3086</v>
      </c>
      <c r="C368" s="59">
        <v>8918</v>
      </c>
      <c r="D368" s="133" t="s">
        <v>3561</v>
      </c>
      <c r="E368" s="59" t="s">
        <v>623</v>
      </c>
      <c r="F368" s="79">
        <v>44553</v>
      </c>
      <c r="G368" s="133" t="s">
        <v>3561</v>
      </c>
      <c r="H368" s="69">
        <v>2.1600000000311916</v>
      </c>
      <c r="I368" s="72" t="s">
        <v>3445</v>
      </c>
      <c r="J368" s="72" t="s">
        <v>135</v>
      </c>
      <c r="K368" s="73">
        <v>6.5960000000000005E-2</v>
      </c>
      <c r="L368" s="73">
        <v>7.1500000001004718E-2</v>
      </c>
      <c r="M368" s="69">
        <v>8304.1140990000004</v>
      </c>
      <c r="N368" s="71">
        <v>100.09</v>
      </c>
      <c r="O368" s="69">
        <v>33.342766331</v>
      </c>
      <c r="P368" s="70">
        <f t="shared" si="5"/>
        <v>1.0248937425003535E-4</v>
      </c>
      <c r="Q368" s="70">
        <f>O368/'סכום נכסי הקרן'!$C$41</f>
        <v>4.0989291007461597E-6</v>
      </c>
    </row>
    <row r="369" spans="1:17">
      <c r="A369" s="62" t="s">
        <v>3523</v>
      </c>
      <c r="B369" s="72" t="s">
        <v>3086</v>
      </c>
      <c r="C369" s="59">
        <v>9037</v>
      </c>
      <c r="D369" s="133" t="s">
        <v>3561</v>
      </c>
      <c r="E369" s="59" t="s">
        <v>623</v>
      </c>
      <c r="F369" s="79">
        <v>44671</v>
      </c>
      <c r="G369" s="133" t="s">
        <v>3561</v>
      </c>
      <c r="H369" s="69">
        <v>2.1600000000306991</v>
      </c>
      <c r="I369" s="72" t="s">
        <v>3445</v>
      </c>
      <c r="J369" s="72" t="s">
        <v>135</v>
      </c>
      <c r="K369" s="73">
        <v>6.5960000000000005E-2</v>
      </c>
      <c r="L369" s="73">
        <v>7.1300000000968936E-2</v>
      </c>
      <c r="M369" s="69">
        <v>5190.0714260000004</v>
      </c>
      <c r="N369" s="71">
        <v>100.13</v>
      </c>
      <c r="O369" s="69">
        <v>20.847557646000002</v>
      </c>
      <c r="P369" s="70">
        <f t="shared" si="5"/>
        <v>6.408145972560036E-5</v>
      </c>
      <c r="Q369" s="70">
        <f>O369/'סכום נכסי הקרן'!$C$41</f>
        <v>2.5628545594078083E-6</v>
      </c>
    </row>
    <row r="370" spans="1:17">
      <c r="A370" s="62" t="s">
        <v>3523</v>
      </c>
      <c r="B370" s="72" t="s">
        <v>3086</v>
      </c>
      <c r="C370" s="59">
        <v>9130</v>
      </c>
      <c r="D370" s="133" t="s">
        <v>3561</v>
      </c>
      <c r="E370" s="59" t="s">
        <v>623</v>
      </c>
      <c r="F370" s="79">
        <v>44742</v>
      </c>
      <c r="G370" s="133" t="s">
        <v>3561</v>
      </c>
      <c r="H370" s="69">
        <v>2.1600000000009594</v>
      </c>
      <c r="I370" s="72" t="s">
        <v>3445</v>
      </c>
      <c r="J370" s="72" t="s">
        <v>135</v>
      </c>
      <c r="K370" s="73">
        <v>6.5960000000000005E-2</v>
      </c>
      <c r="L370" s="73">
        <v>7.12999999999928E-2</v>
      </c>
      <c r="M370" s="69">
        <v>31140.428099000001</v>
      </c>
      <c r="N370" s="71">
        <v>100.13</v>
      </c>
      <c r="O370" s="69">
        <v>125.08534519299999</v>
      </c>
      <c r="P370" s="70">
        <f t="shared" si="5"/>
        <v>3.8448875625418893E-4</v>
      </c>
      <c r="Q370" s="70">
        <f>O370/'סכום נכסי הקרן'!$C$41</f>
        <v>1.5377127272483553E-5</v>
      </c>
    </row>
    <row r="371" spans="1:17">
      <c r="A371" s="62" t="s">
        <v>3523</v>
      </c>
      <c r="B371" s="72" t="s">
        <v>3086</v>
      </c>
      <c r="C371" s="59">
        <v>9313</v>
      </c>
      <c r="D371" s="133" t="s">
        <v>3561</v>
      </c>
      <c r="E371" s="59" t="s">
        <v>623</v>
      </c>
      <c r="F371" s="79">
        <v>44886</v>
      </c>
      <c r="G371" s="133" t="s">
        <v>3561</v>
      </c>
      <c r="H371" s="69">
        <v>2.1599999999866628</v>
      </c>
      <c r="I371" s="72" t="s">
        <v>3445</v>
      </c>
      <c r="J371" s="72" t="s">
        <v>135</v>
      </c>
      <c r="K371" s="73">
        <v>6.5960000000000005E-2</v>
      </c>
      <c r="L371" s="73">
        <v>7.1299999999441935E-2</v>
      </c>
      <c r="M371" s="69">
        <v>14186.195033</v>
      </c>
      <c r="N371" s="71">
        <v>100.13</v>
      </c>
      <c r="O371" s="69">
        <v>56.983324386</v>
      </c>
      <c r="P371" s="70">
        <f t="shared" si="5"/>
        <v>1.7515599038877839E-4</v>
      </c>
      <c r="Q371" s="70">
        <f>O371/'סכום נכסי הקרן'!$C$41</f>
        <v>7.0051358145971969E-6</v>
      </c>
    </row>
    <row r="372" spans="1:17">
      <c r="A372" s="62" t="s">
        <v>3523</v>
      </c>
      <c r="B372" s="72" t="s">
        <v>3086</v>
      </c>
      <c r="C372" s="59">
        <v>9496</v>
      </c>
      <c r="D372" s="133" t="s">
        <v>3561</v>
      </c>
      <c r="E372" s="59" t="s">
        <v>623</v>
      </c>
      <c r="F372" s="79">
        <v>44985</v>
      </c>
      <c r="G372" s="133" t="s">
        <v>3561</v>
      </c>
      <c r="H372" s="69">
        <v>2.1600000000031478</v>
      </c>
      <c r="I372" s="72" t="s">
        <v>3445</v>
      </c>
      <c r="J372" s="72" t="s">
        <v>135</v>
      </c>
      <c r="K372" s="73">
        <v>6.5960000000000005E-2</v>
      </c>
      <c r="L372" s="73">
        <v>7.1300000000145025E-2</v>
      </c>
      <c r="M372" s="69">
        <v>22144.304492000003</v>
      </c>
      <c r="N372" s="71">
        <v>100.13</v>
      </c>
      <c r="O372" s="69">
        <v>88.949579366999998</v>
      </c>
      <c r="P372" s="70">
        <f t="shared" si="5"/>
        <v>2.7341422840047451E-4</v>
      </c>
      <c r="Q372" s="70">
        <f>O372/'סכום נכסי הקרן'!$C$41</f>
        <v>1.0934846129655001E-5</v>
      </c>
    </row>
    <row r="373" spans="1:17">
      <c r="A373" s="62" t="s">
        <v>3523</v>
      </c>
      <c r="B373" s="72" t="s">
        <v>3086</v>
      </c>
      <c r="C373" s="59">
        <v>9547</v>
      </c>
      <c r="D373" s="133" t="s">
        <v>3561</v>
      </c>
      <c r="E373" s="59" t="s">
        <v>623</v>
      </c>
      <c r="F373" s="79">
        <v>45036</v>
      </c>
      <c r="G373" s="133" t="s">
        <v>3561</v>
      </c>
      <c r="H373" s="69">
        <v>2.1599999999520332</v>
      </c>
      <c r="I373" s="72" t="s">
        <v>3445</v>
      </c>
      <c r="J373" s="72" t="s">
        <v>135</v>
      </c>
      <c r="K373" s="73">
        <v>6.5960000000000005E-2</v>
      </c>
      <c r="L373" s="73">
        <v>7.1299999999160577E-2</v>
      </c>
      <c r="M373" s="69">
        <v>5190.0714260000004</v>
      </c>
      <c r="N373" s="71">
        <v>100.13</v>
      </c>
      <c r="O373" s="69">
        <v>20.847557875</v>
      </c>
      <c r="P373" s="70">
        <f t="shared" si="5"/>
        <v>6.4081460429503157E-5</v>
      </c>
      <c r="Q373" s="70">
        <f>O373/'סכום נכסי הקרן'!$C$41</f>
        <v>2.5628545875594845E-6</v>
      </c>
    </row>
    <row r="374" spans="1:17">
      <c r="A374" s="62" t="s">
        <v>3523</v>
      </c>
      <c r="B374" s="72" t="s">
        <v>3086</v>
      </c>
      <c r="C374" s="59">
        <v>9718</v>
      </c>
      <c r="D374" s="133" t="s">
        <v>3561</v>
      </c>
      <c r="E374" s="59" t="s">
        <v>623</v>
      </c>
      <c r="F374" s="79">
        <v>45163</v>
      </c>
      <c r="G374" s="133" t="s">
        <v>3561</v>
      </c>
      <c r="H374" s="69">
        <v>2.1399999999994801</v>
      </c>
      <c r="I374" s="72" t="s">
        <v>3445</v>
      </c>
      <c r="J374" s="72" t="s">
        <v>135</v>
      </c>
      <c r="K374" s="73">
        <v>6.4320000000000002E-2</v>
      </c>
      <c r="L374" s="73">
        <v>7.6000000000051957E-2</v>
      </c>
      <c r="M374" s="69">
        <v>47914.738871000001</v>
      </c>
      <c r="N374" s="71">
        <v>100.16</v>
      </c>
      <c r="O374" s="69">
        <v>192.52230996500001</v>
      </c>
      <c r="P374" s="70">
        <f t="shared" si="5"/>
        <v>5.9177726531763801E-4</v>
      </c>
      <c r="Q374" s="70">
        <f>O374/'סכום נכסי הקרן'!$C$41</f>
        <v>2.3667361340823201E-5</v>
      </c>
    </row>
    <row r="375" spans="1:17">
      <c r="A375" s="62" t="s">
        <v>3523</v>
      </c>
      <c r="B375" s="72" t="s">
        <v>3086</v>
      </c>
      <c r="C375" s="59">
        <v>9799</v>
      </c>
      <c r="D375" s="133" t="s">
        <v>3561</v>
      </c>
      <c r="E375" s="59" t="s">
        <v>623</v>
      </c>
      <c r="F375" s="79">
        <v>45208</v>
      </c>
      <c r="G375" s="133" t="s">
        <v>3561</v>
      </c>
      <c r="H375" s="69">
        <v>2.149999999988478</v>
      </c>
      <c r="I375" s="72" t="s">
        <v>3445</v>
      </c>
      <c r="J375" s="72" t="s">
        <v>135</v>
      </c>
      <c r="K375" s="73">
        <v>6.6130000000000008E-2</v>
      </c>
      <c r="L375" s="73">
        <v>6.9699999999469991E-2</v>
      </c>
      <c r="M375" s="69">
        <v>5369.9934919999996</v>
      </c>
      <c r="N375" s="71">
        <v>100.72</v>
      </c>
      <c r="O375" s="69">
        <v>21.697370194999998</v>
      </c>
      <c r="P375" s="70">
        <f t="shared" si="5"/>
        <v>6.6693623200946435E-5</v>
      </c>
      <c r="Q375" s="70">
        <f>O375/'סכום נכסי הקרן'!$C$41</f>
        <v>2.667324637046111E-6</v>
      </c>
    </row>
    <row r="376" spans="1:17">
      <c r="A376" s="62" t="s">
        <v>3523</v>
      </c>
      <c r="B376" s="72" t="s">
        <v>3086</v>
      </c>
      <c r="C376" s="59">
        <v>8829</v>
      </c>
      <c r="D376" s="133" t="s">
        <v>3561</v>
      </c>
      <c r="E376" s="59" t="s">
        <v>623</v>
      </c>
      <c r="F376" s="79">
        <v>44553</v>
      </c>
      <c r="G376" s="133" t="s">
        <v>3561</v>
      </c>
      <c r="H376" s="69">
        <v>2.1599999999996342</v>
      </c>
      <c r="I376" s="72" t="s">
        <v>3445</v>
      </c>
      <c r="J376" s="72" t="s">
        <v>135</v>
      </c>
      <c r="K376" s="73">
        <v>6.6089999999999996E-2</v>
      </c>
      <c r="L376" s="73">
        <v>7.139999999999333E-2</v>
      </c>
      <c r="M376" s="69">
        <v>627998.63636999996</v>
      </c>
      <c r="N376" s="71">
        <v>99.99</v>
      </c>
      <c r="O376" s="69">
        <v>2519.0273183619997</v>
      </c>
      <c r="P376" s="70">
        <f t="shared" si="5"/>
        <v>7.7430148121103099E-3</v>
      </c>
      <c r="Q376" s="70">
        <f>O376/'סכום נכסי הקרן'!$C$41</f>
        <v>3.0967179742398088E-4</v>
      </c>
    </row>
    <row r="377" spans="1:17">
      <c r="A377" s="62" t="s">
        <v>3524</v>
      </c>
      <c r="B377" s="72" t="s">
        <v>3086</v>
      </c>
      <c r="C377" s="59">
        <v>7382</v>
      </c>
      <c r="D377" s="133" t="s">
        <v>3561</v>
      </c>
      <c r="E377" s="59" t="s">
        <v>623</v>
      </c>
      <c r="F377" s="79">
        <v>43860</v>
      </c>
      <c r="G377" s="133" t="s">
        <v>3561</v>
      </c>
      <c r="H377" s="69">
        <v>2.4800000000002496</v>
      </c>
      <c r="I377" s="72" t="s">
        <v>3441</v>
      </c>
      <c r="J377" s="72" t="s">
        <v>133</v>
      </c>
      <c r="K377" s="73">
        <v>8.1890000000000004E-2</v>
      </c>
      <c r="L377" s="73">
        <v>8.5600000000008794E-2</v>
      </c>
      <c r="M377" s="69">
        <v>1011898.174779</v>
      </c>
      <c r="N377" s="71">
        <v>100.34</v>
      </c>
      <c r="O377" s="69">
        <v>3682.6332825710001</v>
      </c>
      <c r="P377" s="70">
        <f t="shared" si="5"/>
        <v>1.1319720054905705E-2</v>
      </c>
      <c r="Q377" s="70">
        <f>O377/'סכום נכסי הקרן'!$C$41</f>
        <v>4.52717467394791E-4</v>
      </c>
    </row>
    <row r="378" spans="1:17">
      <c r="A378" s="62" t="s">
        <v>3525</v>
      </c>
      <c r="B378" s="72" t="s">
        <v>3086</v>
      </c>
      <c r="C378" s="59">
        <v>9158</v>
      </c>
      <c r="D378" s="133" t="s">
        <v>3561</v>
      </c>
      <c r="E378" s="59" t="s">
        <v>623</v>
      </c>
      <c r="F378" s="79">
        <v>44179</v>
      </c>
      <c r="G378" s="133" t="s">
        <v>3561</v>
      </c>
      <c r="H378" s="69">
        <v>2.2599999999990716</v>
      </c>
      <c r="I378" s="72" t="s">
        <v>3441</v>
      </c>
      <c r="J378" s="72" t="s">
        <v>133</v>
      </c>
      <c r="K378" s="73">
        <v>8.0809999999999993E-2</v>
      </c>
      <c r="L378" s="73">
        <v>9.2199999999971388E-2</v>
      </c>
      <c r="M378" s="69">
        <v>445916.56187500001</v>
      </c>
      <c r="N378" s="71">
        <v>98.56</v>
      </c>
      <c r="O378" s="69">
        <v>1594.049704348</v>
      </c>
      <c r="P378" s="70">
        <f t="shared" si="5"/>
        <v>4.8998081053096762E-3</v>
      </c>
      <c r="Q378" s="70">
        <f>O378/'סכום נכסי הקרן'!$C$41</f>
        <v>1.959614465196016E-4</v>
      </c>
    </row>
    <row r="379" spans="1:17">
      <c r="A379" s="134" t="s">
        <v>3561</v>
      </c>
      <c r="B379" s="134" t="s">
        <v>3561</v>
      </c>
      <c r="C379" s="134" t="s">
        <v>3561</v>
      </c>
      <c r="D379" s="134" t="s">
        <v>3561</v>
      </c>
      <c r="E379" s="135" t="s">
        <v>3561</v>
      </c>
      <c r="F379" s="135" t="s">
        <v>3561</v>
      </c>
      <c r="G379" s="135" t="s">
        <v>3561</v>
      </c>
      <c r="H379" s="135" t="s">
        <v>3561</v>
      </c>
      <c r="I379" s="135" t="s">
        <v>3561</v>
      </c>
      <c r="J379" s="135" t="s">
        <v>3561</v>
      </c>
      <c r="K379" s="135" t="s">
        <v>3561</v>
      </c>
      <c r="L379" s="135" t="s">
        <v>3561</v>
      </c>
      <c r="M379" s="135" t="s">
        <v>3561</v>
      </c>
      <c r="N379" s="135" t="s">
        <v>3561</v>
      </c>
      <c r="O379" s="135" t="s">
        <v>3561</v>
      </c>
      <c r="P379" s="135" t="s">
        <v>3561</v>
      </c>
      <c r="Q379" s="135" t="s">
        <v>3561</v>
      </c>
    </row>
    <row r="380" spans="1:17">
      <c r="A380" s="134" t="s">
        <v>3561</v>
      </c>
      <c r="B380" s="134" t="s">
        <v>3561</v>
      </c>
      <c r="C380" s="134" t="s">
        <v>3561</v>
      </c>
      <c r="D380" s="134" t="s">
        <v>3561</v>
      </c>
      <c r="E380" s="135" t="s">
        <v>3561</v>
      </c>
      <c r="F380" s="135" t="s">
        <v>3561</v>
      </c>
      <c r="G380" s="135" t="s">
        <v>3561</v>
      </c>
      <c r="H380" s="135" t="s">
        <v>3561</v>
      </c>
      <c r="I380" s="135" t="s">
        <v>3561</v>
      </c>
      <c r="J380" s="135" t="s">
        <v>3561</v>
      </c>
      <c r="K380" s="135" t="s">
        <v>3561</v>
      </c>
      <c r="L380" s="135" t="s">
        <v>3561</v>
      </c>
      <c r="M380" s="135" t="s">
        <v>3561</v>
      </c>
      <c r="N380" s="135" t="s">
        <v>3561</v>
      </c>
      <c r="O380" s="135" t="s">
        <v>3561</v>
      </c>
      <c r="P380" s="135" t="s">
        <v>3561</v>
      </c>
      <c r="Q380" s="135" t="s">
        <v>3561</v>
      </c>
    </row>
    <row r="381" spans="1:17">
      <c r="A381" s="134" t="s">
        <v>3561</v>
      </c>
      <c r="B381" s="134" t="s">
        <v>3561</v>
      </c>
      <c r="C381" s="134" t="s">
        <v>3561</v>
      </c>
      <c r="D381" s="134" t="s">
        <v>3561</v>
      </c>
      <c r="E381" s="135" t="s">
        <v>3561</v>
      </c>
      <c r="F381" s="135" t="s">
        <v>3561</v>
      </c>
      <c r="G381" s="135" t="s">
        <v>3561</v>
      </c>
      <c r="H381" s="135" t="s">
        <v>3561</v>
      </c>
      <c r="I381" s="135" t="s">
        <v>3561</v>
      </c>
      <c r="J381" s="135" t="s">
        <v>3561</v>
      </c>
      <c r="K381" s="135" t="s">
        <v>3561</v>
      </c>
      <c r="L381" s="135" t="s">
        <v>3561</v>
      </c>
      <c r="M381" s="135" t="s">
        <v>3561</v>
      </c>
      <c r="N381" s="135" t="s">
        <v>3561</v>
      </c>
      <c r="O381" s="135" t="s">
        <v>3561</v>
      </c>
      <c r="P381" s="135" t="s">
        <v>3561</v>
      </c>
      <c r="Q381" s="135" t="s">
        <v>3561</v>
      </c>
    </row>
    <row r="382" spans="1:17">
      <c r="A382" s="100" t="s">
        <v>212</v>
      </c>
      <c r="B382" s="134" t="s">
        <v>3561</v>
      </c>
      <c r="C382" s="134" t="s">
        <v>3561</v>
      </c>
      <c r="D382" s="134" t="s">
        <v>3561</v>
      </c>
      <c r="E382" s="135" t="s">
        <v>3561</v>
      </c>
      <c r="F382" s="135" t="s">
        <v>3561</v>
      </c>
      <c r="G382" s="135" t="s">
        <v>3561</v>
      </c>
      <c r="H382" s="135" t="s">
        <v>3561</v>
      </c>
      <c r="I382" s="135" t="s">
        <v>3561</v>
      </c>
      <c r="J382" s="135" t="s">
        <v>3561</v>
      </c>
      <c r="K382" s="135" t="s">
        <v>3561</v>
      </c>
      <c r="L382" s="135" t="s">
        <v>3561</v>
      </c>
      <c r="M382" s="135" t="s">
        <v>3561</v>
      </c>
      <c r="N382" s="135" t="s">
        <v>3561</v>
      </c>
      <c r="O382" s="135" t="s">
        <v>3561</v>
      </c>
      <c r="P382" s="135" t="s">
        <v>3561</v>
      </c>
      <c r="Q382" s="135" t="s">
        <v>3561</v>
      </c>
    </row>
    <row r="383" spans="1:17">
      <c r="A383" s="100" t="s">
        <v>114</v>
      </c>
      <c r="B383" s="134" t="s">
        <v>3561</v>
      </c>
      <c r="C383" s="134" t="s">
        <v>3561</v>
      </c>
      <c r="D383" s="134" t="s">
        <v>3561</v>
      </c>
      <c r="E383" s="135" t="s">
        <v>3561</v>
      </c>
      <c r="F383" s="135" t="s">
        <v>3561</v>
      </c>
      <c r="G383" s="135" t="s">
        <v>3561</v>
      </c>
      <c r="H383" s="135" t="s">
        <v>3561</v>
      </c>
      <c r="I383" s="135" t="s">
        <v>3561</v>
      </c>
      <c r="J383" s="135" t="s">
        <v>3561</v>
      </c>
      <c r="K383" s="135" t="s">
        <v>3561</v>
      </c>
      <c r="L383" s="135" t="s">
        <v>3561</v>
      </c>
      <c r="M383" s="135" t="s">
        <v>3561</v>
      </c>
      <c r="N383" s="135" t="s">
        <v>3561</v>
      </c>
      <c r="O383" s="135" t="s">
        <v>3561</v>
      </c>
      <c r="P383" s="135" t="s">
        <v>3561</v>
      </c>
      <c r="Q383" s="135" t="s">
        <v>3561</v>
      </c>
    </row>
    <row r="384" spans="1:17">
      <c r="A384" s="100" t="s">
        <v>195</v>
      </c>
      <c r="B384" s="134" t="s">
        <v>3561</v>
      </c>
      <c r="C384" s="134" t="s">
        <v>3561</v>
      </c>
      <c r="D384" s="134" t="s">
        <v>3561</v>
      </c>
      <c r="E384" s="135" t="s">
        <v>3561</v>
      </c>
      <c r="F384" s="135" t="s">
        <v>3561</v>
      </c>
      <c r="G384" s="135" t="s">
        <v>3561</v>
      </c>
      <c r="H384" s="135" t="s">
        <v>3561</v>
      </c>
      <c r="I384" s="135" t="s">
        <v>3561</v>
      </c>
      <c r="J384" s="135" t="s">
        <v>3561</v>
      </c>
      <c r="K384" s="135" t="s">
        <v>3561</v>
      </c>
      <c r="L384" s="135" t="s">
        <v>3561</v>
      </c>
      <c r="M384" s="135" t="s">
        <v>3561</v>
      </c>
      <c r="N384" s="135" t="s">
        <v>3561</v>
      </c>
      <c r="O384" s="135" t="s">
        <v>3561</v>
      </c>
      <c r="P384" s="135" t="s">
        <v>3561</v>
      </c>
      <c r="Q384" s="135" t="s">
        <v>3561</v>
      </c>
    </row>
    <row r="385" spans="1:17">
      <c r="A385" s="100" t="s">
        <v>203</v>
      </c>
      <c r="B385" s="134" t="s">
        <v>3561</v>
      </c>
      <c r="C385" s="134" t="s">
        <v>3561</v>
      </c>
      <c r="D385" s="134" t="s">
        <v>3561</v>
      </c>
      <c r="E385" s="135" t="s">
        <v>3561</v>
      </c>
      <c r="F385" s="135" t="s">
        <v>3561</v>
      </c>
      <c r="G385" s="135" t="s">
        <v>3561</v>
      </c>
      <c r="H385" s="135" t="s">
        <v>3561</v>
      </c>
      <c r="I385" s="135" t="s">
        <v>3561</v>
      </c>
      <c r="J385" s="135" t="s">
        <v>3561</v>
      </c>
      <c r="K385" s="135" t="s">
        <v>3561</v>
      </c>
      <c r="L385" s="135" t="s">
        <v>3561</v>
      </c>
      <c r="M385" s="135" t="s">
        <v>3561</v>
      </c>
      <c r="N385" s="135" t="s">
        <v>3561</v>
      </c>
      <c r="O385" s="135" t="s">
        <v>3561</v>
      </c>
      <c r="P385" s="135" t="s">
        <v>3561</v>
      </c>
      <c r="Q385" s="135" t="s">
        <v>3561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78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79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147</v>
      </c>
      <c r="B1" s="37" t="s" vm="1">
        <v>220</v>
      </c>
    </row>
    <row r="2" spans="1:14">
      <c r="A2" s="37" t="s">
        <v>146</v>
      </c>
      <c r="B2" s="37" t="s">
        <v>221</v>
      </c>
    </row>
    <row r="3" spans="1:14">
      <c r="A3" s="37" t="s">
        <v>148</v>
      </c>
      <c r="B3" s="37" t="s">
        <v>222</v>
      </c>
    </row>
    <row r="4" spans="1:14">
      <c r="A4" s="37" t="s">
        <v>149</v>
      </c>
      <c r="B4" s="37">
        <v>12145</v>
      </c>
    </row>
    <row r="5" spans="1:14" s="3" customFormat="1">
      <c r="A5" s="38" t="s">
        <v>118</v>
      </c>
      <c r="B5" s="39" t="s">
        <v>46</v>
      </c>
      <c r="C5" s="39" t="s">
        <v>119</v>
      </c>
      <c r="D5" s="39" t="s">
        <v>14</v>
      </c>
      <c r="E5" s="39" t="s">
        <v>69</v>
      </c>
      <c r="F5" s="39" t="s">
        <v>17</v>
      </c>
      <c r="G5" s="39" t="s">
        <v>105</v>
      </c>
      <c r="H5" s="39" t="s">
        <v>55</v>
      </c>
      <c r="I5" s="39" t="s">
        <v>18</v>
      </c>
      <c r="J5" s="39" t="s">
        <v>197</v>
      </c>
      <c r="K5" s="39" t="s">
        <v>196</v>
      </c>
      <c r="L5" s="39" t="s">
        <v>113</v>
      </c>
      <c r="M5" s="39" t="s">
        <v>150</v>
      </c>
      <c r="N5" s="41" t="s">
        <v>152</v>
      </c>
    </row>
    <row r="6" spans="1:14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7" t="s">
        <v>3561</v>
      </c>
      <c r="F6" s="27" t="s">
        <v>20</v>
      </c>
      <c r="G6" s="127" t="s">
        <v>3561</v>
      </c>
      <c r="H6" s="27" t="s">
        <v>19</v>
      </c>
      <c r="I6" s="27" t="s">
        <v>19</v>
      </c>
      <c r="J6" s="27" t="s">
        <v>204</v>
      </c>
      <c r="K6" s="127" t="s">
        <v>3561</v>
      </c>
      <c r="L6" s="27" t="s">
        <v>200</v>
      </c>
      <c r="M6" s="27" t="s">
        <v>19</v>
      </c>
      <c r="N6" s="13" t="s">
        <v>19</v>
      </c>
    </row>
    <row r="7" spans="1:14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101" t="s">
        <v>3311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133" t="s">
        <v>3561</v>
      </c>
      <c r="I8" s="133" t="s">
        <v>3561</v>
      </c>
      <c r="J8" s="133" t="s">
        <v>3561</v>
      </c>
      <c r="K8" s="133" t="s">
        <v>3561</v>
      </c>
      <c r="L8" s="102">
        <v>0</v>
      </c>
      <c r="M8" s="103">
        <f>IFERROR(L8/$L$8,0)</f>
        <v>0</v>
      </c>
      <c r="N8" s="103">
        <f>L8/'סכום נכסי הקרן'!$C$41</f>
        <v>0</v>
      </c>
    </row>
    <row r="9" spans="1:14">
      <c r="A9" s="100" t="s">
        <v>212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33" t="s">
        <v>3561</v>
      </c>
      <c r="N9" s="133" t="s">
        <v>3561</v>
      </c>
    </row>
    <row r="10" spans="1:14">
      <c r="A10" s="100" t="s">
        <v>114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</row>
    <row r="11" spans="1:14">
      <c r="A11" s="100" t="s">
        <v>195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</row>
    <row r="12" spans="1:14">
      <c r="A12" s="100" t="s">
        <v>203</v>
      </c>
      <c r="B12" s="133" t="s">
        <v>3561</v>
      </c>
      <c r="C12" s="133" t="s">
        <v>3561</v>
      </c>
      <c r="D12" s="133" t="s">
        <v>3561</v>
      </c>
      <c r="E12" s="133" t="s">
        <v>3561</v>
      </c>
      <c r="F12" s="133" t="s">
        <v>3561</v>
      </c>
      <c r="G12" s="133" t="s">
        <v>3561</v>
      </c>
      <c r="H12" s="133" t="s">
        <v>3561</v>
      </c>
      <c r="I12" s="133" t="s">
        <v>3561</v>
      </c>
      <c r="J12" s="133" t="s">
        <v>3561</v>
      </c>
      <c r="K12" s="133" t="s">
        <v>3561</v>
      </c>
      <c r="L12" s="133" t="s">
        <v>3561</v>
      </c>
      <c r="M12" s="133" t="s">
        <v>3561</v>
      </c>
      <c r="N12" s="133" t="s">
        <v>3561</v>
      </c>
    </row>
    <row r="13" spans="1:14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3.28515625" style="2" bestFit="1" customWidth="1"/>
    <col min="2" max="2" width="62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147</v>
      </c>
      <c r="B1" s="37" t="s" vm="1">
        <v>220</v>
      </c>
    </row>
    <row r="2" spans="1:9">
      <c r="A2" s="37" t="s">
        <v>146</v>
      </c>
      <c r="B2" s="37" t="s">
        <v>221</v>
      </c>
    </row>
    <row r="3" spans="1:9">
      <c r="A3" s="37" t="s">
        <v>148</v>
      </c>
      <c r="B3" s="37" t="s">
        <v>222</v>
      </c>
    </row>
    <row r="4" spans="1:9">
      <c r="A4" s="37" t="s">
        <v>149</v>
      </c>
      <c r="B4" s="37">
        <v>12145</v>
      </c>
    </row>
    <row r="5" spans="1:9" s="3" customFormat="1">
      <c r="A5" s="38" t="s">
        <v>118</v>
      </c>
      <c r="B5" s="40" t="s">
        <v>57</v>
      </c>
      <c r="C5" s="40" t="s">
        <v>88</v>
      </c>
      <c r="D5" s="40" t="s">
        <v>58</v>
      </c>
      <c r="E5" s="40" t="s">
        <v>105</v>
      </c>
      <c r="F5" s="40" t="s">
        <v>178</v>
      </c>
      <c r="G5" s="40" t="s">
        <v>150</v>
      </c>
      <c r="H5" s="40" t="s">
        <v>151</v>
      </c>
      <c r="I5" s="52" t="s">
        <v>207</v>
      </c>
    </row>
    <row r="6" spans="1:9" s="3" customFormat="1">
      <c r="A6" s="126" t="s">
        <v>3561</v>
      </c>
      <c r="B6" s="12" t="s">
        <v>21</v>
      </c>
      <c r="C6" s="127" t="s">
        <v>3561</v>
      </c>
      <c r="D6" s="12" t="s">
        <v>19</v>
      </c>
      <c r="E6" s="127" t="s">
        <v>3561</v>
      </c>
      <c r="F6" s="12" t="s">
        <v>201</v>
      </c>
      <c r="G6" s="27" t="s">
        <v>19</v>
      </c>
      <c r="H6" s="27" t="s">
        <v>19</v>
      </c>
      <c r="I6" s="153" t="s">
        <v>3561</v>
      </c>
    </row>
    <row r="7" spans="1:9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9" t="s">
        <v>42</v>
      </c>
      <c r="B8" s="133" t="s">
        <v>3561</v>
      </c>
      <c r="C8" s="133" t="s">
        <v>3561</v>
      </c>
      <c r="D8" s="85">
        <v>1.1183490984935899E-2</v>
      </c>
      <c r="E8" s="133" t="s">
        <v>3561</v>
      </c>
      <c r="F8" s="69">
        <v>48149.92239</v>
      </c>
      <c r="G8" s="70">
        <f>IFERROR(F8/$F$8,0)</f>
        <v>1</v>
      </c>
      <c r="H8" s="70">
        <f>F8/'סכום נכסי הקרן'!$C$41</f>
        <v>5.9192184632726264E-3</v>
      </c>
      <c r="I8" s="133" t="s">
        <v>3561</v>
      </c>
    </row>
    <row r="9" spans="1:9">
      <c r="A9" s="75" t="s">
        <v>194</v>
      </c>
      <c r="B9" s="133" t="s">
        <v>3561</v>
      </c>
      <c r="C9" s="133" t="s">
        <v>3561</v>
      </c>
      <c r="D9" s="85">
        <v>1.1183490984935899E-2</v>
      </c>
      <c r="E9" s="133" t="s">
        <v>3561</v>
      </c>
      <c r="F9" s="69">
        <v>48149.92239</v>
      </c>
      <c r="G9" s="70">
        <f t="shared" ref="G9:G24" si="0">IFERROR(F9/$F$8,0)</f>
        <v>1</v>
      </c>
      <c r="H9" s="70">
        <f>F9/'סכום נכסי הקרן'!$C$41</f>
        <v>5.9192184632726264E-3</v>
      </c>
      <c r="I9" s="133" t="s">
        <v>3561</v>
      </c>
    </row>
    <row r="10" spans="1:9">
      <c r="A10" s="76" t="s">
        <v>89</v>
      </c>
      <c r="B10" s="130" t="s">
        <v>3561</v>
      </c>
      <c r="C10" s="130" t="s">
        <v>3561</v>
      </c>
      <c r="D10" s="86">
        <v>2.5797004670650679E-2</v>
      </c>
      <c r="E10" s="130" t="s">
        <v>3561</v>
      </c>
      <c r="F10" s="66">
        <v>20873.904930000001</v>
      </c>
      <c r="G10" s="67">
        <f t="shared" si="0"/>
        <v>0.4335189735287131</v>
      </c>
      <c r="H10" s="67">
        <f>F10/'סכום נכסי הקרן'!$C$41</f>
        <v>2.5660935122901554E-3</v>
      </c>
      <c r="I10" s="130" t="s">
        <v>3561</v>
      </c>
    </row>
    <row r="11" spans="1:9">
      <c r="A11" s="62" t="s">
        <v>3282</v>
      </c>
      <c r="B11" s="79">
        <v>45107</v>
      </c>
      <c r="C11" s="59" t="s">
        <v>3560</v>
      </c>
      <c r="D11" s="85">
        <v>5.8760706517898061E-2</v>
      </c>
      <c r="E11" s="72" t="s">
        <v>134</v>
      </c>
      <c r="F11" s="69">
        <v>1286.239</v>
      </c>
      <c r="G11" s="70">
        <f t="shared" si="0"/>
        <v>2.6713210243245005E-2</v>
      </c>
      <c r="H11" s="70">
        <f>F11/'סכום נכסי הקרן'!$C$41</f>
        <v>1.5812132728509928E-4</v>
      </c>
      <c r="I11" s="59" t="s">
        <v>3284</v>
      </c>
    </row>
    <row r="12" spans="1:9">
      <c r="A12" s="62" t="s">
        <v>3285</v>
      </c>
      <c r="B12" s="79">
        <v>45291</v>
      </c>
      <c r="C12" s="59" t="s">
        <v>3283</v>
      </c>
      <c r="D12" s="85">
        <v>1.09E-2</v>
      </c>
      <c r="E12" s="72" t="s">
        <v>134</v>
      </c>
      <c r="F12" s="69">
        <v>931.58093000000008</v>
      </c>
      <c r="G12" s="70">
        <f t="shared" si="0"/>
        <v>1.9347506366769868E-2</v>
      </c>
      <c r="H12" s="70">
        <f>F12/'סכום נכסי הקרן'!$C$41</f>
        <v>1.1452211690446889E-4</v>
      </c>
      <c r="I12" s="59" t="s">
        <v>3286</v>
      </c>
    </row>
    <row r="13" spans="1:9">
      <c r="A13" s="62" t="s">
        <v>3287</v>
      </c>
      <c r="B13" s="79">
        <v>45291</v>
      </c>
      <c r="C13" s="59" t="s">
        <v>3283</v>
      </c>
      <c r="D13" s="85">
        <v>4.7500000000000001E-2</v>
      </c>
      <c r="E13" s="72" t="s">
        <v>134</v>
      </c>
      <c r="F13" s="69">
        <v>5443.1670000000004</v>
      </c>
      <c r="G13" s="70">
        <f t="shared" si="0"/>
        <v>0.11304622582591042</v>
      </c>
      <c r="H13" s="70">
        <f>F13/'סכום נכסי הקרן'!$C$41</f>
        <v>6.6914530711201573E-4</v>
      </c>
      <c r="I13" s="59" t="s">
        <v>3288</v>
      </c>
    </row>
    <row r="14" spans="1:9">
      <c r="A14" s="62" t="s">
        <v>3289</v>
      </c>
      <c r="B14" s="79">
        <v>45291</v>
      </c>
      <c r="C14" s="59" t="s">
        <v>3283</v>
      </c>
      <c r="D14" s="85">
        <v>8.8999999999999999E-3</v>
      </c>
      <c r="E14" s="72" t="s">
        <v>134</v>
      </c>
      <c r="F14" s="69">
        <v>2338.0430000000001</v>
      </c>
      <c r="G14" s="70">
        <f t="shared" si="0"/>
        <v>4.8557565286659235E-2</v>
      </c>
      <c r="H14" s="70">
        <f>F14/'סכום נכסי הקרן'!$C$41</f>
        <v>2.8742283697635927E-4</v>
      </c>
      <c r="I14" s="59" t="s">
        <v>3290</v>
      </c>
    </row>
    <row r="15" spans="1:9">
      <c r="A15" s="62" t="s">
        <v>3291</v>
      </c>
      <c r="B15" s="79">
        <v>45291</v>
      </c>
      <c r="C15" s="59" t="s">
        <v>3283</v>
      </c>
      <c r="D15" s="85">
        <v>1.29E-2</v>
      </c>
      <c r="E15" s="72" t="s">
        <v>134</v>
      </c>
      <c r="F15" s="69">
        <v>6449.1850000000004</v>
      </c>
      <c r="G15" s="70">
        <f t="shared" si="0"/>
        <v>0.13393967590982861</v>
      </c>
      <c r="H15" s="70">
        <f>F15/'סכום נכסי הקרן'!$C$41</f>
        <v>7.9281820261020925E-4</v>
      </c>
      <c r="I15" s="59" t="s">
        <v>3292</v>
      </c>
    </row>
    <row r="16" spans="1:9">
      <c r="A16" s="62" t="s">
        <v>3293</v>
      </c>
      <c r="B16" s="79">
        <v>45077</v>
      </c>
      <c r="C16" s="59" t="s">
        <v>3283</v>
      </c>
      <c r="D16" s="85">
        <v>2.0380138858811511E-2</v>
      </c>
      <c r="E16" s="72" t="s">
        <v>134</v>
      </c>
      <c r="F16" s="69">
        <v>4425.6899999999996</v>
      </c>
      <c r="G16" s="70">
        <f t="shared" si="0"/>
        <v>9.1914789896299962E-2</v>
      </c>
      <c r="H16" s="70">
        <f>F16/'סכום נכסי הקרן'!$C$41</f>
        <v>5.4406372140200303E-4</v>
      </c>
      <c r="I16" s="59" t="s">
        <v>3294</v>
      </c>
    </row>
    <row r="17" spans="1:9">
      <c r="A17" s="146" t="s">
        <v>3561</v>
      </c>
      <c r="B17" s="133" t="s">
        <v>3561</v>
      </c>
      <c r="C17" s="133" t="s">
        <v>3561</v>
      </c>
      <c r="D17" s="131" t="s">
        <v>3561</v>
      </c>
      <c r="E17" s="133" t="s">
        <v>3561</v>
      </c>
      <c r="F17" s="133" t="s">
        <v>3561</v>
      </c>
      <c r="G17" s="133" t="s">
        <v>3561</v>
      </c>
      <c r="H17" s="133" t="s">
        <v>3561</v>
      </c>
      <c r="I17" s="133" t="s">
        <v>3561</v>
      </c>
    </row>
    <row r="18" spans="1:9">
      <c r="A18" s="76" t="s">
        <v>90</v>
      </c>
      <c r="B18" s="130" t="s">
        <v>3561</v>
      </c>
      <c r="C18" s="130" t="s">
        <v>3561</v>
      </c>
      <c r="D18" s="86">
        <v>0</v>
      </c>
      <c r="E18" s="130" t="s">
        <v>3561</v>
      </c>
      <c r="F18" s="66">
        <v>27276.017459999999</v>
      </c>
      <c r="G18" s="67">
        <f t="shared" si="0"/>
        <v>0.56648102647128684</v>
      </c>
      <c r="H18" s="67">
        <f>F18/'סכום נכסי הקרן'!$C$41</f>
        <v>3.3531249509824706E-3</v>
      </c>
      <c r="I18" s="130" t="s">
        <v>3561</v>
      </c>
    </row>
    <row r="19" spans="1:9">
      <c r="A19" s="62" t="s">
        <v>3295</v>
      </c>
      <c r="B19" s="79">
        <v>45291</v>
      </c>
      <c r="C19" s="59" t="s">
        <v>27</v>
      </c>
      <c r="D19" s="85">
        <v>0</v>
      </c>
      <c r="E19" s="72" t="s">
        <v>134</v>
      </c>
      <c r="F19" s="69">
        <v>5259.1</v>
      </c>
      <c r="G19" s="70">
        <f t="shared" si="0"/>
        <v>0.10922343669430784</v>
      </c>
      <c r="H19" s="70">
        <f>F19/'סכום נכסי הקרן'!$C$41</f>
        <v>6.4651738310303572E-4</v>
      </c>
      <c r="I19" s="59" t="s">
        <v>3296</v>
      </c>
    </row>
    <row r="20" spans="1:9">
      <c r="A20" s="62" t="s">
        <v>3297</v>
      </c>
      <c r="B20" s="79">
        <v>45291</v>
      </c>
      <c r="C20" s="59" t="s">
        <v>27</v>
      </c>
      <c r="D20" s="85">
        <v>0</v>
      </c>
      <c r="E20" s="72" t="s">
        <v>134</v>
      </c>
      <c r="F20" s="69">
        <v>15178.333779999999</v>
      </c>
      <c r="G20" s="70">
        <f t="shared" si="0"/>
        <v>0.3152307008318731</v>
      </c>
      <c r="H20" s="70">
        <f>F20/'סכום נכסי הקרן'!$C$41</f>
        <v>1.8659193845543928E-3</v>
      </c>
      <c r="I20" s="59" t="s">
        <v>3298</v>
      </c>
    </row>
    <row r="21" spans="1:9">
      <c r="A21" s="62" t="s">
        <v>3299</v>
      </c>
      <c r="B21" s="79">
        <v>44377</v>
      </c>
      <c r="C21" s="59" t="s">
        <v>27</v>
      </c>
      <c r="D21" s="85">
        <v>0</v>
      </c>
      <c r="E21" s="72" t="s">
        <v>134</v>
      </c>
      <c r="F21" s="69">
        <v>377.06546000000003</v>
      </c>
      <c r="G21" s="70">
        <f t="shared" si="0"/>
        <v>7.8310709817117109E-3</v>
      </c>
      <c r="H21" s="70">
        <f>F21/'סכום נכסי הקרן'!$C$41</f>
        <v>4.6353819942146455E-5</v>
      </c>
      <c r="I21" s="59" t="s">
        <v>3300</v>
      </c>
    </row>
    <row r="22" spans="1:9">
      <c r="A22" s="62" t="s">
        <v>3301</v>
      </c>
      <c r="B22" s="79">
        <v>44377</v>
      </c>
      <c r="C22" s="59" t="s">
        <v>27</v>
      </c>
      <c r="D22" s="85">
        <v>0</v>
      </c>
      <c r="E22" s="72" t="s">
        <v>134</v>
      </c>
      <c r="F22" s="69">
        <v>514.58222000000001</v>
      </c>
      <c r="G22" s="70">
        <f t="shared" si="0"/>
        <v>1.0687083061776043E-2</v>
      </c>
      <c r="H22" s="70">
        <f>F22/'סכום נכסי הקרן'!$C$41</f>
        <v>6.3259179377792891E-5</v>
      </c>
      <c r="I22" s="59" t="s">
        <v>3300</v>
      </c>
    </row>
    <row r="23" spans="1:9">
      <c r="A23" s="62" t="s">
        <v>3302</v>
      </c>
      <c r="B23" s="79">
        <v>44834</v>
      </c>
      <c r="C23" s="59" t="s">
        <v>27</v>
      </c>
      <c r="D23" s="85">
        <v>0</v>
      </c>
      <c r="E23" s="72" t="s">
        <v>134</v>
      </c>
      <c r="F23" s="69">
        <v>761.36099999999999</v>
      </c>
      <c r="G23" s="70">
        <f t="shared" si="0"/>
        <v>1.5812299630167691E-2</v>
      </c>
      <c r="H23" s="70">
        <f>F23/'סכום נכסי הקרן'!$C$41</f>
        <v>9.3596455917687504E-5</v>
      </c>
      <c r="I23" s="59" t="s">
        <v>3303</v>
      </c>
    </row>
    <row r="24" spans="1:9">
      <c r="A24" s="62" t="s">
        <v>3304</v>
      </c>
      <c r="B24" s="79">
        <v>45230</v>
      </c>
      <c r="C24" s="59" t="s">
        <v>27</v>
      </c>
      <c r="D24" s="85">
        <v>0</v>
      </c>
      <c r="E24" s="72" t="s">
        <v>134</v>
      </c>
      <c r="F24" s="69">
        <v>5185.5749999999998</v>
      </c>
      <c r="G24" s="70">
        <f t="shared" si="0"/>
        <v>0.10769643527145049</v>
      </c>
      <c r="H24" s="70">
        <f>F24/'סכום נכסי הקרן'!$C$41</f>
        <v>6.3747872808741504E-4</v>
      </c>
      <c r="I24" s="59" t="s">
        <v>3305</v>
      </c>
    </row>
    <row r="25" spans="1:9" hidden="1">
      <c r="A25" s="75"/>
      <c r="B25" s="79"/>
      <c r="C25" s="59"/>
      <c r="D25" s="85"/>
      <c r="E25" s="59"/>
      <c r="F25" s="59"/>
      <c r="G25" s="70"/>
      <c r="H25" s="59"/>
      <c r="I25" s="59"/>
    </row>
    <row r="26" spans="1:9" hidden="1">
      <c r="A26" s="59"/>
      <c r="B26" s="79"/>
      <c r="C26" s="59"/>
      <c r="D26" s="85"/>
      <c r="E26" s="59"/>
      <c r="F26" s="59"/>
      <c r="G26" s="59"/>
      <c r="H26" s="59"/>
      <c r="I26" s="59"/>
    </row>
    <row r="27" spans="1:9" hidden="1">
      <c r="A27" s="59"/>
      <c r="B27" s="79"/>
      <c r="C27" s="59"/>
      <c r="D27" s="85"/>
      <c r="E27" s="59"/>
      <c r="F27" s="59"/>
      <c r="G27" s="59"/>
      <c r="H27" s="59"/>
      <c r="I27" s="59"/>
    </row>
    <row r="28" spans="1:9" hidden="1">
      <c r="A28" s="99"/>
      <c r="B28" s="79"/>
      <c r="C28" s="59"/>
      <c r="D28" s="85"/>
      <c r="E28" s="59"/>
      <c r="F28" s="59"/>
      <c r="G28" s="59"/>
      <c r="H28" s="59"/>
      <c r="I28" s="59"/>
    </row>
    <row r="29" spans="1:9" hidden="1">
      <c r="A29" s="99"/>
      <c r="B29" s="79"/>
      <c r="C29" s="59"/>
      <c r="D29" s="85"/>
      <c r="E29" s="59"/>
      <c r="F29" s="59"/>
      <c r="G29" s="59"/>
      <c r="H29" s="59"/>
      <c r="I29" s="59"/>
    </row>
    <row r="30" spans="1:9" hidden="1">
      <c r="A30" s="59"/>
      <c r="B30" s="79"/>
      <c r="C30" s="59"/>
      <c r="D30" s="85"/>
      <c r="E30" s="59"/>
      <c r="F30" s="59"/>
      <c r="G30" s="59"/>
      <c r="H30" s="59"/>
      <c r="I30" s="59"/>
    </row>
    <row r="31" spans="1:9" hidden="1">
      <c r="A31" s="59"/>
      <c r="B31" s="79"/>
      <c r="C31" s="59"/>
      <c r="D31" s="85"/>
      <c r="E31" s="59"/>
      <c r="F31" s="59"/>
      <c r="G31" s="59"/>
      <c r="H31" s="59"/>
      <c r="I31" s="59"/>
    </row>
    <row r="32" spans="1:9" hidden="1">
      <c r="A32" s="59"/>
      <c r="B32" s="79"/>
      <c r="C32" s="59"/>
      <c r="D32" s="85"/>
      <c r="E32" s="59"/>
      <c r="F32" s="59"/>
      <c r="G32" s="59"/>
      <c r="H32" s="59"/>
      <c r="I32" s="59"/>
    </row>
    <row r="33" spans="1:9" hidden="1">
      <c r="A33" s="59"/>
      <c r="B33" s="79"/>
      <c r="C33" s="59"/>
      <c r="D33" s="85"/>
      <c r="E33" s="59"/>
      <c r="F33" s="59"/>
      <c r="G33" s="59"/>
      <c r="H33" s="59"/>
      <c r="I33" s="59"/>
    </row>
    <row r="34" spans="1:9" hidden="1">
      <c r="A34" s="59"/>
      <c r="B34" s="79"/>
      <c r="C34" s="59"/>
      <c r="D34" s="85"/>
      <c r="E34" s="59"/>
      <c r="F34" s="59"/>
      <c r="G34" s="59"/>
      <c r="H34" s="59"/>
      <c r="I34" s="59"/>
    </row>
    <row r="35" spans="1:9" hidden="1">
      <c r="A35" s="59"/>
      <c r="B35" s="79"/>
      <c r="C35" s="59"/>
      <c r="D35" s="85"/>
      <c r="E35" s="59"/>
      <c r="F35" s="59"/>
      <c r="G35" s="59"/>
      <c r="H35" s="59"/>
      <c r="I35" s="59"/>
    </row>
    <row r="36" spans="1:9" hidden="1">
      <c r="A36" s="59"/>
      <c r="B36" s="79"/>
      <c r="C36" s="59"/>
      <c r="D36" s="85"/>
      <c r="E36" s="59"/>
      <c r="F36" s="59"/>
      <c r="G36" s="59"/>
      <c r="H36" s="59"/>
      <c r="I36" s="59"/>
    </row>
    <row r="37" spans="1:9" hidden="1">
      <c r="A37" s="59"/>
      <c r="B37" s="79"/>
      <c r="C37" s="59"/>
      <c r="D37" s="85"/>
      <c r="E37" s="59"/>
      <c r="F37" s="59"/>
      <c r="G37" s="59"/>
      <c r="H37" s="59"/>
      <c r="I37" s="59"/>
    </row>
    <row r="38" spans="1:9" hidden="1">
      <c r="A38" s="59"/>
      <c r="B38" s="79"/>
      <c r="C38" s="59"/>
      <c r="D38" s="85"/>
      <c r="E38" s="59"/>
      <c r="F38" s="59"/>
      <c r="G38" s="59"/>
      <c r="H38" s="59"/>
      <c r="I38" s="59"/>
    </row>
    <row r="39" spans="1:9" hidden="1">
      <c r="A39" s="59"/>
      <c r="B39" s="79"/>
      <c r="C39" s="59"/>
      <c r="D39" s="85"/>
      <c r="E39" s="59"/>
      <c r="F39" s="59"/>
      <c r="G39" s="59"/>
      <c r="H39" s="59"/>
      <c r="I39" s="59"/>
    </row>
    <row r="40" spans="1:9" hidden="1">
      <c r="A40" s="59"/>
      <c r="B40" s="79"/>
      <c r="C40" s="59"/>
      <c r="D40" s="85"/>
      <c r="E40" s="59"/>
      <c r="F40" s="59"/>
      <c r="G40" s="59"/>
      <c r="H40" s="59"/>
      <c r="I40" s="59"/>
    </row>
    <row r="41" spans="1:9" hidden="1">
      <c r="A41" s="59"/>
      <c r="B41" s="79"/>
      <c r="C41" s="59"/>
      <c r="D41" s="85"/>
      <c r="E41" s="59"/>
      <c r="F41" s="59"/>
      <c r="G41" s="59"/>
      <c r="H41" s="59"/>
      <c r="I41" s="59"/>
    </row>
    <row r="42" spans="1:9" hidden="1">
      <c r="A42" s="59"/>
      <c r="B42" s="79"/>
      <c r="C42" s="59"/>
      <c r="D42" s="85"/>
      <c r="E42" s="59"/>
      <c r="F42" s="59"/>
      <c r="G42" s="59"/>
      <c r="H42" s="59"/>
      <c r="I42" s="59"/>
    </row>
    <row r="43" spans="1:9" hidden="1">
      <c r="A43" s="59"/>
      <c r="B43" s="79"/>
      <c r="C43" s="59"/>
      <c r="D43" s="85"/>
      <c r="E43" s="59"/>
      <c r="F43" s="59"/>
      <c r="G43" s="59"/>
      <c r="H43" s="59"/>
      <c r="I43" s="59"/>
    </row>
    <row r="44" spans="1:9" hidden="1">
      <c r="A44" s="59"/>
      <c r="B44" s="79"/>
      <c r="C44" s="59"/>
      <c r="D44" s="85"/>
      <c r="E44" s="59"/>
      <c r="F44" s="59"/>
      <c r="G44" s="59"/>
      <c r="H44" s="59"/>
      <c r="I44" s="59"/>
    </row>
    <row r="45" spans="1:9" hidden="1">
      <c r="A45" s="59"/>
      <c r="B45" s="79"/>
      <c r="C45" s="59"/>
      <c r="D45" s="85"/>
      <c r="E45" s="59"/>
      <c r="F45" s="59"/>
      <c r="G45" s="59"/>
      <c r="H45" s="59"/>
      <c r="I45" s="59"/>
    </row>
    <row r="46" spans="1:9" hidden="1">
      <c r="A46" s="59"/>
      <c r="B46" s="79"/>
      <c r="C46" s="59"/>
      <c r="D46" s="85"/>
      <c r="E46" s="59"/>
      <c r="F46" s="59"/>
      <c r="G46" s="59"/>
      <c r="H46" s="59"/>
      <c r="I46" s="59"/>
    </row>
    <row r="47" spans="1:9" hidden="1">
      <c r="A47" s="59"/>
      <c r="B47" s="79"/>
      <c r="C47" s="59"/>
      <c r="D47" s="85"/>
      <c r="E47" s="59"/>
      <c r="F47" s="59"/>
      <c r="G47" s="59"/>
      <c r="H47" s="59"/>
      <c r="I47" s="59"/>
    </row>
    <row r="48" spans="1:9" hidden="1">
      <c r="A48" s="59"/>
      <c r="B48" s="79"/>
      <c r="C48" s="59"/>
      <c r="D48" s="85"/>
      <c r="E48" s="59"/>
      <c r="F48" s="59"/>
      <c r="G48" s="59"/>
      <c r="H48" s="59"/>
      <c r="I48" s="59"/>
    </row>
    <row r="49" spans="1:9" hidden="1">
      <c r="A49" s="59"/>
      <c r="B49" s="79"/>
      <c r="C49" s="59"/>
      <c r="D49" s="85"/>
      <c r="E49" s="59"/>
      <c r="F49" s="59"/>
      <c r="G49" s="59"/>
      <c r="H49" s="59"/>
      <c r="I49" s="59"/>
    </row>
    <row r="50" spans="1:9" hidden="1">
      <c r="A50" s="59"/>
      <c r="B50" s="79"/>
      <c r="C50" s="59"/>
      <c r="D50" s="85"/>
      <c r="E50" s="59"/>
      <c r="F50" s="59"/>
      <c r="G50" s="59"/>
      <c r="H50" s="59"/>
      <c r="I50" s="59"/>
    </row>
    <row r="51" spans="1:9" hidden="1">
      <c r="A51" s="59"/>
      <c r="B51" s="79"/>
      <c r="C51" s="59"/>
      <c r="D51" s="85"/>
      <c r="E51" s="59"/>
      <c r="F51" s="59"/>
      <c r="G51" s="59"/>
      <c r="H51" s="59"/>
      <c r="I51" s="59"/>
    </row>
    <row r="52" spans="1:9" hidden="1">
      <c r="A52" s="59"/>
      <c r="B52" s="79"/>
      <c r="C52" s="59"/>
      <c r="D52" s="85"/>
      <c r="E52" s="59"/>
      <c r="F52" s="59"/>
      <c r="G52" s="59"/>
      <c r="H52" s="59"/>
      <c r="I52" s="59"/>
    </row>
    <row r="53" spans="1:9" hidden="1">
      <c r="A53" s="59"/>
      <c r="B53" s="79"/>
      <c r="C53" s="59"/>
      <c r="D53" s="85"/>
      <c r="E53" s="59"/>
      <c r="F53" s="59"/>
      <c r="G53" s="59"/>
      <c r="H53" s="59"/>
      <c r="I53" s="59"/>
    </row>
    <row r="54" spans="1:9" hidden="1">
      <c r="A54" s="59"/>
      <c r="B54" s="79"/>
      <c r="C54" s="59"/>
      <c r="D54" s="85"/>
      <c r="E54" s="59"/>
      <c r="F54" s="59"/>
      <c r="G54" s="59"/>
      <c r="H54" s="59"/>
      <c r="I54" s="59"/>
    </row>
    <row r="55" spans="1:9" hidden="1">
      <c r="A55" s="59"/>
      <c r="B55" s="79"/>
      <c r="C55" s="59"/>
      <c r="D55" s="85"/>
      <c r="E55" s="59"/>
      <c r="F55" s="59"/>
      <c r="G55" s="59"/>
      <c r="H55" s="59"/>
      <c r="I55" s="59"/>
    </row>
    <row r="56" spans="1:9" hidden="1">
      <c r="A56" s="59"/>
      <c r="B56" s="79"/>
      <c r="C56" s="59"/>
      <c r="D56" s="85"/>
      <c r="E56" s="59"/>
      <c r="F56" s="59"/>
      <c r="G56" s="59"/>
      <c r="H56" s="59"/>
      <c r="I56" s="59"/>
    </row>
    <row r="57" spans="1:9" hidden="1">
      <c r="A57" s="59"/>
      <c r="B57" s="79"/>
      <c r="C57" s="59"/>
      <c r="D57" s="85"/>
      <c r="E57" s="59"/>
      <c r="F57" s="59"/>
      <c r="G57" s="59"/>
      <c r="H57" s="59"/>
      <c r="I57" s="59"/>
    </row>
    <row r="58" spans="1:9" hidden="1">
      <c r="A58" s="59"/>
      <c r="B58" s="79"/>
      <c r="C58" s="59"/>
      <c r="D58" s="85"/>
      <c r="E58" s="59"/>
      <c r="F58" s="59"/>
      <c r="G58" s="59"/>
      <c r="H58" s="59"/>
      <c r="I58" s="59"/>
    </row>
    <row r="59" spans="1:9" hidden="1">
      <c r="A59" s="59"/>
      <c r="B59" s="79"/>
      <c r="C59" s="59"/>
      <c r="D59" s="85"/>
      <c r="E59" s="59"/>
      <c r="F59" s="59"/>
      <c r="G59" s="59"/>
      <c r="H59" s="59"/>
      <c r="I59" s="59"/>
    </row>
    <row r="60" spans="1:9" hidden="1">
      <c r="A60" s="59"/>
      <c r="B60" s="79"/>
      <c r="C60" s="59"/>
      <c r="D60" s="85"/>
      <c r="E60" s="59"/>
      <c r="F60" s="59"/>
      <c r="G60" s="59"/>
      <c r="H60" s="59"/>
      <c r="I60" s="59"/>
    </row>
    <row r="61" spans="1:9" hidden="1">
      <c r="A61" s="59"/>
      <c r="B61" s="79"/>
      <c r="C61" s="59"/>
      <c r="D61" s="85"/>
      <c r="E61" s="59"/>
      <c r="F61" s="59"/>
      <c r="G61" s="59"/>
      <c r="H61" s="59"/>
      <c r="I61" s="59"/>
    </row>
    <row r="62" spans="1:9" hidden="1">
      <c r="A62" s="59"/>
      <c r="B62" s="79"/>
      <c r="C62" s="59"/>
      <c r="D62" s="85"/>
      <c r="E62" s="59"/>
      <c r="F62" s="59"/>
      <c r="G62" s="59"/>
      <c r="H62" s="59"/>
      <c r="I62" s="59"/>
    </row>
    <row r="63" spans="1:9" hidden="1">
      <c r="A63" s="59"/>
      <c r="B63" s="79"/>
      <c r="C63" s="59"/>
      <c r="D63" s="85"/>
      <c r="E63" s="59"/>
      <c r="F63" s="59"/>
      <c r="G63" s="59"/>
      <c r="H63" s="59"/>
      <c r="I63" s="59"/>
    </row>
    <row r="64" spans="1:9" hidden="1">
      <c r="A64" s="59"/>
      <c r="B64" s="79"/>
      <c r="C64" s="59"/>
      <c r="D64" s="85"/>
      <c r="E64" s="59"/>
      <c r="F64" s="59"/>
      <c r="G64" s="59"/>
      <c r="H64" s="59"/>
      <c r="I64" s="59"/>
    </row>
    <row r="65" spans="1:9" hidden="1">
      <c r="A65" s="59"/>
      <c r="B65" s="79"/>
      <c r="C65" s="59"/>
      <c r="D65" s="85"/>
      <c r="E65" s="59"/>
      <c r="F65" s="59"/>
      <c r="G65" s="59"/>
      <c r="H65" s="59"/>
      <c r="I65" s="59"/>
    </row>
    <row r="66" spans="1:9" hidden="1">
      <c r="A66" s="59"/>
      <c r="B66" s="79"/>
      <c r="C66" s="59"/>
      <c r="D66" s="85"/>
      <c r="E66" s="59"/>
      <c r="F66" s="59"/>
      <c r="G66" s="59"/>
      <c r="H66" s="59"/>
      <c r="I66" s="59"/>
    </row>
    <row r="67" spans="1:9" hidden="1">
      <c r="A67" s="59"/>
      <c r="B67" s="79"/>
      <c r="C67" s="59"/>
      <c r="D67" s="85"/>
      <c r="E67" s="59"/>
      <c r="F67" s="59"/>
      <c r="G67" s="59"/>
      <c r="H67" s="59"/>
      <c r="I67" s="59"/>
    </row>
    <row r="68" spans="1:9" hidden="1">
      <c r="A68" s="59"/>
      <c r="B68" s="79"/>
      <c r="C68" s="59"/>
      <c r="D68" s="85"/>
      <c r="E68" s="59"/>
      <c r="F68" s="59"/>
      <c r="G68" s="59"/>
      <c r="H68" s="59"/>
      <c r="I68" s="59"/>
    </row>
    <row r="69" spans="1:9" hidden="1">
      <c r="A69" s="59"/>
      <c r="B69" s="79"/>
      <c r="C69" s="59"/>
      <c r="D69" s="85"/>
      <c r="E69" s="59"/>
      <c r="F69" s="59"/>
      <c r="G69" s="59"/>
      <c r="H69" s="59"/>
      <c r="I69" s="59"/>
    </row>
    <row r="70" spans="1:9" hidden="1">
      <c r="A70" s="59"/>
      <c r="B70" s="79"/>
      <c r="C70" s="59"/>
      <c r="D70" s="85"/>
      <c r="E70" s="59"/>
      <c r="F70" s="59"/>
      <c r="G70" s="59"/>
      <c r="H70" s="59"/>
      <c r="I70" s="59"/>
    </row>
    <row r="71" spans="1:9" hidden="1">
      <c r="A71" s="59"/>
      <c r="B71" s="79"/>
      <c r="C71" s="59"/>
      <c r="D71" s="85"/>
      <c r="E71" s="59"/>
      <c r="F71" s="59"/>
      <c r="G71" s="59"/>
      <c r="H71" s="59"/>
      <c r="I71" s="59"/>
    </row>
    <row r="72" spans="1:9" hidden="1">
      <c r="A72" s="59"/>
      <c r="B72" s="79"/>
      <c r="C72" s="59"/>
      <c r="D72" s="85"/>
      <c r="E72" s="59"/>
      <c r="F72" s="59"/>
      <c r="G72" s="59"/>
      <c r="H72" s="59"/>
      <c r="I72" s="59"/>
    </row>
    <row r="73" spans="1:9" hidden="1">
      <c r="A73" s="59"/>
      <c r="B73" s="79"/>
      <c r="C73" s="59"/>
      <c r="D73" s="85"/>
      <c r="E73" s="59"/>
      <c r="F73" s="59"/>
      <c r="G73" s="59"/>
      <c r="H73" s="59"/>
      <c r="I73" s="59"/>
    </row>
    <row r="74" spans="1:9" hidden="1">
      <c r="A74" s="59"/>
      <c r="B74" s="79"/>
      <c r="C74" s="59"/>
      <c r="D74" s="85"/>
      <c r="E74" s="59"/>
      <c r="F74" s="59"/>
      <c r="G74" s="59"/>
      <c r="H74" s="59"/>
      <c r="I74" s="59"/>
    </row>
    <row r="75" spans="1:9" hidden="1">
      <c r="A75" s="59"/>
      <c r="B75" s="79"/>
      <c r="C75" s="59"/>
      <c r="D75" s="85"/>
      <c r="E75" s="59"/>
      <c r="F75" s="59"/>
      <c r="G75" s="59"/>
      <c r="H75" s="59"/>
      <c r="I75" s="59"/>
    </row>
    <row r="76" spans="1:9" hidden="1">
      <c r="A76" s="59"/>
      <c r="B76" s="79"/>
      <c r="C76" s="59"/>
      <c r="D76" s="85"/>
      <c r="E76" s="59"/>
      <c r="F76" s="59"/>
      <c r="G76" s="59"/>
      <c r="H76" s="59"/>
      <c r="I76" s="59"/>
    </row>
    <row r="77" spans="1:9" hidden="1">
      <c r="A77" s="59"/>
      <c r="B77" s="79"/>
      <c r="C77" s="59"/>
      <c r="D77" s="85"/>
      <c r="E77" s="59"/>
      <c r="F77" s="59"/>
      <c r="G77" s="59"/>
      <c r="H77" s="59"/>
      <c r="I77" s="59"/>
    </row>
    <row r="78" spans="1:9" hidden="1">
      <c r="A78" s="59"/>
      <c r="B78" s="79"/>
      <c r="C78" s="59"/>
      <c r="D78" s="85"/>
      <c r="E78" s="59"/>
      <c r="F78" s="59"/>
      <c r="G78" s="59"/>
      <c r="H78" s="59"/>
      <c r="I78" s="59"/>
    </row>
    <row r="79" spans="1:9" hidden="1">
      <c r="A79" s="59"/>
      <c r="B79" s="79"/>
      <c r="C79" s="59"/>
      <c r="D79" s="85"/>
      <c r="E79" s="59"/>
      <c r="F79" s="59"/>
      <c r="G79" s="59"/>
      <c r="H79" s="59"/>
      <c r="I79" s="59"/>
    </row>
    <row r="80" spans="1:9" hidden="1">
      <c r="A80" s="59"/>
      <c r="B80" s="79"/>
      <c r="C80" s="59"/>
      <c r="D80" s="85"/>
      <c r="E80" s="59"/>
      <c r="F80" s="59"/>
      <c r="G80" s="59"/>
      <c r="H80" s="59"/>
      <c r="I80" s="59"/>
    </row>
    <row r="81" spans="1:9" hidden="1">
      <c r="A81" s="59"/>
      <c r="B81" s="79"/>
      <c r="C81" s="59"/>
      <c r="D81" s="85"/>
      <c r="E81" s="59"/>
      <c r="F81" s="59"/>
      <c r="G81" s="59"/>
      <c r="H81" s="59"/>
      <c r="I81" s="59"/>
    </row>
    <row r="82" spans="1:9" hidden="1">
      <c r="A82" s="59"/>
      <c r="B82" s="79"/>
      <c r="C82" s="59"/>
      <c r="D82" s="85"/>
      <c r="E82" s="59"/>
      <c r="F82" s="59"/>
      <c r="G82" s="59"/>
      <c r="H82" s="59"/>
      <c r="I82" s="59"/>
    </row>
    <row r="83" spans="1:9" hidden="1">
      <c r="A83" s="59"/>
      <c r="B83" s="79"/>
      <c r="C83" s="59"/>
      <c r="D83" s="85"/>
      <c r="E83" s="59"/>
      <c r="F83" s="59"/>
      <c r="G83" s="59"/>
      <c r="H83" s="59"/>
      <c r="I83" s="59"/>
    </row>
    <row r="84" spans="1:9" hidden="1">
      <c r="A84" s="59"/>
      <c r="B84" s="79"/>
      <c r="C84" s="59"/>
      <c r="D84" s="85"/>
      <c r="E84" s="59"/>
      <c r="F84" s="59"/>
      <c r="G84" s="59"/>
      <c r="H84" s="59"/>
      <c r="I84" s="59"/>
    </row>
    <row r="85" spans="1:9" hidden="1">
      <c r="A85" s="59"/>
      <c r="B85" s="79"/>
      <c r="C85" s="59"/>
      <c r="D85" s="85"/>
      <c r="E85" s="59"/>
      <c r="F85" s="59"/>
      <c r="G85" s="59"/>
      <c r="H85" s="59"/>
      <c r="I85" s="59"/>
    </row>
    <row r="86" spans="1:9" hidden="1">
      <c r="A86" s="59"/>
      <c r="B86" s="79"/>
      <c r="C86" s="59"/>
      <c r="D86" s="85"/>
      <c r="E86" s="59"/>
      <c r="F86" s="59"/>
      <c r="G86" s="59"/>
      <c r="H86" s="59"/>
      <c r="I86" s="59"/>
    </row>
    <row r="87" spans="1:9" hidden="1">
      <c r="A87" s="59"/>
      <c r="B87" s="79"/>
      <c r="C87" s="59"/>
      <c r="D87" s="85"/>
      <c r="E87" s="59"/>
      <c r="F87" s="59"/>
      <c r="G87" s="59"/>
      <c r="H87" s="59"/>
      <c r="I87" s="59"/>
    </row>
    <row r="88" spans="1:9" hidden="1">
      <c r="A88" s="59"/>
      <c r="B88" s="79"/>
      <c r="C88" s="59"/>
      <c r="D88" s="85"/>
      <c r="E88" s="59"/>
      <c r="F88" s="59"/>
      <c r="G88" s="59"/>
      <c r="H88" s="59"/>
      <c r="I88" s="59"/>
    </row>
    <row r="89" spans="1:9" hidden="1">
      <c r="A89" s="59"/>
      <c r="B89" s="79"/>
      <c r="C89" s="59"/>
      <c r="D89" s="85"/>
      <c r="E89" s="59"/>
      <c r="F89" s="59"/>
      <c r="G89" s="59"/>
      <c r="H89" s="59"/>
      <c r="I89" s="59"/>
    </row>
    <row r="90" spans="1:9" hidden="1">
      <c r="A90" s="59"/>
      <c r="B90" s="79"/>
      <c r="C90" s="59"/>
      <c r="D90" s="85"/>
      <c r="E90" s="59"/>
      <c r="F90" s="59"/>
      <c r="G90" s="59"/>
      <c r="H90" s="59"/>
      <c r="I90" s="59"/>
    </row>
    <row r="91" spans="1:9" hidden="1">
      <c r="A91" s="59"/>
      <c r="B91" s="79"/>
      <c r="C91" s="59"/>
      <c r="D91" s="85"/>
      <c r="E91" s="59"/>
      <c r="F91" s="59"/>
      <c r="G91" s="59"/>
      <c r="H91" s="59"/>
      <c r="I91" s="59"/>
    </row>
    <row r="92" spans="1:9" hidden="1">
      <c r="A92" s="59"/>
      <c r="B92" s="79"/>
      <c r="C92" s="59"/>
      <c r="D92" s="85"/>
      <c r="E92" s="59"/>
      <c r="F92" s="59"/>
      <c r="G92" s="59"/>
      <c r="H92" s="59"/>
      <c r="I92" s="59"/>
    </row>
    <row r="93" spans="1:9" hidden="1">
      <c r="A93" s="59"/>
      <c r="B93" s="79"/>
      <c r="C93" s="59"/>
      <c r="D93" s="85"/>
      <c r="E93" s="59"/>
      <c r="F93" s="59"/>
      <c r="G93" s="59"/>
      <c r="H93" s="59"/>
      <c r="I93" s="59"/>
    </row>
    <row r="94" spans="1:9" hidden="1">
      <c r="A94" s="59"/>
      <c r="B94" s="79"/>
      <c r="C94" s="59"/>
      <c r="D94" s="85"/>
      <c r="E94" s="59"/>
      <c r="F94" s="59"/>
      <c r="G94" s="59"/>
      <c r="H94" s="59"/>
      <c r="I94" s="59"/>
    </row>
    <row r="95" spans="1:9" hidden="1">
      <c r="A95" s="59"/>
      <c r="B95" s="79"/>
      <c r="C95" s="59"/>
      <c r="D95" s="85"/>
      <c r="E95" s="59"/>
      <c r="F95" s="59"/>
      <c r="G95" s="59"/>
      <c r="H95" s="59"/>
      <c r="I95" s="59"/>
    </row>
    <row r="96" spans="1:9" hidden="1">
      <c r="A96" s="59"/>
      <c r="B96" s="79"/>
      <c r="C96" s="59"/>
      <c r="D96" s="85"/>
      <c r="E96" s="59"/>
      <c r="F96" s="59"/>
      <c r="G96" s="59"/>
      <c r="H96" s="59"/>
      <c r="I96" s="59"/>
    </row>
    <row r="97" spans="1:9" hidden="1">
      <c r="A97" s="59"/>
      <c r="B97" s="79"/>
      <c r="C97" s="59"/>
      <c r="D97" s="85"/>
      <c r="E97" s="59"/>
      <c r="F97" s="59"/>
      <c r="G97" s="59"/>
      <c r="H97" s="59"/>
      <c r="I97" s="59"/>
    </row>
    <row r="98" spans="1:9" hidden="1">
      <c r="A98" s="59"/>
      <c r="B98" s="79"/>
      <c r="C98" s="59"/>
      <c r="D98" s="85"/>
      <c r="E98" s="59"/>
      <c r="F98" s="59"/>
      <c r="G98" s="59"/>
      <c r="H98" s="59"/>
      <c r="I98" s="59"/>
    </row>
    <row r="99" spans="1:9" hidden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idden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idden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idden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idden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idden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idden="1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idden="1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idden="1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idden="1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idden="1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idden="1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idden="1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idden="1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idden="1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idden="1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idden="1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idden="1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idden="1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idden="1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idden="1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idden="1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idden="1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idden="1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idden="1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idden="1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28:A29 A1:A4 C1:I4 A5:I7 A125:I1048576 J1:AY1048576 BA1:XFD1048576 AZ1:AZ9999 AZ10001:AZ1048576" xr:uid="{00000000-0002-0000-17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2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147</v>
      </c>
      <c r="B1" s="37" t="s" vm="1">
        <v>220</v>
      </c>
    </row>
    <row r="2" spans="1:10">
      <c r="A2" s="37" t="s">
        <v>146</v>
      </c>
      <c r="B2" s="37" t="s">
        <v>221</v>
      </c>
    </row>
    <row r="3" spans="1:10">
      <c r="A3" s="37" t="s">
        <v>148</v>
      </c>
      <c r="B3" s="37" t="s">
        <v>222</v>
      </c>
    </row>
    <row r="4" spans="1:10">
      <c r="A4" s="37" t="s">
        <v>149</v>
      </c>
      <c r="B4" s="37">
        <v>12145</v>
      </c>
    </row>
    <row r="5" spans="1:10" s="3" customFormat="1">
      <c r="A5" s="38" t="s">
        <v>118</v>
      </c>
      <c r="B5" s="40" t="s">
        <v>119</v>
      </c>
      <c r="C5" s="40" t="s">
        <v>14</v>
      </c>
      <c r="D5" s="40" t="s">
        <v>15</v>
      </c>
      <c r="E5" s="40" t="s">
        <v>60</v>
      </c>
      <c r="F5" s="40" t="s">
        <v>105</v>
      </c>
      <c r="G5" s="40" t="s">
        <v>56</v>
      </c>
      <c r="H5" s="40" t="s">
        <v>113</v>
      </c>
      <c r="I5" s="40" t="s">
        <v>150</v>
      </c>
      <c r="J5" s="52" t="s">
        <v>151</v>
      </c>
    </row>
    <row r="6" spans="1:10" s="3" customFormat="1">
      <c r="A6" s="126" t="s">
        <v>3561</v>
      </c>
      <c r="B6" s="152" t="s">
        <v>3561</v>
      </c>
      <c r="C6" s="127" t="s">
        <v>3561</v>
      </c>
      <c r="D6" s="127" t="s">
        <v>3561</v>
      </c>
      <c r="E6" s="12" t="s">
        <v>19</v>
      </c>
      <c r="F6" s="127" t="s">
        <v>3561</v>
      </c>
      <c r="G6" s="12" t="s">
        <v>19</v>
      </c>
      <c r="H6" s="12" t="s">
        <v>200</v>
      </c>
      <c r="I6" s="27" t="s">
        <v>19</v>
      </c>
      <c r="J6" s="13" t="s">
        <v>19</v>
      </c>
    </row>
    <row r="7" spans="1:10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101" t="s">
        <v>3312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102">
        <v>0</v>
      </c>
      <c r="I8" s="103">
        <v>0</v>
      </c>
      <c r="J8" s="103">
        <v>0</v>
      </c>
    </row>
    <row r="9" spans="1:10" hidden="1">
      <c r="A9" s="99"/>
      <c r="B9" s="59"/>
      <c r="C9" s="59"/>
      <c r="D9" s="59"/>
      <c r="E9" s="59"/>
      <c r="F9" s="59"/>
      <c r="G9" s="59"/>
      <c r="H9" s="59"/>
      <c r="I9" s="59"/>
      <c r="J9" s="59"/>
    </row>
    <row r="10" spans="1:10" hidden="1">
      <c r="A10" s="99"/>
      <c r="B10" s="59"/>
      <c r="C10" s="59"/>
      <c r="D10" s="59"/>
      <c r="E10" s="59"/>
      <c r="F10" s="59"/>
      <c r="G10" s="59"/>
      <c r="H10" s="59"/>
      <c r="I10" s="59"/>
      <c r="J10" s="59"/>
    </row>
    <row r="11" spans="1:10" hidden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idden="1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idden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idden="1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idden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idden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hidden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27.42578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147</v>
      </c>
      <c r="B1" s="37" t="s" vm="1">
        <v>220</v>
      </c>
    </row>
    <row r="2" spans="1:14">
      <c r="A2" s="37" t="s">
        <v>146</v>
      </c>
      <c r="B2" s="37" t="s">
        <v>221</v>
      </c>
    </row>
    <row r="3" spans="1:14">
      <c r="A3" s="37" t="s">
        <v>148</v>
      </c>
      <c r="B3" s="37" t="s">
        <v>222</v>
      </c>
    </row>
    <row r="4" spans="1:14">
      <c r="A4" s="37" t="s">
        <v>149</v>
      </c>
      <c r="B4" s="37">
        <v>12145</v>
      </c>
    </row>
    <row r="5" spans="1:14" s="3" customFormat="1">
      <c r="A5" s="38" t="s">
        <v>118</v>
      </c>
      <c r="B5" s="40" t="s">
        <v>46</v>
      </c>
      <c r="C5" s="40" t="s">
        <v>14</v>
      </c>
      <c r="D5" s="40" t="s">
        <v>15</v>
      </c>
      <c r="E5" s="40" t="s">
        <v>60</v>
      </c>
      <c r="F5" s="40" t="s">
        <v>105</v>
      </c>
      <c r="G5" s="40" t="s">
        <v>56</v>
      </c>
      <c r="H5" s="40" t="s">
        <v>113</v>
      </c>
      <c r="I5" s="40" t="s">
        <v>150</v>
      </c>
      <c r="J5" s="42" t="s">
        <v>151</v>
      </c>
    </row>
    <row r="6" spans="1:14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" t="s">
        <v>19</v>
      </c>
      <c r="F6" s="127" t="s">
        <v>3561</v>
      </c>
      <c r="G6" s="12" t="s">
        <v>19</v>
      </c>
      <c r="H6" s="12" t="s">
        <v>200</v>
      </c>
      <c r="I6" s="27" t="s">
        <v>19</v>
      </c>
      <c r="J6" s="13" t="s">
        <v>19</v>
      </c>
    </row>
    <row r="7" spans="1:14" s="4" customFormat="1" ht="20.25">
      <c r="A7" s="128" t="s">
        <v>3561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9" t="s">
        <v>59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69">
        <f>H9+H16</f>
        <v>-1081.9062707750004</v>
      </c>
      <c r="I8" s="70">
        <f>IFERROR(H8/$H$8,0)</f>
        <v>1</v>
      </c>
      <c r="J8" s="70">
        <f>H8/'סכום נכסי הקרן'!$C$41</f>
        <v>-1.3300207467897883E-4</v>
      </c>
      <c r="N8" s="1"/>
    </row>
    <row r="9" spans="1:14">
      <c r="A9" s="92" t="s">
        <v>189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69">
        <f>SUM(H10:H15)</f>
        <v>-1146.4831068587519</v>
      </c>
      <c r="I9" s="70">
        <f t="shared" ref="I9:I11" si="0">IFERROR(H9/$H$8,0)</f>
        <v>1.0596880134889071</v>
      </c>
      <c r="J9" s="70">
        <f>H9/'סכום נכסי הקרן'!$C$41</f>
        <v>-1.4094070430647037E-4</v>
      </c>
    </row>
    <row r="10" spans="1:14">
      <c r="A10" s="58" t="s">
        <v>3306</v>
      </c>
      <c r="B10" s="59" t="s">
        <v>3307</v>
      </c>
      <c r="C10" s="59" t="s">
        <v>623</v>
      </c>
      <c r="D10" s="133" t="s">
        <v>3561</v>
      </c>
      <c r="E10" s="73">
        <v>0</v>
      </c>
      <c r="F10" s="72" t="s">
        <v>134</v>
      </c>
      <c r="G10" s="73">
        <v>0</v>
      </c>
      <c r="H10" s="69">
        <v>-228.62006163100003</v>
      </c>
      <c r="I10" s="70">
        <f t="shared" si="0"/>
        <v>0.21131226226023531</v>
      </c>
      <c r="J10" s="70">
        <f>H10/'סכום נכסי הקרן'!$C$41</f>
        <v>-2.8104969285719776E-5</v>
      </c>
    </row>
    <row r="11" spans="1:14">
      <c r="A11" s="58" t="s">
        <v>3308</v>
      </c>
      <c r="B11" s="59" t="s">
        <v>3309</v>
      </c>
      <c r="C11" s="59" t="s">
        <v>623</v>
      </c>
      <c r="D11" s="133" t="s">
        <v>3561</v>
      </c>
      <c r="E11" s="73">
        <v>0</v>
      </c>
      <c r="F11" s="72" t="s">
        <v>134</v>
      </c>
      <c r="G11" s="73">
        <v>0</v>
      </c>
      <c r="H11" s="69">
        <v>-109.992385543</v>
      </c>
      <c r="I11" s="70">
        <f t="shared" si="0"/>
        <v>0.10166535541402243</v>
      </c>
      <c r="J11" s="70">
        <f>H11/'סכום נכסי הקרן'!$C$41</f>
        <v>-1.3521703193040736E-5</v>
      </c>
    </row>
    <row r="12" spans="1:14">
      <c r="A12" s="58" t="s">
        <v>3526</v>
      </c>
      <c r="B12" s="59">
        <v>7562</v>
      </c>
      <c r="C12" s="59" t="s">
        <v>623</v>
      </c>
      <c r="D12" s="133" t="s">
        <v>3561</v>
      </c>
      <c r="E12" s="73">
        <v>0</v>
      </c>
      <c r="F12" s="72" t="s">
        <v>134</v>
      </c>
      <c r="G12" s="73">
        <v>0</v>
      </c>
      <c r="H12" s="69">
        <v>-122.31035641705775</v>
      </c>
      <c r="I12" s="70">
        <f t="shared" ref="I12:I15" si="1">IFERROR(H12/$H$8,0)</f>
        <v>0.11305078796654293</v>
      </c>
      <c r="J12" s="70">
        <f>H12/'סכום נכסי הקרן'!$C$41</f>
        <v>-1.5035989343643545E-5</v>
      </c>
    </row>
    <row r="13" spans="1:14">
      <c r="A13" s="58" t="s">
        <v>3527</v>
      </c>
      <c r="B13" s="59">
        <v>9483</v>
      </c>
      <c r="C13" s="59" t="s">
        <v>623</v>
      </c>
      <c r="D13" s="133" t="s">
        <v>3561</v>
      </c>
      <c r="E13" s="73">
        <v>0</v>
      </c>
      <c r="F13" s="72" t="s">
        <v>133</v>
      </c>
      <c r="G13" s="73">
        <v>0</v>
      </c>
      <c r="H13" s="69">
        <v>38.423416895353441</v>
      </c>
      <c r="I13" s="70">
        <f t="shared" si="1"/>
        <v>-3.5514552353809403E-2</v>
      </c>
      <c r="J13" s="70">
        <f>H13/'סכום נכסי הקרן'!$C$41</f>
        <v>4.7235091443518616E-6</v>
      </c>
    </row>
    <row r="14" spans="1:14">
      <c r="A14" s="58" t="s">
        <v>3528</v>
      </c>
      <c r="B14" s="59">
        <v>9724</v>
      </c>
      <c r="C14" s="59" t="s">
        <v>623</v>
      </c>
      <c r="D14" s="133" t="s">
        <v>3561</v>
      </c>
      <c r="E14" s="73">
        <v>0</v>
      </c>
      <c r="F14" s="72" t="s">
        <v>134</v>
      </c>
      <c r="G14" s="73">
        <v>0</v>
      </c>
      <c r="H14" s="69">
        <v>-724.10239475809499</v>
      </c>
      <c r="I14" s="70">
        <f t="shared" si="1"/>
        <v>0.66928385047569761</v>
      </c>
      <c r="J14" s="70">
        <f>H14/'סכום נכסי הקרן'!$C$41</f>
        <v>-8.901614066240325E-5</v>
      </c>
    </row>
    <row r="15" spans="1:14">
      <c r="A15" s="58" t="s">
        <v>3529</v>
      </c>
      <c r="B15" s="59">
        <v>8892</v>
      </c>
      <c r="C15" s="59" t="s">
        <v>623</v>
      </c>
      <c r="D15" s="133" t="s">
        <v>3561</v>
      </c>
      <c r="E15" s="73">
        <v>0</v>
      </c>
      <c r="F15" s="72" t="s">
        <v>134</v>
      </c>
      <c r="G15" s="73">
        <v>0</v>
      </c>
      <c r="H15" s="69">
        <v>0.11867459504745884</v>
      </c>
      <c r="I15" s="70">
        <f t="shared" si="1"/>
        <v>-1.0969027378171015E-4</v>
      </c>
      <c r="J15" s="70">
        <f>H15/'סכום נכסי הקרן'!$C$41</f>
        <v>1.4589033985072649E-8</v>
      </c>
    </row>
    <row r="16" spans="1:14">
      <c r="A16" s="112" t="s">
        <v>188</v>
      </c>
      <c r="B16" s="154" t="s">
        <v>3561</v>
      </c>
      <c r="C16" s="155" t="s">
        <v>3561</v>
      </c>
      <c r="D16" s="154" t="s">
        <v>3561</v>
      </c>
      <c r="E16" s="154" t="s">
        <v>3561</v>
      </c>
      <c r="F16" s="154" t="s">
        <v>3561</v>
      </c>
      <c r="G16" s="154" t="s">
        <v>3561</v>
      </c>
      <c r="H16" s="69">
        <f>SUM(H17:H22)</f>
        <v>64.576836083751374</v>
      </c>
      <c r="I16" s="70">
        <f t="shared" ref="I16:I22" si="2">IFERROR(H16/$H$8,0)</f>
        <v>-5.9688013488907073E-2</v>
      </c>
      <c r="J16" s="70">
        <f>H16/'סכום נכסי הקרן'!$C$41</f>
        <v>7.938629627491516E-6</v>
      </c>
    </row>
    <row r="17" spans="1:10">
      <c r="A17" s="58" t="s">
        <v>3530</v>
      </c>
      <c r="B17" s="59">
        <v>7890</v>
      </c>
      <c r="C17" s="59" t="s">
        <v>623</v>
      </c>
      <c r="D17" s="133" t="s">
        <v>3561</v>
      </c>
      <c r="E17" s="73">
        <v>0</v>
      </c>
      <c r="F17" s="72" t="s">
        <v>133</v>
      </c>
      <c r="G17" s="73">
        <v>0</v>
      </c>
      <c r="H17" s="69">
        <v>2.5976524087337793</v>
      </c>
      <c r="I17" s="70">
        <f t="shared" si="2"/>
        <v>-2.4009957968660323E-3</v>
      </c>
      <c r="J17" s="70">
        <f>H17/'סכום נכסי הקרן'!$C$41</f>
        <v>3.1933742227869032E-7</v>
      </c>
    </row>
    <row r="18" spans="1:10">
      <c r="A18" s="58" t="s">
        <v>3531</v>
      </c>
      <c r="B18" s="59">
        <v>8397</v>
      </c>
      <c r="C18" s="59" t="s">
        <v>623</v>
      </c>
      <c r="D18" s="133" t="s">
        <v>3561</v>
      </c>
      <c r="E18" s="73">
        <v>0</v>
      </c>
      <c r="F18" s="72" t="s">
        <v>133</v>
      </c>
      <c r="G18" s="73">
        <v>0</v>
      </c>
      <c r="H18" s="69">
        <v>74.934784782000008</v>
      </c>
      <c r="I18" s="70">
        <f t="shared" si="2"/>
        <v>-6.9261808352697768E-2</v>
      </c>
      <c r="J18" s="70">
        <f>H18/'סכום נכסי הקרן'!$C$41</f>
        <v>9.2119642069266278E-6</v>
      </c>
    </row>
    <row r="19" spans="1:10">
      <c r="A19" s="58" t="s">
        <v>3530</v>
      </c>
      <c r="B19" s="59">
        <v>7760</v>
      </c>
      <c r="C19" s="59" t="s">
        <v>623</v>
      </c>
      <c r="D19" s="133" t="s">
        <v>3561</v>
      </c>
      <c r="E19" s="73">
        <v>0</v>
      </c>
      <c r="F19" s="72" t="s">
        <v>133</v>
      </c>
      <c r="G19" s="73">
        <v>0</v>
      </c>
      <c r="H19" s="69">
        <v>-0.50973484550935999</v>
      </c>
      <c r="I19" s="70">
        <f t="shared" si="2"/>
        <v>4.7114510681615918E-4</v>
      </c>
      <c r="J19" s="70">
        <f>H19/'סכום נכסי הקרן'!$C$41</f>
        <v>-6.2663276681398267E-8</v>
      </c>
    </row>
    <row r="20" spans="1:10">
      <c r="A20" s="58" t="s">
        <v>3532</v>
      </c>
      <c r="B20" s="59">
        <v>8295</v>
      </c>
      <c r="C20" s="59" t="s">
        <v>623</v>
      </c>
      <c r="D20" s="133" t="s">
        <v>3561</v>
      </c>
      <c r="E20" s="73">
        <v>0</v>
      </c>
      <c r="F20" s="72" t="s">
        <v>136</v>
      </c>
      <c r="G20" s="73">
        <v>0</v>
      </c>
      <c r="H20" s="69">
        <v>-6.4624857220518201</v>
      </c>
      <c r="I20" s="70">
        <f t="shared" si="2"/>
        <v>5.9732399160812299E-3</v>
      </c>
      <c r="J20" s="70">
        <f>H20/'סכום נכסי הקרן'!$C$41</f>
        <v>-7.9445330139409307E-7</v>
      </c>
    </row>
    <row r="21" spans="1:10">
      <c r="A21" s="58" t="s">
        <v>3533</v>
      </c>
      <c r="B21" s="59">
        <v>8770</v>
      </c>
      <c r="C21" s="59" t="s">
        <v>623</v>
      </c>
      <c r="D21" s="133" t="s">
        <v>3561</v>
      </c>
      <c r="E21" s="73">
        <v>0</v>
      </c>
      <c r="F21" s="72" t="s">
        <v>3068</v>
      </c>
      <c r="G21" s="73">
        <v>0</v>
      </c>
      <c r="H21" s="69">
        <v>-9.1425438865716799</v>
      </c>
      <c r="I21" s="70">
        <f t="shared" si="2"/>
        <v>8.4504028986010175E-3</v>
      </c>
      <c r="J21" s="70">
        <f>H21/'סכום נכסי הקרן'!$C$41</f>
        <v>-1.1239211173871917E-6</v>
      </c>
    </row>
    <row r="22" spans="1:10">
      <c r="A22" s="58" t="s">
        <v>3534</v>
      </c>
      <c r="B22" s="59">
        <v>8919</v>
      </c>
      <c r="C22" s="59" t="s">
        <v>623</v>
      </c>
      <c r="D22" s="133" t="s">
        <v>3561</v>
      </c>
      <c r="E22" s="73">
        <v>0</v>
      </c>
      <c r="F22" s="72" t="s">
        <v>135</v>
      </c>
      <c r="G22" s="73">
        <v>0</v>
      </c>
      <c r="H22" s="69">
        <v>3.1591633471504399</v>
      </c>
      <c r="I22" s="70">
        <f t="shared" si="2"/>
        <v>-2.9199972608416817E-3</v>
      </c>
      <c r="J22" s="70">
        <f>H22/'סכום נכסי הקרן'!$C$41</f>
        <v>3.88365693748879E-7</v>
      </c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62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147</v>
      </c>
      <c r="B1" s="37" t="s" vm="1">
        <v>220</v>
      </c>
    </row>
    <row r="2" spans="1:5">
      <c r="A2" s="37" t="s">
        <v>146</v>
      </c>
      <c r="B2" s="37" t="s">
        <v>221</v>
      </c>
    </row>
    <row r="3" spans="1:5">
      <c r="A3" s="37" t="s">
        <v>148</v>
      </c>
      <c r="B3" s="37" t="s">
        <v>222</v>
      </c>
    </row>
    <row r="4" spans="1:5">
      <c r="A4" s="37" t="s">
        <v>149</v>
      </c>
      <c r="B4" s="37">
        <v>12145</v>
      </c>
    </row>
    <row r="5" spans="1:5" s="3" customFormat="1">
      <c r="A5" s="38" t="s">
        <v>118</v>
      </c>
      <c r="B5" s="43" t="s">
        <v>110</v>
      </c>
      <c r="C5" s="44" t="s">
        <v>109</v>
      </c>
    </row>
    <row r="6" spans="1:5" s="3" customFormat="1">
      <c r="A6" s="126" t="s">
        <v>3561</v>
      </c>
      <c r="B6" s="27" t="s">
        <v>200</v>
      </c>
      <c r="C6" s="13" t="s">
        <v>21</v>
      </c>
    </row>
    <row r="7" spans="1:5" s="4" customFormat="1" ht="20.25">
      <c r="A7" s="128" t="s">
        <v>3561</v>
      </c>
      <c r="B7" s="14" t="s">
        <v>0</v>
      </c>
      <c r="C7" s="15" t="s">
        <v>1</v>
      </c>
    </row>
    <row r="8" spans="1:5" s="4" customFormat="1" ht="20.25">
      <c r="A8" s="57" t="s">
        <v>3313</v>
      </c>
      <c r="B8" s="66">
        <v>299539.72454551584</v>
      </c>
      <c r="C8" s="130" t="s">
        <v>3561</v>
      </c>
    </row>
    <row r="9" spans="1:5">
      <c r="A9" s="56" t="s">
        <v>25</v>
      </c>
      <c r="B9" s="66">
        <v>89566.318742799966</v>
      </c>
      <c r="C9" s="130" t="s">
        <v>3561</v>
      </c>
    </row>
    <row r="10" spans="1:5">
      <c r="A10" s="62" t="s">
        <v>3321</v>
      </c>
      <c r="B10" s="69">
        <v>84.085298884868038</v>
      </c>
      <c r="C10" s="79">
        <v>45640</v>
      </c>
      <c r="D10" s="3"/>
      <c r="E10" s="3"/>
    </row>
    <row r="11" spans="1:5">
      <c r="A11" s="62" t="s">
        <v>3322</v>
      </c>
      <c r="B11" s="69">
        <v>778.98014516888531</v>
      </c>
      <c r="C11" s="79">
        <v>46772</v>
      </c>
      <c r="D11" s="3"/>
      <c r="E11" s="3"/>
    </row>
    <row r="12" spans="1:5">
      <c r="A12" s="62" t="s">
        <v>3535</v>
      </c>
      <c r="B12" s="69">
        <v>3462.5653067884996</v>
      </c>
      <c r="C12" s="79">
        <v>46338</v>
      </c>
    </row>
    <row r="13" spans="1:5">
      <c r="A13" s="62" t="s">
        <v>2205</v>
      </c>
      <c r="B13" s="69">
        <v>479.31387005968145</v>
      </c>
      <c r="C13" s="79">
        <v>48274</v>
      </c>
      <c r="D13" s="3"/>
      <c r="E13" s="3"/>
    </row>
    <row r="14" spans="1:5">
      <c r="A14" s="62" t="s">
        <v>2206</v>
      </c>
      <c r="B14" s="69">
        <v>252.33555217784757</v>
      </c>
      <c r="C14" s="79">
        <v>48274</v>
      </c>
      <c r="D14" s="3"/>
      <c r="E14" s="3"/>
    </row>
    <row r="15" spans="1:5">
      <c r="A15" s="62" t="s">
        <v>3323</v>
      </c>
      <c r="B15" s="69">
        <v>112.61977416498844</v>
      </c>
      <c r="C15" s="79">
        <v>46054</v>
      </c>
    </row>
    <row r="16" spans="1:5">
      <c r="A16" s="62" t="s">
        <v>2215</v>
      </c>
      <c r="B16" s="69">
        <v>1901.7405575999999</v>
      </c>
      <c r="C16" s="79">
        <v>47969</v>
      </c>
    </row>
    <row r="17" spans="1:3">
      <c r="A17" s="62" t="s">
        <v>3324</v>
      </c>
      <c r="B17" s="69">
        <v>105.49987811817306</v>
      </c>
      <c r="C17" s="79">
        <v>47209</v>
      </c>
    </row>
    <row r="18" spans="1:3">
      <c r="A18" s="62" t="s">
        <v>2217</v>
      </c>
      <c r="B18" s="69">
        <v>1275.8324148364557</v>
      </c>
      <c r="C18" s="79">
        <v>48297</v>
      </c>
    </row>
    <row r="19" spans="1:3">
      <c r="A19" s="62" t="s">
        <v>2219</v>
      </c>
      <c r="B19" s="69">
        <v>1234.22497</v>
      </c>
      <c r="C19" s="79">
        <v>47118</v>
      </c>
    </row>
    <row r="20" spans="1:3">
      <c r="A20" s="62" t="s">
        <v>3325</v>
      </c>
      <c r="B20" s="69">
        <v>13.71996171</v>
      </c>
      <c r="C20" s="79">
        <v>47907</v>
      </c>
    </row>
    <row r="21" spans="1:3">
      <c r="A21" s="62" t="s">
        <v>3326</v>
      </c>
      <c r="B21" s="69">
        <v>277.57964168999996</v>
      </c>
      <c r="C21" s="79">
        <v>47848</v>
      </c>
    </row>
    <row r="22" spans="1:3">
      <c r="A22" s="62" t="s">
        <v>3327</v>
      </c>
      <c r="B22" s="69">
        <v>12.295131029999999</v>
      </c>
      <c r="C22" s="79">
        <v>47848</v>
      </c>
    </row>
    <row r="23" spans="1:3">
      <c r="A23" s="62" t="s">
        <v>3536</v>
      </c>
      <c r="B23" s="69">
        <v>4614.4020322190863</v>
      </c>
      <c r="C23" s="79">
        <v>46022</v>
      </c>
    </row>
    <row r="24" spans="1:3">
      <c r="A24" s="62" t="s">
        <v>3328</v>
      </c>
      <c r="B24" s="69">
        <v>2308.27621</v>
      </c>
      <c r="C24" s="79">
        <v>47969</v>
      </c>
    </row>
    <row r="25" spans="1:3">
      <c r="A25" s="62" t="s">
        <v>3329</v>
      </c>
      <c r="B25" s="69">
        <v>405.33461379164578</v>
      </c>
      <c r="C25" s="79">
        <v>47209</v>
      </c>
    </row>
    <row r="26" spans="1:3">
      <c r="A26" s="62" t="s">
        <v>3330</v>
      </c>
      <c r="B26" s="69">
        <v>1107.2035493370272</v>
      </c>
      <c r="C26" s="79">
        <v>47308</v>
      </c>
    </row>
    <row r="27" spans="1:3">
      <c r="A27" s="62" t="s">
        <v>3331</v>
      </c>
      <c r="B27" s="69">
        <v>1041.4638152835571</v>
      </c>
      <c r="C27" s="79">
        <v>50770</v>
      </c>
    </row>
    <row r="28" spans="1:3">
      <c r="A28" s="62" t="s">
        <v>3332</v>
      </c>
      <c r="B28" s="69">
        <v>1132.9576299999999</v>
      </c>
      <c r="C28" s="79">
        <v>48700</v>
      </c>
    </row>
    <row r="29" spans="1:3">
      <c r="A29" s="62" t="s">
        <v>3333</v>
      </c>
      <c r="B29" s="69">
        <v>2536.2734500000001</v>
      </c>
      <c r="C29" s="79">
        <v>50256</v>
      </c>
    </row>
    <row r="30" spans="1:3">
      <c r="A30" s="62" t="s">
        <v>3334</v>
      </c>
      <c r="B30" s="69">
        <v>869.93449780000003</v>
      </c>
      <c r="C30" s="79">
        <v>46539</v>
      </c>
    </row>
    <row r="31" spans="1:3">
      <c r="A31" s="62" t="s">
        <v>3335</v>
      </c>
      <c r="B31" s="69">
        <v>8354.1089000000011</v>
      </c>
      <c r="C31" s="79">
        <v>47938</v>
      </c>
    </row>
    <row r="32" spans="1:3">
      <c r="A32" s="62" t="s">
        <v>2225</v>
      </c>
      <c r="B32" s="69">
        <v>128.07046314543896</v>
      </c>
      <c r="C32" s="79">
        <v>46752</v>
      </c>
    </row>
    <row r="33" spans="1:3">
      <c r="A33" s="62" t="s">
        <v>2226</v>
      </c>
      <c r="B33" s="69">
        <v>1094.1387562622353</v>
      </c>
      <c r="C33" s="79">
        <v>48233</v>
      </c>
    </row>
    <row r="34" spans="1:3">
      <c r="A34" s="62" t="s">
        <v>2227</v>
      </c>
      <c r="B34" s="69">
        <v>72.68660037234666</v>
      </c>
      <c r="C34" s="79">
        <v>45322</v>
      </c>
    </row>
    <row r="35" spans="1:3">
      <c r="A35" s="62" t="s">
        <v>3336</v>
      </c>
      <c r="B35" s="69">
        <v>7.2590583461146787</v>
      </c>
      <c r="C35" s="79">
        <v>48944</v>
      </c>
    </row>
    <row r="36" spans="1:3">
      <c r="A36" s="62" t="s">
        <v>3337</v>
      </c>
      <c r="B36" s="69">
        <v>366.6868465606189</v>
      </c>
      <c r="C36" s="79">
        <v>48212</v>
      </c>
    </row>
    <row r="37" spans="1:3">
      <c r="A37" s="62" t="s">
        <v>3338</v>
      </c>
      <c r="B37" s="69">
        <v>8.6097363300000005</v>
      </c>
      <c r="C37" s="79">
        <v>48297</v>
      </c>
    </row>
    <row r="38" spans="1:3">
      <c r="A38" s="62" t="s">
        <v>3339</v>
      </c>
      <c r="B38" s="69">
        <v>12.364588079999999</v>
      </c>
      <c r="C38" s="79">
        <v>47566</v>
      </c>
    </row>
    <row r="39" spans="1:3">
      <c r="A39" s="62" t="s">
        <v>3340</v>
      </c>
      <c r="B39" s="69">
        <v>271.66720231309984</v>
      </c>
      <c r="C39" s="79">
        <v>48212</v>
      </c>
    </row>
    <row r="40" spans="1:3">
      <c r="A40" s="62" t="s">
        <v>3341</v>
      </c>
      <c r="B40" s="69">
        <v>0.4371011410487079</v>
      </c>
      <c r="C40" s="79">
        <v>46234</v>
      </c>
    </row>
    <row r="41" spans="1:3">
      <c r="A41" s="62" t="s">
        <v>3342</v>
      </c>
      <c r="B41" s="69">
        <v>2508.9428800000001</v>
      </c>
      <c r="C41" s="79">
        <v>46661</v>
      </c>
    </row>
    <row r="42" spans="1:3">
      <c r="A42" s="62" t="s">
        <v>2228</v>
      </c>
      <c r="B42" s="69">
        <v>1924.4020446</v>
      </c>
      <c r="C42" s="79">
        <v>46661</v>
      </c>
    </row>
    <row r="43" spans="1:3">
      <c r="A43" s="62" t="s">
        <v>3537</v>
      </c>
      <c r="B43" s="69">
        <v>325.60970693155815</v>
      </c>
      <c r="C43" s="79">
        <v>45383</v>
      </c>
    </row>
    <row r="44" spans="1:3">
      <c r="A44" s="62" t="s">
        <v>3538</v>
      </c>
      <c r="B44" s="69">
        <v>8358.3043562269904</v>
      </c>
      <c r="C44" s="79">
        <v>46871</v>
      </c>
    </row>
    <row r="45" spans="1:3">
      <c r="A45" s="62" t="s">
        <v>3539</v>
      </c>
      <c r="B45" s="69">
        <v>295.55242927380374</v>
      </c>
      <c r="C45" s="79">
        <v>48482</v>
      </c>
    </row>
    <row r="46" spans="1:3">
      <c r="A46" s="62" t="s">
        <v>3540</v>
      </c>
      <c r="B46" s="69">
        <v>5243.9324133345708</v>
      </c>
      <c r="C46" s="79">
        <v>47525</v>
      </c>
    </row>
    <row r="47" spans="1:3">
      <c r="A47" s="62" t="s">
        <v>3541</v>
      </c>
      <c r="B47" s="69">
        <v>2566.9114044851913</v>
      </c>
      <c r="C47" s="79">
        <v>45473</v>
      </c>
    </row>
    <row r="48" spans="1:3">
      <c r="A48" s="62" t="s">
        <v>3542</v>
      </c>
      <c r="B48" s="69">
        <v>4761.4723778075295</v>
      </c>
      <c r="C48" s="79">
        <v>46022</v>
      </c>
    </row>
    <row r="49" spans="1:3">
      <c r="A49" s="62" t="s">
        <v>3543</v>
      </c>
      <c r="B49" s="69">
        <v>22.651414714022398</v>
      </c>
      <c r="C49" s="79">
        <v>48844</v>
      </c>
    </row>
    <row r="50" spans="1:3">
      <c r="A50" s="62" t="s">
        <v>3544</v>
      </c>
      <c r="B50" s="69">
        <v>21.9376885455872</v>
      </c>
      <c r="C50" s="79">
        <v>48844</v>
      </c>
    </row>
    <row r="51" spans="1:3">
      <c r="A51" s="62" t="s">
        <v>3545</v>
      </c>
      <c r="B51" s="69">
        <v>27.417415115086403</v>
      </c>
      <c r="C51" s="79">
        <v>48844</v>
      </c>
    </row>
    <row r="52" spans="1:3">
      <c r="A52" s="62" t="s">
        <v>3546</v>
      </c>
      <c r="B52" s="69">
        <v>18.777572023502401</v>
      </c>
      <c r="C52" s="79">
        <v>48844</v>
      </c>
    </row>
    <row r="53" spans="1:3">
      <c r="A53" s="62" t="s">
        <v>3547</v>
      </c>
      <c r="B53" s="69">
        <v>19.3034755160336</v>
      </c>
      <c r="C53" s="79">
        <v>48844</v>
      </c>
    </row>
    <row r="54" spans="1:3">
      <c r="A54" s="62" t="s">
        <v>3548</v>
      </c>
      <c r="B54" s="69">
        <v>209.96653594461208</v>
      </c>
      <c r="C54" s="79">
        <v>45340</v>
      </c>
    </row>
    <row r="55" spans="1:3">
      <c r="A55" s="62" t="s">
        <v>3549</v>
      </c>
      <c r="B55" s="69">
        <v>2560.2803958571494</v>
      </c>
      <c r="C55" s="79">
        <v>45838</v>
      </c>
    </row>
    <row r="56" spans="1:3">
      <c r="A56" s="62" t="s">
        <v>3550</v>
      </c>
      <c r="B56" s="69">
        <v>6773.7176055168402</v>
      </c>
      <c r="C56" s="79">
        <v>47191</v>
      </c>
    </row>
    <row r="57" spans="1:3">
      <c r="A57" s="62" t="s">
        <v>3551</v>
      </c>
      <c r="B57" s="69">
        <v>5804.7376849949496</v>
      </c>
      <c r="C57" s="79">
        <v>45935</v>
      </c>
    </row>
    <row r="58" spans="1:3">
      <c r="A58" s="62" t="s">
        <v>3552</v>
      </c>
      <c r="B58" s="69">
        <v>12227.348429769067</v>
      </c>
      <c r="C58" s="79">
        <v>47391</v>
      </c>
    </row>
    <row r="59" spans="1:3">
      <c r="A59" s="62" t="s">
        <v>3553</v>
      </c>
      <c r="B59" s="69">
        <v>448.68555893183645</v>
      </c>
      <c r="C59" s="79">
        <v>52047</v>
      </c>
    </row>
    <row r="60" spans="1:3">
      <c r="A60" s="62" t="s">
        <v>3554</v>
      </c>
      <c r="B60" s="69">
        <v>1123.6998000000001</v>
      </c>
      <c r="C60" s="79">
        <v>45363</v>
      </c>
    </row>
    <row r="61" spans="1:3">
      <c r="A61" s="56" t="s">
        <v>41</v>
      </c>
      <c r="B61" s="66">
        <v>209973.40580271586</v>
      </c>
      <c r="C61" s="130" t="s">
        <v>3561</v>
      </c>
    </row>
    <row r="62" spans="1:3">
      <c r="A62" s="62" t="s">
        <v>3343</v>
      </c>
      <c r="B62" s="69">
        <v>1392.2841438045289</v>
      </c>
      <c r="C62" s="79">
        <v>47201</v>
      </c>
    </row>
    <row r="63" spans="1:3">
      <c r="A63" s="62" t="s">
        <v>3344</v>
      </c>
      <c r="B63" s="69">
        <v>154.55664059495999</v>
      </c>
      <c r="C63" s="79">
        <v>47270</v>
      </c>
    </row>
    <row r="64" spans="1:3">
      <c r="A64" s="62" t="s">
        <v>3345</v>
      </c>
      <c r="B64" s="69">
        <v>2024.4719520839997</v>
      </c>
      <c r="C64" s="79">
        <v>48366</v>
      </c>
    </row>
    <row r="65" spans="1:3">
      <c r="A65" s="62" t="s">
        <v>3346</v>
      </c>
      <c r="B65" s="69">
        <v>3002.2925201099997</v>
      </c>
      <c r="C65" s="79">
        <v>48914</v>
      </c>
    </row>
    <row r="66" spans="1:3">
      <c r="A66" s="62" t="s">
        <v>2267</v>
      </c>
      <c r="B66" s="69">
        <v>219.71344170539945</v>
      </c>
      <c r="C66" s="79">
        <v>47467</v>
      </c>
    </row>
    <row r="67" spans="1:3">
      <c r="A67" s="62" t="s">
        <v>2270</v>
      </c>
      <c r="B67" s="69">
        <v>469.92496922521269</v>
      </c>
      <c r="C67" s="79">
        <v>47848</v>
      </c>
    </row>
    <row r="68" spans="1:3">
      <c r="A68" s="62" t="s">
        <v>3347</v>
      </c>
      <c r="B68" s="69">
        <v>1359.2777324373001</v>
      </c>
      <c r="C68" s="79">
        <v>47209</v>
      </c>
    </row>
    <row r="69" spans="1:3">
      <c r="A69" s="62" t="s">
        <v>2273</v>
      </c>
      <c r="B69" s="69">
        <v>154.00709919269997</v>
      </c>
      <c r="C69" s="79">
        <v>47209</v>
      </c>
    </row>
    <row r="70" spans="1:3">
      <c r="A70" s="62" t="s">
        <v>3348</v>
      </c>
      <c r="B70" s="69">
        <v>962.74457532040992</v>
      </c>
      <c r="C70" s="79">
        <v>45778</v>
      </c>
    </row>
    <row r="71" spans="1:3">
      <c r="A71" s="62" t="s">
        <v>3349</v>
      </c>
      <c r="B71" s="69">
        <v>2160.8356990989619</v>
      </c>
      <c r="C71" s="79">
        <v>46997</v>
      </c>
    </row>
    <row r="72" spans="1:3">
      <c r="A72" s="62" t="s">
        <v>2276</v>
      </c>
      <c r="B72" s="69">
        <v>3401.4969837682038</v>
      </c>
      <c r="C72" s="79">
        <v>48304</v>
      </c>
    </row>
    <row r="73" spans="1:3">
      <c r="A73" s="62" t="s">
        <v>3350</v>
      </c>
      <c r="B73" s="69">
        <v>3863.3427803163772</v>
      </c>
      <c r="C73" s="79">
        <v>46997</v>
      </c>
    </row>
    <row r="74" spans="1:3">
      <c r="A74" s="62" t="s">
        <v>3351</v>
      </c>
      <c r="B74" s="69">
        <v>1727.3504387679966</v>
      </c>
      <c r="C74" s="79">
        <v>45343</v>
      </c>
    </row>
    <row r="75" spans="1:3">
      <c r="A75" s="62" t="s">
        <v>3352</v>
      </c>
      <c r="B75" s="69">
        <v>2154.8605193927065</v>
      </c>
      <c r="C75" s="79">
        <v>47082</v>
      </c>
    </row>
    <row r="76" spans="1:3">
      <c r="A76" s="62" t="s">
        <v>2231</v>
      </c>
      <c r="B76" s="69">
        <v>1922.5895159434417</v>
      </c>
      <c r="C76" s="79">
        <v>47398</v>
      </c>
    </row>
    <row r="77" spans="1:3">
      <c r="A77" s="62" t="s">
        <v>2279</v>
      </c>
      <c r="B77" s="69">
        <v>1694.9008796519997</v>
      </c>
      <c r="C77" s="79">
        <v>48054</v>
      </c>
    </row>
    <row r="78" spans="1:3">
      <c r="A78" s="62" t="s">
        <v>2280</v>
      </c>
      <c r="B78" s="69">
        <v>212.90451093227998</v>
      </c>
      <c r="C78" s="79">
        <v>47119</v>
      </c>
    </row>
    <row r="79" spans="1:3">
      <c r="A79" s="62" t="s">
        <v>2283</v>
      </c>
      <c r="B79" s="69">
        <v>939.26785045278996</v>
      </c>
      <c r="C79" s="79">
        <v>48757</v>
      </c>
    </row>
    <row r="80" spans="1:3">
      <c r="A80" s="62" t="s">
        <v>3353</v>
      </c>
      <c r="B80" s="69">
        <v>138.01844780955159</v>
      </c>
      <c r="C80" s="79">
        <v>46326</v>
      </c>
    </row>
    <row r="81" spans="1:3">
      <c r="A81" s="62" t="s">
        <v>3354</v>
      </c>
      <c r="B81" s="69">
        <v>2627.7553683190972</v>
      </c>
      <c r="C81" s="79">
        <v>47301</v>
      </c>
    </row>
    <row r="82" spans="1:3">
      <c r="A82" s="62" t="s">
        <v>3355</v>
      </c>
      <c r="B82" s="69">
        <v>1023.1518343749303</v>
      </c>
      <c r="C82" s="79">
        <v>47301</v>
      </c>
    </row>
    <row r="83" spans="1:3">
      <c r="A83" s="62" t="s">
        <v>3356</v>
      </c>
      <c r="B83" s="69">
        <v>4.2030038699999999</v>
      </c>
      <c r="C83" s="79">
        <v>47119</v>
      </c>
    </row>
    <row r="84" spans="1:3">
      <c r="A84" s="62" t="s">
        <v>3357</v>
      </c>
      <c r="B84" s="69">
        <v>4.2572001273752225</v>
      </c>
      <c r="C84" s="79">
        <v>48122</v>
      </c>
    </row>
    <row r="85" spans="1:3">
      <c r="A85" s="62" t="s">
        <v>3358</v>
      </c>
      <c r="B85" s="69">
        <v>1181.3264795057364</v>
      </c>
      <c r="C85" s="79">
        <v>48395</v>
      </c>
    </row>
    <row r="86" spans="1:3">
      <c r="A86" s="62" t="s">
        <v>3359</v>
      </c>
      <c r="B86" s="69">
        <v>9831.8779992</v>
      </c>
      <c r="C86" s="79">
        <v>49396</v>
      </c>
    </row>
    <row r="87" spans="1:3">
      <c r="A87" s="62" t="s">
        <v>3360</v>
      </c>
      <c r="B87" s="69">
        <v>365.49906253379999</v>
      </c>
      <c r="C87" s="79">
        <v>47119</v>
      </c>
    </row>
    <row r="88" spans="1:3">
      <c r="A88" s="62" t="s">
        <v>3361</v>
      </c>
      <c r="B88" s="69">
        <v>640.26401639473738</v>
      </c>
      <c r="C88" s="79">
        <v>45494</v>
      </c>
    </row>
    <row r="89" spans="1:3">
      <c r="A89" s="62" t="s">
        <v>2288</v>
      </c>
      <c r="B89" s="69">
        <v>4350.3543719999998</v>
      </c>
      <c r="C89" s="79">
        <v>48365</v>
      </c>
    </row>
    <row r="90" spans="1:3">
      <c r="A90" s="62" t="s">
        <v>2289</v>
      </c>
      <c r="B90" s="69">
        <v>284.53024567889997</v>
      </c>
      <c r="C90" s="79">
        <v>47119</v>
      </c>
    </row>
    <row r="91" spans="1:3">
      <c r="A91" s="62" t="s">
        <v>3362</v>
      </c>
      <c r="B91" s="69">
        <v>0.8621912169</v>
      </c>
      <c r="C91" s="79">
        <v>47119</v>
      </c>
    </row>
    <row r="92" spans="1:3">
      <c r="A92" s="62" t="s">
        <v>2234</v>
      </c>
      <c r="B92" s="69">
        <v>382.37632172028356</v>
      </c>
      <c r="C92" s="79">
        <v>48395</v>
      </c>
    </row>
    <row r="93" spans="1:3">
      <c r="A93" s="62" t="s">
        <v>3363</v>
      </c>
      <c r="B93" s="69">
        <v>1686.2725838882272</v>
      </c>
      <c r="C93" s="79">
        <v>48669</v>
      </c>
    </row>
    <row r="94" spans="1:3">
      <c r="A94" s="62" t="s">
        <v>2300</v>
      </c>
      <c r="B94" s="69">
        <v>270.11798967748905</v>
      </c>
      <c r="C94" s="79">
        <v>46753</v>
      </c>
    </row>
    <row r="95" spans="1:3">
      <c r="A95" s="62" t="s">
        <v>3364</v>
      </c>
      <c r="B95" s="69">
        <v>126.37857141000001</v>
      </c>
      <c r="C95" s="79">
        <v>47239</v>
      </c>
    </row>
    <row r="96" spans="1:3">
      <c r="A96" s="62" t="s">
        <v>3365</v>
      </c>
      <c r="B96" s="69">
        <v>879.50427450209997</v>
      </c>
      <c r="C96" s="79">
        <v>47463</v>
      </c>
    </row>
    <row r="97" spans="1:3">
      <c r="A97" s="62" t="s">
        <v>3366</v>
      </c>
      <c r="B97" s="69">
        <v>3246.1775334359995</v>
      </c>
      <c r="C97" s="79">
        <v>49427</v>
      </c>
    </row>
    <row r="98" spans="1:3">
      <c r="A98" s="62" t="s">
        <v>3367</v>
      </c>
      <c r="B98" s="69">
        <v>5996.5611019439993</v>
      </c>
      <c r="C98" s="79">
        <v>50770</v>
      </c>
    </row>
    <row r="99" spans="1:3">
      <c r="A99" s="62" t="s">
        <v>3368</v>
      </c>
      <c r="B99" s="69">
        <v>1742.1731800546877</v>
      </c>
      <c r="C99" s="79">
        <v>46933</v>
      </c>
    </row>
    <row r="100" spans="1:3">
      <c r="A100" s="62" t="s">
        <v>3369</v>
      </c>
      <c r="B100" s="69">
        <v>3331.3167880719184</v>
      </c>
      <c r="C100" s="79">
        <v>45557</v>
      </c>
    </row>
    <row r="101" spans="1:3">
      <c r="A101" s="62" t="s">
        <v>2307</v>
      </c>
      <c r="B101" s="69">
        <v>2670.6475748533057</v>
      </c>
      <c r="C101" s="79">
        <v>46149</v>
      </c>
    </row>
    <row r="102" spans="1:3">
      <c r="A102" s="62" t="s">
        <v>3370</v>
      </c>
      <c r="B102" s="69">
        <v>1103.7753686795681</v>
      </c>
      <c r="C102" s="79">
        <v>46012</v>
      </c>
    </row>
    <row r="103" spans="1:3">
      <c r="A103" s="62" t="s">
        <v>3371</v>
      </c>
      <c r="B103" s="69">
        <v>2675.1614019624071</v>
      </c>
      <c r="C103" s="79">
        <v>48693</v>
      </c>
    </row>
    <row r="104" spans="1:3">
      <c r="A104" s="62" t="s">
        <v>2310</v>
      </c>
      <c r="B104" s="69">
        <v>1673.1568880144398</v>
      </c>
      <c r="C104" s="79">
        <v>47849</v>
      </c>
    </row>
    <row r="105" spans="1:3">
      <c r="A105" s="62" t="s">
        <v>2311</v>
      </c>
      <c r="B105" s="69">
        <v>284.6920878914554</v>
      </c>
      <c r="C105" s="79">
        <v>46752</v>
      </c>
    </row>
    <row r="106" spans="1:3">
      <c r="A106" s="62" t="s">
        <v>2312</v>
      </c>
      <c r="B106" s="69">
        <v>3288.0176931569699</v>
      </c>
      <c r="C106" s="79">
        <v>49126</v>
      </c>
    </row>
    <row r="107" spans="1:3">
      <c r="A107" s="62" t="s">
        <v>3372</v>
      </c>
      <c r="B107" s="69">
        <v>28.97071197792884</v>
      </c>
      <c r="C107" s="79">
        <v>49126</v>
      </c>
    </row>
    <row r="108" spans="1:3">
      <c r="A108" s="62" t="s">
        <v>3555</v>
      </c>
      <c r="B108" s="69">
        <v>294.0845616225115</v>
      </c>
      <c r="C108" s="79">
        <v>45515</v>
      </c>
    </row>
    <row r="109" spans="1:3">
      <c r="A109" s="62" t="s">
        <v>2314</v>
      </c>
      <c r="B109" s="69">
        <v>2777.9046940613107</v>
      </c>
      <c r="C109" s="79">
        <v>47665</v>
      </c>
    </row>
    <row r="110" spans="1:3">
      <c r="A110" s="62" t="s">
        <v>3373</v>
      </c>
      <c r="B110" s="69">
        <v>4373.4851544630083</v>
      </c>
      <c r="C110" s="79">
        <v>47665</v>
      </c>
    </row>
    <row r="111" spans="1:3">
      <c r="A111" s="62" t="s">
        <v>3374</v>
      </c>
      <c r="B111" s="69">
        <v>2.1197326878</v>
      </c>
      <c r="C111" s="79">
        <v>46326</v>
      </c>
    </row>
    <row r="112" spans="1:3">
      <c r="A112" s="62" t="s">
        <v>3375</v>
      </c>
      <c r="B112" s="69">
        <v>10.9400577156</v>
      </c>
      <c r="C112" s="79">
        <v>46326</v>
      </c>
    </row>
    <row r="113" spans="1:3">
      <c r="A113" s="62" t="s">
        <v>3376</v>
      </c>
      <c r="B113" s="69">
        <v>14.181390463499998</v>
      </c>
      <c r="C113" s="79">
        <v>46326</v>
      </c>
    </row>
    <row r="114" spans="1:3">
      <c r="A114" s="62" t="s">
        <v>3377</v>
      </c>
      <c r="B114" s="69">
        <v>20.954290675499998</v>
      </c>
      <c r="C114" s="79">
        <v>46326</v>
      </c>
    </row>
    <row r="115" spans="1:3">
      <c r="A115" s="62" t="s">
        <v>3378</v>
      </c>
      <c r="B115" s="69">
        <v>10.202357470499999</v>
      </c>
      <c r="C115" s="79">
        <v>46326</v>
      </c>
    </row>
    <row r="116" spans="1:3">
      <c r="A116" s="62" t="s">
        <v>3379</v>
      </c>
      <c r="B116" s="69">
        <v>3145.3301342852997</v>
      </c>
      <c r="C116" s="79">
        <v>46752</v>
      </c>
    </row>
    <row r="117" spans="1:3">
      <c r="A117" s="62" t="s">
        <v>3380</v>
      </c>
      <c r="B117" s="69">
        <v>6382.1670089463005</v>
      </c>
      <c r="C117" s="79">
        <v>47927</v>
      </c>
    </row>
    <row r="118" spans="1:3">
      <c r="A118" s="62" t="s">
        <v>3556</v>
      </c>
      <c r="B118" s="69">
        <v>455.61471</v>
      </c>
      <c r="C118" s="79">
        <v>45615</v>
      </c>
    </row>
    <row r="119" spans="1:3">
      <c r="A119" s="62" t="s">
        <v>3381</v>
      </c>
      <c r="B119" s="69">
        <v>2772.6814600757998</v>
      </c>
      <c r="C119" s="79">
        <v>47528</v>
      </c>
    </row>
    <row r="120" spans="1:3">
      <c r="A120" s="62" t="s">
        <v>2328</v>
      </c>
      <c r="B120" s="69">
        <v>359.84565980999997</v>
      </c>
      <c r="C120" s="79">
        <v>47756</v>
      </c>
    </row>
    <row r="121" spans="1:3">
      <c r="A121" s="62" t="s">
        <v>3382</v>
      </c>
      <c r="B121" s="69">
        <v>1846.4764242053477</v>
      </c>
      <c r="C121" s="79">
        <v>48332</v>
      </c>
    </row>
    <row r="122" spans="1:3">
      <c r="A122" s="62" t="s">
        <v>3383</v>
      </c>
      <c r="B122" s="69">
        <v>5493.8305888303858</v>
      </c>
      <c r="C122" s="79">
        <v>47715</v>
      </c>
    </row>
    <row r="123" spans="1:3">
      <c r="A123" s="62" t="s">
        <v>3384</v>
      </c>
      <c r="B123" s="69">
        <v>1970.5769464950977</v>
      </c>
      <c r="C123" s="79">
        <v>47715</v>
      </c>
    </row>
    <row r="124" spans="1:3">
      <c r="A124" s="62" t="s">
        <v>3385</v>
      </c>
      <c r="B124" s="69">
        <v>45.832369535999995</v>
      </c>
      <c r="C124" s="79">
        <v>47715</v>
      </c>
    </row>
    <row r="125" spans="1:3">
      <c r="A125" s="62" t="s">
        <v>2335</v>
      </c>
      <c r="B125" s="69">
        <v>207.26717673599995</v>
      </c>
      <c r="C125" s="79">
        <v>48466</v>
      </c>
    </row>
    <row r="126" spans="1:3">
      <c r="A126" s="62" t="s">
        <v>2336</v>
      </c>
      <c r="B126" s="69">
        <v>240.54688358999999</v>
      </c>
      <c r="C126" s="79">
        <v>48466</v>
      </c>
    </row>
    <row r="127" spans="1:3">
      <c r="A127" s="62" t="s">
        <v>3386</v>
      </c>
      <c r="B127" s="69">
        <v>2056.6760270411082</v>
      </c>
      <c r="C127" s="79">
        <v>48446</v>
      </c>
    </row>
    <row r="128" spans="1:3">
      <c r="A128" s="62" t="s">
        <v>3387</v>
      </c>
      <c r="B128" s="69">
        <v>18.417035520000002</v>
      </c>
      <c r="C128" s="79">
        <v>48446</v>
      </c>
    </row>
    <row r="129" spans="1:3">
      <c r="A129" s="62" t="s">
        <v>2338</v>
      </c>
      <c r="B129" s="69">
        <v>110.00219953524</v>
      </c>
      <c r="C129" s="79">
        <v>48319</v>
      </c>
    </row>
    <row r="130" spans="1:3">
      <c r="A130" s="62" t="s">
        <v>3388</v>
      </c>
      <c r="B130" s="69">
        <v>4831.0765455724086</v>
      </c>
      <c r="C130" s="79">
        <v>49124</v>
      </c>
    </row>
    <row r="131" spans="1:3">
      <c r="A131" s="62" t="s">
        <v>3389</v>
      </c>
      <c r="B131" s="69">
        <v>2307.07024821</v>
      </c>
      <c r="C131" s="79">
        <v>50770</v>
      </c>
    </row>
    <row r="132" spans="1:3">
      <c r="A132" s="62" t="s">
        <v>3390</v>
      </c>
      <c r="B132" s="69">
        <v>1546.4214826515001</v>
      </c>
      <c r="C132" s="79">
        <v>47392</v>
      </c>
    </row>
    <row r="133" spans="1:3">
      <c r="A133" s="62" t="s">
        <v>3557</v>
      </c>
      <c r="B133" s="69">
        <v>1219.0060250227561</v>
      </c>
      <c r="C133" s="79">
        <v>46418</v>
      </c>
    </row>
    <row r="134" spans="1:3">
      <c r="A134" s="62" t="s">
        <v>3391</v>
      </c>
      <c r="B134" s="69">
        <v>7.3040726557889757</v>
      </c>
      <c r="C134" s="79">
        <v>48944</v>
      </c>
    </row>
    <row r="135" spans="1:3">
      <c r="A135" s="62" t="s">
        <v>2236</v>
      </c>
      <c r="B135" s="69">
        <v>1116.7513893407722</v>
      </c>
      <c r="C135" s="79">
        <v>48760</v>
      </c>
    </row>
    <row r="136" spans="1:3">
      <c r="A136" s="62" t="s">
        <v>2237</v>
      </c>
      <c r="B136" s="69">
        <v>5.5142731799999991</v>
      </c>
      <c r="C136" s="79">
        <v>47453</v>
      </c>
    </row>
    <row r="137" spans="1:3">
      <c r="A137" s="62" t="s">
        <v>2345</v>
      </c>
      <c r="B137" s="69">
        <v>3029.4911054610002</v>
      </c>
      <c r="C137" s="79">
        <v>45930</v>
      </c>
    </row>
    <row r="138" spans="1:3">
      <c r="A138" s="62" t="s">
        <v>3392</v>
      </c>
      <c r="B138" s="69">
        <v>6979.1926393387894</v>
      </c>
      <c r="C138" s="79">
        <v>47665</v>
      </c>
    </row>
    <row r="139" spans="1:3">
      <c r="A139" s="62" t="s">
        <v>3393</v>
      </c>
      <c r="B139" s="69">
        <v>905.63004445450963</v>
      </c>
      <c r="C139" s="79">
        <v>45485</v>
      </c>
    </row>
    <row r="140" spans="1:3">
      <c r="A140" s="62" t="s">
        <v>3394</v>
      </c>
      <c r="B140" s="69">
        <v>1867.4506182203365</v>
      </c>
      <c r="C140" s="79">
        <v>46417</v>
      </c>
    </row>
    <row r="141" spans="1:3">
      <c r="A141" s="62" t="s">
        <v>3395</v>
      </c>
      <c r="B141" s="69">
        <v>106.33558805999999</v>
      </c>
      <c r="C141" s="79">
        <v>47447</v>
      </c>
    </row>
    <row r="142" spans="1:3">
      <c r="A142" s="62" t="s">
        <v>3396</v>
      </c>
      <c r="B142" s="69">
        <v>1310.0487374519998</v>
      </c>
      <c r="C142" s="79">
        <v>47987</v>
      </c>
    </row>
    <row r="143" spans="1:3">
      <c r="A143" s="62" t="s">
        <v>2354</v>
      </c>
      <c r="B143" s="69">
        <v>1204.8700312151379</v>
      </c>
      <c r="C143" s="79">
        <v>48180</v>
      </c>
    </row>
    <row r="144" spans="1:3">
      <c r="A144" s="62" t="s">
        <v>3397</v>
      </c>
      <c r="B144" s="69">
        <v>4245.3461571299995</v>
      </c>
      <c r="C144" s="79">
        <v>47735</v>
      </c>
    </row>
    <row r="145" spans="1:3">
      <c r="A145" s="62" t="s">
        <v>3398</v>
      </c>
      <c r="B145" s="69">
        <v>140.18388295860001</v>
      </c>
      <c r="C145" s="79">
        <v>48151</v>
      </c>
    </row>
    <row r="146" spans="1:3">
      <c r="A146" s="62" t="s">
        <v>3399</v>
      </c>
      <c r="B146" s="69">
        <v>1106.7873352475494</v>
      </c>
      <c r="C146" s="79">
        <v>47848</v>
      </c>
    </row>
    <row r="147" spans="1:3">
      <c r="A147" s="62" t="s">
        <v>3400</v>
      </c>
      <c r="B147" s="69">
        <v>264.76651098695606</v>
      </c>
      <c r="C147" s="79">
        <v>45710</v>
      </c>
    </row>
    <row r="148" spans="1:3">
      <c r="A148" s="62" t="s">
        <v>3401</v>
      </c>
      <c r="B148" s="69">
        <v>2223.8279844868002</v>
      </c>
      <c r="C148" s="79">
        <v>46573</v>
      </c>
    </row>
    <row r="149" spans="1:3">
      <c r="A149" s="62" t="s">
        <v>3402</v>
      </c>
      <c r="B149" s="69">
        <v>2380.9781378588568</v>
      </c>
      <c r="C149" s="79">
        <v>47832</v>
      </c>
    </row>
    <row r="150" spans="1:3">
      <c r="A150" s="62" t="s">
        <v>3403</v>
      </c>
      <c r="B150" s="69">
        <v>111.82693420459428</v>
      </c>
      <c r="C150" s="79">
        <v>46524</v>
      </c>
    </row>
    <row r="151" spans="1:3">
      <c r="A151" s="62" t="s">
        <v>3404</v>
      </c>
      <c r="B151" s="69">
        <v>2382.9281231047694</v>
      </c>
      <c r="C151" s="79">
        <v>48121</v>
      </c>
    </row>
    <row r="152" spans="1:3">
      <c r="A152" s="62" t="s">
        <v>3405</v>
      </c>
      <c r="B152" s="69">
        <v>403.7739836605773</v>
      </c>
      <c r="C152" s="79">
        <v>48121</v>
      </c>
    </row>
    <row r="153" spans="1:3">
      <c r="A153" s="62" t="s">
        <v>3406</v>
      </c>
      <c r="B153" s="69">
        <v>426.27434775600011</v>
      </c>
      <c r="C153" s="79">
        <v>47255</v>
      </c>
    </row>
    <row r="154" spans="1:3">
      <c r="A154" s="62" t="s">
        <v>3407</v>
      </c>
      <c r="B154" s="69">
        <v>235.62912958277997</v>
      </c>
      <c r="C154" s="79">
        <v>48029</v>
      </c>
    </row>
    <row r="155" spans="1:3">
      <c r="A155" s="62" t="s">
        <v>3408</v>
      </c>
      <c r="B155" s="69">
        <v>497.28012515999995</v>
      </c>
      <c r="C155" s="79">
        <v>48294</v>
      </c>
    </row>
    <row r="156" spans="1:3">
      <c r="A156" s="62" t="s">
        <v>2370</v>
      </c>
      <c r="B156" s="69">
        <v>3220.404450603608</v>
      </c>
      <c r="C156" s="79">
        <v>47937</v>
      </c>
    </row>
    <row r="157" spans="1:3">
      <c r="A157" s="62" t="s">
        <v>3409</v>
      </c>
      <c r="B157" s="69">
        <v>978.38590471485008</v>
      </c>
      <c r="C157" s="79">
        <v>46572</v>
      </c>
    </row>
    <row r="158" spans="1:3">
      <c r="A158" s="62" t="s">
        <v>2257</v>
      </c>
      <c r="B158" s="69">
        <v>3829.7440627679998</v>
      </c>
      <c r="C158" s="79">
        <v>48781</v>
      </c>
    </row>
    <row r="159" spans="1:3">
      <c r="A159" s="62" t="s">
        <v>3558</v>
      </c>
      <c r="B159" s="69">
        <v>634.1369909872983</v>
      </c>
      <c r="C159" s="79">
        <v>45553</v>
      </c>
    </row>
    <row r="160" spans="1:3">
      <c r="A160" s="62" t="s">
        <v>3559</v>
      </c>
      <c r="B160" s="69">
        <v>644.04681561340294</v>
      </c>
      <c r="C160" s="79">
        <v>45602</v>
      </c>
    </row>
    <row r="161" spans="1:3">
      <c r="A161" s="62" t="s">
        <v>3410</v>
      </c>
      <c r="B161" s="69">
        <v>1044.4615816322607</v>
      </c>
      <c r="C161" s="79">
        <v>50770</v>
      </c>
    </row>
    <row r="162" spans="1:3">
      <c r="A162" s="62" t="s">
        <v>3411</v>
      </c>
      <c r="B162" s="69">
        <v>470.20635130767988</v>
      </c>
      <c r="C162" s="79">
        <v>45869</v>
      </c>
    </row>
    <row r="163" spans="1:3">
      <c r="A163" s="62" t="s">
        <v>3412</v>
      </c>
      <c r="B163" s="69">
        <v>357.28100706729725</v>
      </c>
      <c r="C163" s="79">
        <v>46938</v>
      </c>
    </row>
    <row r="164" spans="1:3">
      <c r="A164" s="62" t="s">
        <v>3413</v>
      </c>
      <c r="B164" s="69">
        <v>695.9354934254942</v>
      </c>
      <c r="C164" s="79">
        <v>46201</v>
      </c>
    </row>
    <row r="165" spans="1:3">
      <c r="A165" s="62" t="s">
        <v>3414</v>
      </c>
      <c r="B165" s="69">
        <v>1411.4441847129374</v>
      </c>
      <c r="C165" s="79">
        <v>46203</v>
      </c>
    </row>
    <row r="166" spans="1:3">
      <c r="A166" s="62" t="s">
        <v>2377</v>
      </c>
      <c r="B166" s="69">
        <v>2869.3933517477481</v>
      </c>
      <c r="C166" s="79">
        <v>47312</v>
      </c>
    </row>
    <row r="167" spans="1:3">
      <c r="A167" s="62" t="s">
        <v>3415</v>
      </c>
      <c r="B167" s="69">
        <v>989.75340608039994</v>
      </c>
      <c r="C167" s="79">
        <v>46660</v>
      </c>
    </row>
    <row r="168" spans="1:3">
      <c r="A168" s="62" t="s">
        <v>2382</v>
      </c>
      <c r="B168" s="69">
        <v>771.18264170999998</v>
      </c>
      <c r="C168" s="79">
        <v>47301</v>
      </c>
    </row>
    <row r="169" spans="1:3">
      <c r="A169" s="62" t="s">
        <v>3416</v>
      </c>
      <c r="B169" s="69">
        <v>1565.5617249246</v>
      </c>
      <c r="C169" s="79">
        <v>48176</v>
      </c>
    </row>
    <row r="170" spans="1:3">
      <c r="A170" s="62" t="s">
        <v>3417</v>
      </c>
      <c r="B170" s="69">
        <v>1804.4963286899813</v>
      </c>
      <c r="C170" s="79">
        <v>48944</v>
      </c>
    </row>
    <row r="171" spans="1:3">
      <c r="A171" s="62" t="s">
        <v>3418</v>
      </c>
      <c r="B171" s="69">
        <v>389.34877024752393</v>
      </c>
      <c r="C171" s="79">
        <v>46722</v>
      </c>
    </row>
    <row r="172" spans="1:3">
      <c r="A172" s="62" t="s">
        <v>3419</v>
      </c>
      <c r="B172" s="69">
        <v>558.7836107124366</v>
      </c>
      <c r="C172" s="79">
        <v>46794</v>
      </c>
    </row>
    <row r="173" spans="1:3">
      <c r="A173" s="62" t="s">
        <v>3420</v>
      </c>
      <c r="B173" s="69">
        <v>597.27376537199996</v>
      </c>
      <c r="C173" s="79">
        <v>47407</v>
      </c>
    </row>
    <row r="174" spans="1:3">
      <c r="A174" s="62" t="s">
        <v>3421</v>
      </c>
      <c r="B174" s="69">
        <v>2482.6706459880002</v>
      </c>
      <c r="C174" s="79">
        <v>48234</v>
      </c>
    </row>
    <row r="175" spans="1:3">
      <c r="A175" s="62" t="s">
        <v>2395</v>
      </c>
      <c r="B175" s="69">
        <v>388.09274908591885</v>
      </c>
      <c r="C175" s="79">
        <v>47467</v>
      </c>
    </row>
    <row r="176" spans="1:3">
      <c r="A176" s="62" t="s">
        <v>3422</v>
      </c>
      <c r="B176" s="69">
        <v>87.368989499999998</v>
      </c>
      <c r="C176" s="79">
        <v>47599</v>
      </c>
    </row>
    <row r="177" spans="1:3">
      <c r="A177" s="62" t="s">
        <v>3423</v>
      </c>
      <c r="B177" s="69">
        <v>4.4642023915314839</v>
      </c>
      <c r="C177" s="79">
        <v>46082</v>
      </c>
    </row>
    <row r="178" spans="1:3">
      <c r="A178" s="62" t="s">
        <v>3424</v>
      </c>
      <c r="B178" s="69">
        <v>606.3341782488036</v>
      </c>
      <c r="C178" s="79">
        <v>47236</v>
      </c>
    </row>
    <row r="179" spans="1:3">
      <c r="A179" s="62" t="s">
        <v>3425</v>
      </c>
      <c r="B179" s="69">
        <v>2449.0971923805291</v>
      </c>
      <c r="C179" s="79">
        <v>46465</v>
      </c>
    </row>
    <row r="180" spans="1:3">
      <c r="A180" s="62" t="s">
        <v>3426</v>
      </c>
      <c r="B180" s="69">
        <v>709.44417413999997</v>
      </c>
      <c r="C180" s="79">
        <v>48268</v>
      </c>
    </row>
    <row r="181" spans="1:3">
      <c r="A181" s="62" t="s">
        <v>2418</v>
      </c>
      <c r="B181" s="69">
        <v>301.50344250000001</v>
      </c>
      <c r="C181" s="79">
        <v>47107</v>
      </c>
    </row>
    <row r="182" spans="1:3">
      <c r="A182" s="62" t="s">
        <v>3427</v>
      </c>
      <c r="B182" s="69">
        <v>549.25370912879998</v>
      </c>
      <c r="C182" s="79">
        <v>48213</v>
      </c>
    </row>
    <row r="183" spans="1:3">
      <c r="A183" s="62" t="s">
        <v>3428</v>
      </c>
      <c r="B183" s="69">
        <v>162.780960666992</v>
      </c>
      <c r="C183" s="79">
        <v>45869</v>
      </c>
    </row>
    <row r="184" spans="1:3">
      <c r="A184" s="62" t="s">
        <v>2421</v>
      </c>
      <c r="B184" s="69">
        <v>524.49341418932011</v>
      </c>
      <c r="C184" s="79">
        <v>47848</v>
      </c>
    </row>
    <row r="185" spans="1:3">
      <c r="A185" s="62" t="s">
        <v>3429</v>
      </c>
      <c r="B185" s="69">
        <v>214.73840181689997</v>
      </c>
      <c r="C185" s="79">
        <v>46637</v>
      </c>
    </row>
    <row r="186" spans="1:3">
      <c r="A186" s="62" t="s">
        <v>2423</v>
      </c>
      <c r="B186" s="69">
        <v>1626.9292519199998</v>
      </c>
      <c r="C186" s="79">
        <v>47574</v>
      </c>
    </row>
    <row r="187" spans="1:3">
      <c r="A187" s="62" t="s">
        <v>3430</v>
      </c>
      <c r="B187" s="69">
        <v>742.93325531099993</v>
      </c>
      <c r="C187" s="79">
        <v>48942</v>
      </c>
    </row>
    <row r="188" spans="1:3">
      <c r="A188" s="62" t="s">
        <v>3431</v>
      </c>
      <c r="B188" s="69">
        <v>1078.4947189068</v>
      </c>
      <c r="C188" s="79">
        <v>48942</v>
      </c>
    </row>
    <row r="189" spans="1:3">
      <c r="A189" s="62" t="s">
        <v>2426</v>
      </c>
      <c r="B189" s="69">
        <v>4254.257950019999</v>
      </c>
      <c r="C189" s="79">
        <v>49405</v>
      </c>
    </row>
    <row r="190" spans="1:3">
      <c r="A190" s="62" t="s">
        <v>3432</v>
      </c>
      <c r="B190" s="69">
        <v>871.08657664329428</v>
      </c>
      <c r="C190" s="79">
        <v>46933</v>
      </c>
    </row>
    <row r="191" spans="1:3">
      <c r="A191" s="62" t="s">
        <v>3433</v>
      </c>
      <c r="B191" s="69">
        <v>4185.509205611479</v>
      </c>
      <c r="C191" s="79">
        <v>46643</v>
      </c>
    </row>
    <row r="192" spans="1:3">
      <c r="A192" s="62" t="s">
        <v>3434</v>
      </c>
      <c r="B192" s="69">
        <v>1237.0304957399999</v>
      </c>
      <c r="C192" s="79">
        <v>48004</v>
      </c>
    </row>
    <row r="193" spans="1:3">
      <c r="A193" s="62" t="s">
        <v>2430</v>
      </c>
      <c r="B193" s="69">
        <v>1843.5359094983999</v>
      </c>
      <c r="C193" s="79">
        <v>46742</v>
      </c>
    </row>
    <row r="194" spans="1:3">
      <c r="A194" s="62" t="s">
        <v>3435</v>
      </c>
      <c r="B194" s="69">
        <v>1841.0688632699998</v>
      </c>
      <c r="C194" s="79">
        <v>46112</v>
      </c>
    </row>
    <row r="195" spans="1:3">
      <c r="A195" s="62" t="s">
        <v>2431</v>
      </c>
      <c r="B195" s="69">
        <v>5256.1679687361002</v>
      </c>
      <c r="C195" s="79">
        <v>46722</v>
      </c>
    </row>
    <row r="196" spans="1:3">
      <c r="A196" s="62" t="s">
        <v>3436</v>
      </c>
      <c r="B196" s="69">
        <v>4170.5949332917016</v>
      </c>
      <c r="C196" s="79">
        <v>47409</v>
      </c>
    </row>
    <row r="197" spans="1:3">
      <c r="A197" s="62" t="s">
        <v>2432</v>
      </c>
      <c r="B197" s="69">
        <v>424.19179529999997</v>
      </c>
      <c r="C197" s="79">
        <v>46722</v>
      </c>
    </row>
    <row r="198" spans="1:3">
      <c r="A198" s="62" t="s">
        <v>2246</v>
      </c>
      <c r="B198" s="69">
        <v>10.397248874999999</v>
      </c>
      <c r="C198" s="79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147</v>
      </c>
      <c r="B1" s="37" t="s" vm="1">
        <v>220</v>
      </c>
    </row>
    <row r="2" spans="1:15">
      <c r="A2" s="37" t="s">
        <v>146</v>
      </c>
      <c r="B2" s="37" t="s">
        <v>221</v>
      </c>
    </row>
    <row r="3" spans="1:15">
      <c r="A3" s="37" t="s">
        <v>148</v>
      </c>
      <c r="B3" s="37" t="s">
        <v>222</v>
      </c>
    </row>
    <row r="4" spans="1:15">
      <c r="A4" s="37" t="s">
        <v>149</v>
      </c>
      <c r="B4" s="37">
        <v>12145</v>
      </c>
    </row>
    <row r="5" spans="1:15" s="3" customFormat="1">
      <c r="A5" s="38" t="s">
        <v>118</v>
      </c>
      <c r="B5" s="39" t="s">
        <v>46</v>
      </c>
      <c r="C5" s="39" t="s">
        <v>68</v>
      </c>
      <c r="D5" s="39" t="s">
        <v>14</v>
      </c>
      <c r="E5" s="39" t="s">
        <v>69</v>
      </c>
      <c r="F5" s="39" t="s">
        <v>106</v>
      </c>
      <c r="G5" s="39" t="s">
        <v>17</v>
      </c>
      <c r="H5" s="39" t="s">
        <v>105</v>
      </c>
      <c r="I5" s="39" t="s">
        <v>16</v>
      </c>
      <c r="J5" s="39" t="s">
        <v>174</v>
      </c>
      <c r="K5" s="39" t="s">
        <v>202</v>
      </c>
      <c r="L5" s="39" t="s">
        <v>175</v>
      </c>
      <c r="M5" s="39" t="s">
        <v>61</v>
      </c>
      <c r="N5" s="39" t="s">
        <v>150</v>
      </c>
      <c r="O5" s="41" t="s">
        <v>152</v>
      </c>
    </row>
    <row r="6" spans="1:15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7" t="s">
        <v>3561</v>
      </c>
      <c r="F6" s="27" t="s">
        <v>21</v>
      </c>
      <c r="G6" s="27" t="s">
        <v>20</v>
      </c>
      <c r="H6" s="127" t="s">
        <v>3561</v>
      </c>
      <c r="I6" s="27" t="s">
        <v>19</v>
      </c>
      <c r="J6" s="27" t="s">
        <v>19</v>
      </c>
      <c r="K6" s="27" t="s">
        <v>204</v>
      </c>
      <c r="L6" s="27" t="s">
        <v>200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101" t="s">
        <v>3314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133" t="s">
        <v>3561</v>
      </c>
      <c r="I8" s="133" t="s">
        <v>3561</v>
      </c>
      <c r="J8" s="133" t="s">
        <v>3561</v>
      </c>
      <c r="K8" s="133" t="s">
        <v>3561</v>
      </c>
      <c r="L8" s="102">
        <v>0</v>
      </c>
      <c r="M8" s="133" t="s">
        <v>3561</v>
      </c>
      <c r="N8" s="103">
        <v>0</v>
      </c>
      <c r="O8" s="103">
        <v>0</v>
      </c>
    </row>
    <row r="9" spans="1:15">
      <c r="A9" s="100" t="s">
        <v>212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33" t="s">
        <v>3561</v>
      </c>
      <c r="N9" s="133" t="s">
        <v>3561</v>
      </c>
      <c r="O9" s="133" t="s">
        <v>3561</v>
      </c>
    </row>
    <row r="10" spans="1:15">
      <c r="A10" s="100" t="s">
        <v>114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</row>
    <row r="11" spans="1:15">
      <c r="A11" s="100" t="s">
        <v>203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147</v>
      </c>
      <c r="B1" s="37" t="s" vm="1">
        <v>220</v>
      </c>
    </row>
    <row r="2" spans="1:15">
      <c r="A2" s="37" t="s">
        <v>146</v>
      </c>
      <c r="B2" s="37" t="s">
        <v>221</v>
      </c>
    </row>
    <row r="3" spans="1:15">
      <c r="A3" s="37" t="s">
        <v>148</v>
      </c>
      <c r="B3" s="37" t="s">
        <v>222</v>
      </c>
    </row>
    <row r="4" spans="1:15">
      <c r="A4" s="37" t="s">
        <v>149</v>
      </c>
      <c r="B4" s="37">
        <v>12145</v>
      </c>
    </row>
    <row r="5" spans="1:15" s="3" customFormat="1">
      <c r="A5" s="38" t="s">
        <v>118</v>
      </c>
      <c r="B5" s="39" t="s">
        <v>46</v>
      </c>
      <c r="C5" s="39" t="s">
        <v>68</v>
      </c>
      <c r="D5" s="39" t="s">
        <v>14</v>
      </c>
      <c r="E5" s="39" t="s">
        <v>69</v>
      </c>
      <c r="F5" s="39" t="s">
        <v>106</v>
      </c>
      <c r="G5" s="39" t="s">
        <v>17</v>
      </c>
      <c r="H5" s="39" t="s">
        <v>105</v>
      </c>
      <c r="I5" s="39" t="s">
        <v>16</v>
      </c>
      <c r="J5" s="39" t="s">
        <v>174</v>
      </c>
      <c r="K5" s="39" t="s">
        <v>197</v>
      </c>
      <c r="L5" s="39" t="s">
        <v>175</v>
      </c>
      <c r="M5" s="39" t="s">
        <v>61</v>
      </c>
      <c r="N5" s="39" t="s">
        <v>150</v>
      </c>
      <c r="O5" s="41" t="s">
        <v>152</v>
      </c>
    </row>
    <row r="6" spans="1:15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7" t="s">
        <v>3561</v>
      </c>
      <c r="F6" s="27" t="s">
        <v>21</v>
      </c>
      <c r="G6" s="27" t="s">
        <v>20</v>
      </c>
      <c r="H6" s="127" t="s">
        <v>3561</v>
      </c>
      <c r="I6" s="27" t="s">
        <v>19</v>
      </c>
      <c r="J6" s="27" t="s">
        <v>19</v>
      </c>
      <c r="K6" s="27" t="s">
        <v>204</v>
      </c>
      <c r="L6" s="27" t="s">
        <v>200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101" t="s">
        <v>3315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133" t="s">
        <v>3561</v>
      </c>
      <c r="I8" s="133" t="s">
        <v>3561</v>
      </c>
      <c r="J8" s="133" t="s">
        <v>3561</v>
      </c>
      <c r="K8" s="133" t="s">
        <v>3561</v>
      </c>
      <c r="L8" s="102">
        <v>0</v>
      </c>
      <c r="M8" s="133" t="s">
        <v>3561</v>
      </c>
      <c r="N8" s="103">
        <f>IFERROR(L8/$L$8,0)</f>
        <v>0</v>
      </c>
      <c r="O8" s="103">
        <f>L8/'סכום נכסי הקרן'!$C$41</f>
        <v>0</v>
      </c>
    </row>
    <row r="9" spans="1:15">
      <c r="A9" s="100" t="s">
        <v>212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33" t="s">
        <v>3561</v>
      </c>
      <c r="N9" s="133" t="s">
        <v>3561</v>
      </c>
      <c r="O9" s="133" t="s">
        <v>3561</v>
      </c>
    </row>
    <row r="10" spans="1:15">
      <c r="A10" s="100" t="s">
        <v>114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</row>
    <row r="11" spans="1:15">
      <c r="A11" s="100" t="s">
        <v>203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147</v>
      </c>
      <c r="B1" s="37" t="s" vm="1">
        <v>220</v>
      </c>
    </row>
    <row r="2" spans="1:15">
      <c r="A2" s="37" t="s">
        <v>146</v>
      </c>
      <c r="B2" s="37" t="s">
        <v>221</v>
      </c>
    </row>
    <row r="3" spans="1:15">
      <c r="A3" s="37" t="s">
        <v>148</v>
      </c>
      <c r="B3" s="37" t="s">
        <v>222</v>
      </c>
    </row>
    <row r="4" spans="1:15">
      <c r="A4" s="37" t="s">
        <v>149</v>
      </c>
      <c r="B4" s="37">
        <v>12145</v>
      </c>
    </row>
    <row r="5" spans="1:15" s="3" customFormat="1">
      <c r="A5" s="38" t="s">
        <v>118</v>
      </c>
      <c r="B5" s="39" t="s">
        <v>46</v>
      </c>
      <c r="C5" s="39" t="s">
        <v>68</v>
      </c>
      <c r="D5" s="39" t="s">
        <v>14</v>
      </c>
      <c r="E5" s="39" t="s">
        <v>69</v>
      </c>
      <c r="F5" s="39" t="s">
        <v>106</v>
      </c>
      <c r="G5" s="39" t="s">
        <v>17</v>
      </c>
      <c r="H5" s="39" t="s">
        <v>105</v>
      </c>
      <c r="I5" s="39" t="s">
        <v>16</v>
      </c>
      <c r="J5" s="39" t="s">
        <v>174</v>
      </c>
      <c r="K5" s="39" t="s">
        <v>197</v>
      </c>
      <c r="L5" s="39" t="s">
        <v>175</v>
      </c>
      <c r="M5" s="39" t="s">
        <v>61</v>
      </c>
      <c r="N5" s="39" t="s">
        <v>150</v>
      </c>
      <c r="O5" s="41" t="s">
        <v>152</v>
      </c>
    </row>
    <row r="6" spans="1:15" s="3" customFormat="1">
      <c r="A6" s="126" t="s">
        <v>3561</v>
      </c>
      <c r="B6" s="127" t="s">
        <v>3561</v>
      </c>
      <c r="C6" s="127" t="s">
        <v>3561</v>
      </c>
      <c r="D6" s="127" t="s">
        <v>3561</v>
      </c>
      <c r="E6" s="127" t="s">
        <v>3561</v>
      </c>
      <c r="F6" s="27" t="s">
        <v>21</v>
      </c>
      <c r="G6" s="27" t="s">
        <v>20</v>
      </c>
      <c r="H6" s="127" t="s">
        <v>3561</v>
      </c>
      <c r="I6" s="27" t="s">
        <v>19</v>
      </c>
      <c r="J6" s="27" t="s">
        <v>19</v>
      </c>
      <c r="K6" s="27" t="s">
        <v>204</v>
      </c>
      <c r="L6" s="27" t="s">
        <v>200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8" t="s">
        <v>3561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101" t="s">
        <v>3316</v>
      </c>
      <c r="B8" s="133" t="s">
        <v>3561</v>
      </c>
      <c r="C8" s="133" t="s">
        <v>3561</v>
      </c>
      <c r="D8" s="133" t="s">
        <v>3561</v>
      </c>
      <c r="E8" s="133" t="s">
        <v>3561</v>
      </c>
      <c r="F8" s="133" t="s">
        <v>3561</v>
      </c>
      <c r="G8" s="133" t="s">
        <v>3561</v>
      </c>
      <c r="H8" s="133" t="s">
        <v>3561</v>
      </c>
      <c r="I8" s="133" t="s">
        <v>3561</v>
      </c>
      <c r="J8" s="133" t="s">
        <v>3561</v>
      </c>
      <c r="K8" s="133" t="s">
        <v>3561</v>
      </c>
      <c r="L8" s="102">
        <v>0</v>
      </c>
      <c r="M8" s="133" t="s">
        <v>3561</v>
      </c>
      <c r="N8" s="103">
        <f>IFERROR(L8/$L$8,0)</f>
        <v>0</v>
      </c>
      <c r="O8" s="103">
        <f>L8/'סכום נכסי הקרן'!$C$41</f>
        <v>0</v>
      </c>
    </row>
    <row r="9" spans="1:15">
      <c r="A9" s="100" t="s">
        <v>212</v>
      </c>
      <c r="B9" s="133" t="s">
        <v>3561</v>
      </c>
      <c r="C9" s="133" t="s">
        <v>3561</v>
      </c>
      <c r="D9" s="133" t="s">
        <v>3561</v>
      </c>
      <c r="E9" s="133" t="s">
        <v>3561</v>
      </c>
      <c r="F9" s="133" t="s">
        <v>3561</v>
      </c>
      <c r="G9" s="133" t="s">
        <v>3561</v>
      </c>
      <c r="H9" s="133" t="s">
        <v>3561</v>
      </c>
      <c r="I9" s="133" t="s">
        <v>3561</v>
      </c>
      <c r="J9" s="133" t="s">
        <v>3561</v>
      </c>
      <c r="K9" s="133" t="s">
        <v>3561</v>
      </c>
      <c r="L9" s="133" t="s">
        <v>3561</v>
      </c>
      <c r="M9" s="133" t="s">
        <v>3561</v>
      </c>
      <c r="N9" s="133" t="s">
        <v>3561</v>
      </c>
      <c r="O9" s="133" t="s">
        <v>3561</v>
      </c>
    </row>
    <row r="10" spans="1:15">
      <c r="A10" s="100" t="s">
        <v>114</v>
      </c>
      <c r="B10" s="133" t="s">
        <v>3561</v>
      </c>
      <c r="C10" s="133" t="s">
        <v>3561</v>
      </c>
      <c r="D10" s="133" t="s">
        <v>3561</v>
      </c>
      <c r="E10" s="133" t="s">
        <v>3561</v>
      </c>
      <c r="F10" s="133" t="s">
        <v>3561</v>
      </c>
      <c r="G10" s="133" t="s">
        <v>3561</v>
      </c>
      <c r="H10" s="133" t="s">
        <v>3561</v>
      </c>
      <c r="I10" s="133" t="s">
        <v>3561</v>
      </c>
      <c r="J10" s="133" t="s">
        <v>3561</v>
      </c>
      <c r="K10" s="133" t="s">
        <v>3561</v>
      </c>
      <c r="L10" s="133" t="s">
        <v>3561</v>
      </c>
      <c r="M10" s="133" t="s">
        <v>3561</v>
      </c>
      <c r="N10" s="133" t="s">
        <v>3561</v>
      </c>
      <c r="O10" s="133" t="s">
        <v>3561</v>
      </c>
    </row>
    <row r="11" spans="1:15">
      <c r="A11" s="100" t="s">
        <v>203</v>
      </c>
      <c r="B11" s="133" t="s">
        <v>3561</v>
      </c>
      <c r="C11" s="133" t="s">
        <v>3561</v>
      </c>
      <c r="D11" s="133" t="s">
        <v>3561</v>
      </c>
      <c r="E11" s="133" t="s">
        <v>3561</v>
      </c>
      <c r="F11" s="133" t="s">
        <v>3561</v>
      </c>
      <c r="G11" s="133" t="s">
        <v>3561</v>
      </c>
      <c r="H11" s="133" t="s">
        <v>3561</v>
      </c>
      <c r="I11" s="133" t="s">
        <v>3561</v>
      </c>
      <c r="J11" s="133" t="s">
        <v>3561</v>
      </c>
      <c r="K11" s="133" t="s">
        <v>3561</v>
      </c>
      <c r="L11" s="133" t="s">
        <v>3561</v>
      </c>
      <c r="M11" s="133" t="s">
        <v>3561</v>
      </c>
      <c r="N11" s="133" t="s">
        <v>3561</v>
      </c>
      <c r="O11" s="133" t="s">
        <v>3561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