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D351A19C-88BF-43F9-9F8B-A9E5D4989F36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הלוואות!$A$5:$Q$997</definedName>
    <definedName name="_xlnm._FilterDatabase" localSheetId="25" hidden="1">'השקעות אחרות '!$A$5:$J$98</definedName>
    <definedName name="_xlnm._FilterDatabase" localSheetId="23" hidden="1">'זכויות מקרקעין'!$A$5:$H$98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קונצרני'!$A$6:$R$98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מניות'!$A$6:$L$195</definedName>
    <definedName name="_xlnm._FilterDatabase" localSheetId="16" hidden="1">'לא סחיר - קרנות השקעה'!$A$12:$J$535</definedName>
    <definedName name="_xlnm._FilterDatabase" localSheetId="1" hidden="1">מזומנים!$A$5:$K$188</definedName>
    <definedName name="_xlnm._FilterDatabase" localSheetId="5" hidden="1">מניות!$A$6:$N$498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מניות'!$A$5:$L$19</definedName>
    <definedName name="Print_Area" localSheetId="16">'לא סחיר - קרנות השקעה'!$A$5:$J$34</definedName>
    <definedName name="Print_Area" localSheetId="13">'לא סחיר - תעודות חוב מסחריות'!$A$5:$R$28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'!$A$5:$S$25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קונצרני'!$A$1:$AZ$320</definedName>
    <definedName name="_xlnm.Print_Area" localSheetId="9">אופציות!$A$1:$AZ$25</definedName>
    <definedName name="_xlnm.Print_Area" localSheetId="21">הלוואות!$A$1:$AZ$387</definedName>
    <definedName name="_xlnm.Print_Area" localSheetId="24">'השקעה בחברות מוחזקות'!$A$1:$AZ$8</definedName>
    <definedName name="_xlnm.Print_Area" localSheetId="25">'השקעות אחרות '!$A$1:$AZ$23</definedName>
    <definedName name="_xlnm.Print_Area" localSheetId="23">'זכויות מקרקעין'!$A$1:$AZ$26</definedName>
    <definedName name="_xlnm.Print_Area" localSheetId="10">'חוזים עתידיים'!$A$1:$AZ$24</definedName>
    <definedName name="_xlnm.Print_Area" localSheetId="26">'יתרת התחייבות להשקעה'!$A$1:$AZ$218</definedName>
    <definedName name="_xlnm.Print_Area" localSheetId="8">'כתבי אופציה'!$A$1:$AZ$27</definedName>
    <definedName name="_xlnm.Print_Area" localSheetId="12">'לא סחיר- תעודות התחייבות ממשלתי'!$A$1:$AZ$163</definedName>
    <definedName name="_xlnm.Print_Area" localSheetId="14">'לא סחיר - אג"ח קונצרני'!$A$1:$AZ$46</definedName>
    <definedName name="_xlnm.Print_Area" localSheetId="18">'לא סחיר - אופציות'!$A$1:$AZ$20</definedName>
    <definedName name="_xlnm.Print_Area" localSheetId="19">'לא סחיר - חוזים עתידיים'!$A$1:$AZ$380</definedName>
    <definedName name="_xlnm.Print_Area" localSheetId="17">'לא סחיר - כתבי אופציה'!$A$1:$AZ$15</definedName>
    <definedName name="_xlnm.Print_Area" localSheetId="20">'לא סחיר - מוצרים מובנים'!$A$1:$AZ$13</definedName>
    <definedName name="_xlnm.Print_Area" localSheetId="15">'לא סחיר - מניות'!$A$1:$AZ$74</definedName>
    <definedName name="_xlnm.Print_Area" localSheetId="16">'לא סחיר - קרנות השקעה'!$A$1:$AZ$296</definedName>
    <definedName name="_xlnm.Print_Area" localSheetId="13">'לא סחיר - תעודות חוב מסחריות'!$A$1:$AZ$24</definedName>
    <definedName name="_xlnm.Print_Area" localSheetId="11">'מוצרים מובנים'!$A$1:$AZ$13</definedName>
    <definedName name="_xlnm.Print_Area" localSheetId="1">מזומנים!$A$1:$AZ$65</definedName>
    <definedName name="_xlnm.Print_Area" localSheetId="5">מניות!$A$1:$AZ$266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נאמנות'!$A$1:$AZ$30</definedName>
    <definedName name="_xlnm.Print_Area" localSheetId="6">'קרנות סל'!$A$1:$AZ$83</definedName>
    <definedName name="_xlnm.Print_Area" localSheetId="2">'תעודות התחייבות ממשלתיות'!$A$1:$AZ$68</definedName>
    <definedName name="_xlnm.Print_Area" localSheetId="3">'תעודות חוב מסחריות '!$A$1:$AZ$16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71" l="1"/>
  <c r="H17" i="81" l="1"/>
  <c r="H9" i="81"/>
  <c r="H8" i="81" s="1"/>
  <c r="I21" i="81" l="1"/>
  <c r="I13" i="81"/>
  <c r="I20" i="81"/>
  <c r="I14" i="81"/>
  <c r="I18" i="81"/>
  <c r="I16" i="81"/>
  <c r="I23" i="81"/>
  <c r="I19" i="81"/>
  <c r="I15" i="81"/>
  <c r="I22" i="81"/>
  <c r="I17" i="81"/>
  <c r="I10" i="72"/>
  <c r="I9" i="72" s="1"/>
  <c r="C26" i="88" s="1"/>
  <c r="I12" i="81" l="1"/>
  <c r="C36" i="88"/>
  <c r="P154" i="61"/>
  <c r="P10" i="61" s="1"/>
  <c r="P9" i="61" s="1"/>
  <c r="C42" i="88" l="1"/>
  <c r="O47" i="78" l="1"/>
  <c r="O10" i="78"/>
  <c r="L11" i="69" l="1"/>
  <c r="L21" i="69"/>
  <c r="K216" i="62"/>
  <c r="K186" i="62"/>
  <c r="K185" i="62" l="1"/>
  <c r="L10" i="69"/>
  <c r="N11" i="69"/>
  <c r="I57" i="58"/>
  <c r="I56" i="58" s="1"/>
  <c r="I19" i="58"/>
  <c r="I10" i="58"/>
  <c r="I9" i="58" l="1"/>
  <c r="I8" i="58" s="1"/>
  <c r="J57" i="58" s="1"/>
  <c r="C37" i="88"/>
  <c r="C22" i="88"/>
  <c r="C11" i="88"/>
  <c r="C10" i="88"/>
  <c r="C9" i="88" l="1"/>
  <c r="C41" i="88" s="1"/>
  <c r="J12" i="81" s="1"/>
  <c r="I11" i="81"/>
  <c r="I10" i="81"/>
  <c r="I9" i="81"/>
  <c r="I8" i="81"/>
  <c r="G26" i="80"/>
  <c r="G25" i="80"/>
  <c r="G24" i="80"/>
  <c r="G23" i="80"/>
  <c r="G22" i="80"/>
  <c r="G21" i="80"/>
  <c r="G20" i="80"/>
  <c r="G19" i="80"/>
  <c r="G17" i="80"/>
  <c r="G16" i="80"/>
  <c r="G15" i="80"/>
  <c r="G14" i="80"/>
  <c r="G13" i="80"/>
  <c r="G12" i="80"/>
  <c r="G11" i="80"/>
  <c r="G10" i="80"/>
  <c r="G9" i="80"/>
  <c r="G8" i="80"/>
  <c r="P380" i="78"/>
  <c r="P379" i="78"/>
  <c r="P378" i="78"/>
  <c r="P377" i="78"/>
  <c r="P376" i="78"/>
  <c r="P375" i="78"/>
  <c r="P374" i="78"/>
  <c r="P373" i="78"/>
  <c r="P372" i="78"/>
  <c r="P371" i="78"/>
  <c r="P370" i="78"/>
  <c r="P369" i="78"/>
  <c r="P368" i="78"/>
  <c r="Q367" i="78"/>
  <c r="P367" i="78"/>
  <c r="P366" i="78"/>
  <c r="Q365" i="78"/>
  <c r="P365" i="78"/>
  <c r="P364" i="78"/>
  <c r="Q363" i="78"/>
  <c r="P363" i="78"/>
  <c r="P362" i="78"/>
  <c r="Q361" i="78"/>
  <c r="P361" i="78"/>
  <c r="P360" i="78"/>
  <c r="Q359" i="78"/>
  <c r="P359" i="78"/>
  <c r="P358" i="78"/>
  <c r="Q357" i="78"/>
  <c r="P357" i="78"/>
  <c r="P356" i="78"/>
  <c r="Q355" i="78"/>
  <c r="P355" i="78"/>
  <c r="P354" i="78"/>
  <c r="Q353" i="78"/>
  <c r="P353" i="78"/>
  <c r="P352" i="78"/>
  <c r="Q351" i="78"/>
  <c r="P351" i="78"/>
  <c r="P350" i="78"/>
  <c r="Q349" i="78"/>
  <c r="P349" i="78"/>
  <c r="P348" i="78"/>
  <c r="Q347" i="78"/>
  <c r="P347" i="78"/>
  <c r="P346" i="78"/>
  <c r="Q345" i="78"/>
  <c r="P345" i="78"/>
  <c r="P344" i="78"/>
  <c r="Q343" i="78"/>
  <c r="P343" i="78"/>
  <c r="P342" i="78"/>
  <c r="Q341" i="78"/>
  <c r="P341" i="78"/>
  <c r="P340" i="78"/>
  <c r="Q339" i="78"/>
  <c r="P339" i="78"/>
  <c r="P338" i="78"/>
  <c r="Q337" i="78"/>
  <c r="P337" i="78"/>
  <c r="P336" i="78"/>
  <c r="Q335" i="78"/>
  <c r="P335" i="78"/>
  <c r="P334" i="78"/>
  <c r="Q333" i="78"/>
  <c r="P333" i="78"/>
  <c r="P332" i="78"/>
  <c r="Q331" i="78"/>
  <c r="P331" i="78"/>
  <c r="P330" i="78"/>
  <c r="Q329" i="78"/>
  <c r="P329" i="78"/>
  <c r="P328" i="78"/>
  <c r="Q327" i="78"/>
  <c r="P327" i="78"/>
  <c r="P326" i="78"/>
  <c r="Q325" i="78"/>
  <c r="P325" i="78"/>
  <c r="P324" i="78"/>
  <c r="Q323" i="78"/>
  <c r="P323" i="78"/>
  <c r="P322" i="78"/>
  <c r="Q321" i="78"/>
  <c r="P321" i="78"/>
  <c r="P320" i="78"/>
  <c r="Q319" i="78"/>
  <c r="P319" i="78"/>
  <c r="P318" i="78"/>
  <c r="Q317" i="78"/>
  <c r="P317" i="78"/>
  <c r="P316" i="78"/>
  <c r="Q315" i="78"/>
  <c r="P315" i="78"/>
  <c r="P314" i="78"/>
  <c r="Q313" i="78"/>
  <c r="P313" i="78"/>
  <c r="P312" i="78"/>
  <c r="Q311" i="78"/>
  <c r="P311" i="78"/>
  <c r="P310" i="78"/>
  <c r="Q309" i="78"/>
  <c r="P309" i="78"/>
  <c r="P308" i="78"/>
  <c r="Q307" i="78"/>
  <c r="P307" i="78"/>
  <c r="P306" i="78"/>
  <c r="Q305" i="78"/>
  <c r="P305" i="78"/>
  <c r="P304" i="78"/>
  <c r="Q303" i="78"/>
  <c r="P303" i="78"/>
  <c r="Q302" i="78"/>
  <c r="P302" i="78"/>
  <c r="Q301" i="78"/>
  <c r="P301" i="78"/>
  <c r="Q300" i="78"/>
  <c r="P300" i="78"/>
  <c r="Q299" i="78"/>
  <c r="P299" i="78"/>
  <c r="Q298" i="78"/>
  <c r="P298" i="78"/>
  <c r="Q297" i="78"/>
  <c r="P297" i="78"/>
  <c r="Q296" i="78"/>
  <c r="P296" i="78"/>
  <c r="Q295" i="78"/>
  <c r="P295" i="78"/>
  <c r="Q294" i="78"/>
  <c r="P294" i="78"/>
  <c r="Q293" i="78"/>
  <c r="P293" i="78"/>
  <c r="Q292" i="78"/>
  <c r="P292" i="78"/>
  <c r="Q291" i="78"/>
  <c r="P291" i="78"/>
  <c r="Q290" i="78"/>
  <c r="P290" i="78"/>
  <c r="Q289" i="78"/>
  <c r="P289" i="78"/>
  <c r="Q288" i="78"/>
  <c r="P288" i="78"/>
  <c r="Q287" i="78"/>
  <c r="P287" i="78"/>
  <c r="Q286" i="78"/>
  <c r="P286" i="78"/>
  <c r="Q285" i="78"/>
  <c r="P285" i="78"/>
  <c r="Q284" i="78"/>
  <c r="P284" i="78"/>
  <c r="Q283" i="78"/>
  <c r="P283" i="78"/>
  <c r="Q281" i="78"/>
  <c r="P281" i="78"/>
  <c r="Q280" i="78"/>
  <c r="P280" i="78"/>
  <c r="Q278" i="78"/>
  <c r="P278" i="78"/>
  <c r="Q277" i="78"/>
  <c r="P277" i="78"/>
  <c r="Q276" i="78"/>
  <c r="P276" i="78"/>
  <c r="Q275" i="78"/>
  <c r="P275" i="78"/>
  <c r="Q274" i="78"/>
  <c r="P274" i="78"/>
  <c r="Q273" i="78"/>
  <c r="P273" i="78"/>
  <c r="Q272" i="78"/>
  <c r="P272" i="78"/>
  <c r="Q271" i="78"/>
  <c r="P271" i="78"/>
  <c r="Q270" i="78"/>
  <c r="P270" i="78"/>
  <c r="Q269" i="78"/>
  <c r="P269" i="78"/>
  <c r="Q268" i="78"/>
  <c r="P268" i="78"/>
  <c r="Q267" i="78"/>
  <c r="P267" i="78"/>
  <c r="Q266" i="78"/>
  <c r="P266" i="78"/>
  <c r="Q265" i="78"/>
  <c r="P265" i="78"/>
  <c r="Q264" i="78"/>
  <c r="P264" i="78"/>
  <c r="Q263" i="78"/>
  <c r="P263" i="78"/>
  <c r="Q262" i="78"/>
  <c r="P262" i="78"/>
  <c r="Q261" i="78"/>
  <c r="P261" i="78"/>
  <c r="Q260" i="78"/>
  <c r="P260" i="78"/>
  <c r="Q259" i="78"/>
  <c r="P259" i="78"/>
  <c r="Q258" i="78"/>
  <c r="P258" i="78"/>
  <c r="Q257" i="78"/>
  <c r="P257" i="78"/>
  <c r="Q256" i="78"/>
  <c r="P256" i="78"/>
  <c r="Q255" i="78"/>
  <c r="P255" i="78"/>
  <c r="Q254" i="78"/>
  <c r="P254" i="78"/>
  <c r="Q253" i="78"/>
  <c r="P253" i="78"/>
  <c r="Q252" i="78"/>
  <c r="P252" i="78"/>
  <c r="Q251" i="78"/>
  <c r="P251" i="78"/>
  <c r="Q250" i="78"/>
  <c r="P250" i="78"/>
  <c r="Q249" i="78"/>
  <c r="P249" i="78"/>
  <c r="Q248" i="78"/>
  <c r="P248" i="78"/>
  <c r="Q247" i="78"/>
  <c r="P247" i="78"/>
  <c r="Q246" i="78"/>
  <c r="P246" i="78"/>
  <c r="Q245" i="78"/>
  <c r="P245" i="78"/>
  <c r="Q244" i="78"/>
  <c r="P244" i="78"/>
  <c r="Q243" i="78"/>
  <c r="P243" i="78"/>
  <c r="Q242" i="78"/>
  <c r="P242" i="78"/>
  <c r="Q241" i="78"/>
  <c r="P241" i="78"/>
  <c r="Q240" i="78"/>
  <c r="P240" i="78"/>
  <c r="Q239" i="78"/>
  <c r="P239" i="78"/>
  <c r="Q238" i="78"/>
  <c r="P238" i="78"/>
  <c r="Q237" i="78"/>
  <c r="P237" i="78"/>
  <c r="Q236" i="78"/>
  <c r="P236" i="78"/>
  <c r="Q235" i="78"/>
  <c r="P235" i="78"/>
  <c r="Q234" i="78"/>
  <c r="P234" i="78"/>
  <c r="Q233" i="78"/>
  <c r="P233" i="78"/>
  <c r="Q232" i="78"/>
  <c r="P232" i="78"/>
  <c r="Q231" i="78"/>
  <c r="P231" i="78"/>
  <c r="Q230" i="78"/>
  <c r="P230" i="78"/>
  <c r="Q229" i="78"/>
  <c r="P229" i="78"/>
  <c r="Q228" i="78"/>
  <c r="P228" i="78"/>
  <c r="Q227" i="78"/>
  <c r="P227" i="78"/>
  <c r="Q226" i="78"/>
  <c r="P226" i="78"/>
  <c r="Q225" i="78"/>
  <c r="P225" i="78"/>
  <c r="Q224" i="78"/>
  <c r="P224" i="78"/>
  <c r="Q223" i="78"/>
  <c r="P223" i="78"/>
  <c r="Q222" i="78"/>
  <c r="P222" i="78"/>
  <c r="Q221" i="78"/>
  <c r="P221" i="78"/>
  <c r="Q220" i="78"/>
  <c r="P220" i="78"/>
  <c r="Q219" i="78"/>
  <c r="P219" i="78"/>
  <c r="Q218" i="78"/>
  <c r="P218" i="78"/>
  <c r="Q217" i="78"/>
  <c r="P217" i="78"/>
  <c r="Q216" i="78"/>
  <c r="P216" i="78"/>
  <c r="Q215" i="78"/>
  <c r="P215" i="78"/>
  <c r="Q214" i="78"/>
  <c r="P214" i="78"/>
  <c r="Q213" i="78"/>
  <c r="P213" i="78"/>
  <c r="Q212" i="78"/>
  <c r="P212" i="78"/>
  <c r="Q211" i="78"/>
  <c r="P211" i="78"/>
  <c r="Q210" i="78"/>
  <c r="P210" i="78"/>
  <c r="Q209" i="78"/>
  <c r="P209" i="78"/>
  <c r="Q208" i="78"/>
  <c r="P208" i="78"/>
  <c r="Q207" i="78"/>
  <c r="P207" i="78"/>
  <c r="Q206" i="78"/>
  <c r="P206" i="78"/>
  <c r="Q205" i="78"/>
  <c r="P205" i="78"/>
  <c r="Q204" i="78"/>
  <c r="P204" i="78"/>
  <c r="Q203" i="78"/>
  <c r="P203" i="78"/>
  <c r="Q202" i="78"/>
  <c r="P202" i="78"/>
  <c r="Q201" i="78"/>
  <c r="P201" i="78"/>
  <c r="Q200" i="78"/>
  <c r="P200" i="78"/>
  <c r="Q199" i="78"/>
  <c r="P199" i="78"/>
  <c r="Q198" i="78"/>
  <c r="P198" i="78"/>
  <c r="Q197" i="78"/>
  <c r="P197" i="78"/>
  <c r="Q196" i="78"/>
  <c r="P196" i="78"/>
  <c r="Q195" i="78"/>
  <c r="P195" i="78"/>
  <c r="Q194" i="78"/>
  <c r="P194" i="78"/>
  <c r="Q193" i="78"/>
  <c r="P193" i="78"/>
  <c r="Q192" i="78"/>
  <c r="P192" i="78"/>
  <c r="Q191" i="78"/>
  <c r="P191" i="78"/>
  <c r="Q190" i="78"/>
  <c r="P190" i="78"/>
  <c r="Q189" i="78"/>
  <c r="P189" i="78"/>
  <c r="Q188" i="78"/>
  <c r="P188" i="78"/>
  <c r="Q187" i="78"/>
  <c r="P187" i="78"/>
  <c r="Q186" i="78"/>
  <c r="P186" i="78"/>
  <c r="Q185" i="78"/>
  <c r="P185" i="78"/>
  <c r="Q184" i="78"/>
  <c r="P184" i="78"/>
  <c r="Q183" i="78"/>
  <c r="P183" i="78"/>
  <c r="Q182" i="78"/>
  <c r="P182" i="78"/>
  <c r="Q181" i="78"/>
  <c r="P181" i="78"/>
  <c r="Q180" i="78"/>
  <c r="P180" i="78"/>
  <c r="Q179" i="78"/>
  <c r="P179" i="78"/>
  <c r="Q178" i="78"/>
  <c r="P178" i="78"/>
  <c r="Q177" i="78"/>
  <c r="P177" i="78"/>
  <c r="Q176" i="78"/>
  <c r="P176" i="78"/>
  <c r="Q175" i="78"/>
  <c r="P175" i="78"/>
  <c r="Q174" i="78"/>
  <c r="P174" i="78"/>
  <c r="Q173" i="78"/>
  <c r="P173" i="78"/>
  <c r="Q172" i="78"/>
  <c r="P172" i="78"/>
  <c r="Q171" i="78"/>
  <c r="P171" i="78"/>
  <c r="Q170" i="78"/>
  <c r="P170" i="78"/>
  <c r="Q169" i="78"/>
  <c r="P169" i="78"/>
  <c r="Q168" i="78"/>
  <c r="P168" i="78"/>
  <c r="Q167" i="78"/>
  <c r="P167" i="78"/>
  <c r="Q166" i="78"/>
  <c r="P166" i="78"/>
  <c r="Q165" i="78"/>
  <c r="P165" i="78"/>
  <c r="Q164" i="78"/>
  <c r="P164" i="78"/>
  <c r="Q163" i="78"/>
  <c r="P163" i="78"/>
  <c r="Q162" i="78"/>
  <c r="P162" i="78"/>
  <c r="Q161" i="78"/>
  <c r="P161" i="78"/>
  <c r="Q160" i="78"/>
  <c r="P160" i="78"/>
  <c r="Q159" i="78"/>
  <c r="P159" i="78"/>
  <c r="Q158" i="78"/>
  <c r="P158" i="78"/>
  <c r="Q157" i="78"/>
  <c r="P157" i="78"/>
  <c r="Q156" i="78"/>
  <c r="P156" i="78"/>
  <c r="Q155" i="78"/>
  <c r="P155" i="78"/>
  <c r="Q154" i="78"/>
  <c r="P154" i="78"/>
  <c r="Q153" i="78"/>
  <c r="P153" i="78"/>
  <c r="Q152" i="78"/>
  <c r="P152" i="78"/>
  <c r="Q151" i="78"/>
  <c r="P151" i="78"/>
  <c r="Q150" i="78"/>
  <c r="P150" i="78"/>
  <c r="Q149" i="78"/>
  <c r="P149" i="78"/>
  <c r="Q148" i="78"/>
  <c r="P148" i="78"/>
  <c r="Q147" i="78"/>
  <c r="P147" i="78"/>
  <c r="Q146" i="78"/>
  <c r="P146" i="78"/>
  <c r="Q145" i="78"/>
  <c r="P145" i="78"/>
  <c r="Q144" i="78"/>
  <c r="P144" i="78"/>
  <c r="Q143" i="78"/>
  <c r="P143" i="78"/>
  <c r="Q142" i="78"/>
  <c r="P142" i="78"/>
  <c r="Q141" i="78"/>
  <c r="P141" i="78"/>
  <c r="Q140" i="78"/>
  <c r="P140" i="78"/>
  <c r="Q139" i="78"/>
  <c r="P139" i="78"/>
  <c r="Q138" i="78"/>
  <c r="P138" i="78"/>
  <c r="Q137" i="78"/>
  <c r="P137" i="78"/>
  <c r="Q136" i="78"/>
  <c r="P136" i="78"/>
  <c r="Q135" i="78"/>
  <c r="P135" i="78"/>
  <c r="Q134" i="78"/>
  <c r="P134" i="78"/>
  <c r="Q133" i="78"/>
  <c r="P133" i="78"/>
  <c r="Q132" i="78"/>
  <c r="P132" i="78"/>
  <c r="Q131" i="78"/>
  <c r="P131" i="78"/>
  <c r="Q130" i="78"/>
  <c r="P130" i="78"/>
  <c r="Q129" i="78"/>
  <c r="P129" i="78"/>
  <c r="Q128" i="78"/>
  <c r="P128" i="78"/>
  <c r="Q127" i="78"/>
  <c r="P127" i="78"/>
  <c r="Q126" i="78"/>
  <c r="P126" i="78"/>
  <c r="Q125" i="78"/>
  <c r="P125" i="78"/>
  <c r="Q124" i="78"/>
  <c r="P124" i="78"/>
  <c r="Q123" i="78"/>
  <c r="P123" i="78"/>
  <c r="Q122" i="78"/>
  <c r="P122" i="78"/>
  <c r="Q121" i="78"/>
  <c r="P121" i="78"/>
  <c r="Q120" i="78"/>
  <c r="P120" i="78"/>
  <c r="Q119" i="78"/>
  <c r="P119" i="78"/>
  <c r="Q118" i="78"/>
  <c r="P118" i="78"/>
  <c r="Q117" i="78"/>
  <c r="P117" i="78"/>
  <c r="Q116" i="78"/>
  <c r="P116" i="78"/>
  <c r="Q115" i="78"/>
  <c r="P115" i="78"/>
  <c r="Q114" i="78"/>
  <c r="P114" i="78"/>
  <c r="Q113" i="78"/>
  <c r="P113" i="78"/>
  <c r="Q112" i="78"/>
  <c r="P112" i="78"/>
  <c r="Q111" i="78"/>
  <c r="P111" i="78"/>
  <c r="Q110" i="78"/>
  <c r="P110" i="78"/>
  <c r="Q109" i="78"/>
  <c r="P109" i="78"/>
  <c r="Q108" i="78"/>
  <c r="P108" i="78"/>
  <c r="Q107" i="78"/>
  <c r="P107" i="78"/>
  <c r="Q106" i="78"/>
  <c r="P106" i="78"/>
  <c r="Q105" i="78"/>
  <c r="P105" i="78"/>
  <c r="Q104" i="78"/>
  <c r="P104" i="78"/>
  <c r="Q103" i="78"/>
  <c r="P103" i="78"/>
  <c r="Q102" i="78"/>
  <c r="P102" i="78"/>
  <c r="Q101" i="78"/>
  <c r="P101" i="78"/>
  <c r="Q100" i="78"/>
  <c r="P100" i="78"/>
  <c r="Q99" i="78"/>
  <c r="P99" i="78"/>
  <c r="Q98" i="78"/>
  <c r="P98" i="78"/>
  <c r="Q97" i="78"/>
  <c r="P97" i="78"/>
  <c r="Q96" i="78"/>
  <c r="P96" i="78"/>
  <c r="Q95" i="78"/>
  <c r="P95" i="78"/>
  <c r="Q94" i="78"/>
  <c r="P94" i="78"/>
  <c r="Q93" i="78"/>
  <c r="P93" i="78"/>
  <c r="Q92" i="78"/>
  <c r="P92" i="78"/>
  <c r="Q91" i="78"/>
  <c r="P91" i="78"/>
  <c r="Q90" i="78"/>
  <c r="P90" i="78"/>
  <c r="Q89" i="78"/>
  <c r="P89" i="78"/>
  <c r="Q88" i="78"/>
  <c r="P88" i="78"/>
  <c r="Q87" i="78"/>
  <c r="P87" i="78"/>
  <c r="Q86" i="78"/>
  <c r="P86" i="78"/>
  <c r="Q85" i="78"/>
  <c r="P85" i="78"/>
  <c r="Q84" i="78"/>
  <c r="P84" i="78"/>
  <c r="Q83" i="78"/>
  <c r="P83" i="78"/>
  <c r="Q82" i="78"/>
  <c r="P82" i="78"/>
  <c r="Q81" i="78"/>
  <c r="P81" i="78"/>
  <c r="Q80" i="78"/>
  <c r="P80" i="78"/>
  <c r="Q79" i="78"/>
  <c r="P79" i="78"/>
  <c r="Q78" i="78"/>
  <c r="P78" i="78"/>
  <c r="Q77" i="78"/>
  <c r="P77" i="78"/>
  <c r="Q76" i="78"/>
  <c r="P76" i="78"/>
  <c r="Q75" i="78"/>
  <c r="P75" i="78"/>
  <c r="Q74" i="78"/>
  <c r="P74" i="78"/>
  <c r="Q73" i="78"/>
  <c r="P73" i="78"/>
  <c r="Q72" i="78"/>
  <c r="P72" i="78"/>
  <c r="Q71" i="78"/>
  <c r="P71" i="78"/>
  <c r="Q70" i="78"/>
  <c r="P70" i="78"/>
  <c r="Q69" i="78"/>
  <c r="P69" i="78"/>
  <c r="Q68" i="78"/>
  <c r="P68" i="78"/>
  <c r="Q67" i="78"/>
  <c r="P67" i="78"/>
  <c r="Q66" i="78"/>
  <c r="P66" i="78"/>
  <c r="Q65" i="78"/>
  <c r="P65" i="78"/>
  <c r="Q64" i="78"/>
  <c r="P64" i="78"/>
  <c r="Q63" i="78"/>
  <c r="P63" i="78"/>
  <c r="Q62" i="78"/>
  <c r="P62" i="78"/>
  <c r="Q61" i="78"/>
  <c r="P61" i="78"/>
  <c r="Q60" i="78"/>
  <c r="P60" i="78"/>
  <c r="Q59" i="78"/>
  <c r="P59" i="78"/>
  <c r="Q58" i="78"/>
  <c r="P58" i="78"/>
  <c r="Q57" i="78"/>
  <c r="P57" i="78"/>
  <c r="Q56" i="78"/>
  <c r="P56" i="78"/>
  <c r="Q55" i="78"/>
  <c r="P55" i="78"/>
  <c r="Q54" i="78"/>
  <c r="P54" i="78"/>
  <c r="Q53" i="78"/>
  <c r="P53" i="78"/>
  <c r="Q52" i="78"/>
  <c r="P52" i="78"/>
  <c r="Q51" i="78"/>
  <c r="P51" i="78"/>
  <c r="Q50" i="78"/>
  <c r="P50" i="78"/>
  <c r="Q49" i="78"/>
  <c r="P49" i="78"/>
  <c r="Q48" i="78"/>
  <c r="P48" i="78"/>
  <c r="Q47" i="78"/>
  <c r="P47" i="78"/>
  <c r="Q45" i="78"/>
  <c r="P45" i="78"/>
  <c r="Q44" i="78"/>
  <c r="P44" i="78"/>
  <c r="Q43" i="78"/>
  <c r="P43" i="78"/>
  <c r="Q42" i="78"/>
  <c r="P42" i="78"/>
  <c r="Q41" i="78"/>
  <c r="P41" i="78"/>
  <c r="Q40" i="78"/>
  <c r="P40" i="78"/>
  <c r="Q39" i="78"/>
  <c r="P39" i="78"/>
  <c r="Q38" i="78"/>
  <c r="P38" i="78"/>
  <c r="Q37" i="78"/>
  <c r="P37" i="78"/>
  <c r="Q36" i="78"/>
  <c r="P36" i="78"/>
  <c r="Q35" i="78"/>
  <c r="P35" i="78"/>
  <c r="Q34" i="78"/>
  <c r="P34" i="78"/>
  <c r="Q33" i="78"/>
  <c r="P33" i="78"/>
  <c r="Q32" i="78"/>
  <c r="P32" i="78"/>
  <c r="Q31" i="78"/>
  <c r="P31" i="78"/>
  <c r="Q30" i="78"/>
  <c r="P30" i="78"/>
  <c r="Q29" i="78"/>
  <c r="P29" i="78"/>
  <c r="Q28" i="78"/>
  <c r="P28" i="78"/>
  <c r="Q27" i="78"/>
  <c r="P27" i="78"/>
  <c r="Q26" i="78"/>
  <c r="P26" i="78"/>
  <c r="Q25" i="78"/>
  <c r="P25" i="78"/>
  <c r="Q24" i="78"/>
  <c r="P24" i="78"/>
  <c r="Q23" i="78"/>
  <c r="P23" i="78"/>
  <c r="Q22" i="78"/>
  <c r="P22" i="78"/>
  <c r="Q21" i="78"/>
  <c r="P21" i="78"/>
  <c r="Q20" i="78"/>
  <c r="P20" i="78"/>
  <c r="Q19" i="78"/>
  <c r="P19" i="78"/>
  <c r="Q18" i="78"/>
  <c r="P18" i="78"/>
  <c r="Q17" i="78"/>
  <c r="P17" i="78"/>
  <c r="Q16" i="78"/>
  <c r="P16" i="78"/>
  <c r="Q15" i="78"/>
  <c r="P15" i="78"/>
  <c r="Q14" i="78"/>
  <c r="P14" i="78"/>
  <c r="Q13" i="78"/>
  <c r="P13" i="78"/>
  <c r="Q12" i="78"/>
  <c r="P12" i="78"/>
  <c r="Q11" i="78"/>
  <c r="P11" i="78"/>
  <c r="Q10" i="78"/>
  <c r="P10" i="78"/>
  <c r="Q9" i="78"/>
  <c r="P9" i="78"/>
  <c r="Q8" i="78"/>
  <c r="P8" i="78"/>
  <c r="J373" i="76"/>
  <c r="I373" i="76"/>
  <c r="J372" i="76"/>
  <c r="I372" i="76"/>
  <c r="J371" i="76"/>
  <c r="I371" i="76"/>
  <c r="J369" i="76"/>
  <c r="I369" i="76"/>
  <c r="J368" i="76"/>
  <c r="I368" i="76"/>
  <c r="J367" i="76"/>
  <c r="I367" i="76"/>
  <c r="J366" i="76"/>
  <c r="I366" i="76"/>
  <c r="J365" i="76"/>
  <c r="I365" i="76"/>
  <c r="J364" i="76"/>
  <c r="I364" i="76"/>
  <c r="J363" i="76"/>
  <c r="I363" i="76"/>
  <c r="J362" i="76"/>
  <c r="I362" i="76"/>
  <c r="J361" i="76"/>
  <c r="I361" i="76"/>
  <c r="J359" i="76"/>
  <c r="I359" i="76"/>
  <c r="J358" i="76"/>
  <c r="I358" i="76"/>
  <c r="J357" i="76"/>
  <c r="I357" i="76"/>
  <c r="J356" i="76"/>
  <c r="I356" i="76"/>
  <c r="J354" i="76"/>
  <c r="I354" i="76"/>
  <c r="J353" i="76"/>
  <c r="I353" i="76"/>
  <c r="J352" i="76"/>
  <c r="I352" i="76"/>
  <c r="J351" i="76"/>
  <c r="I351" i="76"/>
  <c r="J350" i="76"/>
  <c r="I350" i="76"/>
  <c r="J349" i="76"/>
  <c r="I349" i="76"/>
  <c r="J348" i="76"/>
  <c r="I348" i="76"/>
  <c r="J347" i="76"/>
  <c r="I347" i="76"/>
  <c r="J346" i="76"/>
  <c r="I346" i="76"/>
  <c r="J345" i="76"/>
  <c r="I345" i="76"/>
  <c r="J344" i="76"/>
  <c r="I344" i="76"/>
  <c r="J343" i="76"/>
  <c r="I343" i="76"/>
  <c r="J342" i="76"/>
  <c r="I342" i="76"/>
  <c r="J341" i="76"/>
  <c r="I341" i="76"/>
  <c r="J340" i="76"/>
  <c r="I340" i="76"/>
  <c r="J339" i="76"/>
  <c r="I339" i="76"/>
  <c r="J338" i="76"/>
  <c r="I338" i="76"/>
  <c r="J337" i="76"/>
  <c r="I337" i="76"/>
  <c r="J336" i="76"/>
  <c r="I336" i="76"/>
  <c r="J335" i="76"/>
  <c r="I335" i="76"/>
  <c r="J334" i="76"/>
  <c r="I334" i="76"/>
  <c r="J333" i="76"/>
  <c r="I333" i="76"/>
  <c r="J332" i="76"/>
  <c r="I332" i="76"/>
  <c r="J331" i="76"/>
  <c r="I331" i="76"/>
  <c r="J330" i="76"/>
  <c r="I330" i="76"/>
  <c r="J329" i="76"/>
  <c r="I329" i="76"/>
  <c r="J328" i="76"/>
  <c r="I328" i="76"/>
  <c r="J327" i="76"/>
  <c r="I327" i="76"/>
  <c r="J326" i="76"/>
  <c r="I326" i="76"/>
  <c r="J325" i="76"/>
  <c r="I325" i="76"/>
  <c r="J324" i="76"/>
  <c r="I324" i="76"/>
  <c r="J323" i="76"/>
  <c r="I323" i="76"/>
  <c r="J322" i="76"/>
  <c r="I322" i="76"/>
  <c r="J321" i="76"/>
  <c r="I321" i="76"/>
  <c r="J320" i="76"/>
  <c r="I320" i="76"/>
  <c r="J319" i="76"/>
  <c r="I319" i="76"/>
  <c r="J318" i="76"/>
  <c r="I318" i="76"/>
  <c r="J317" i="76"/>
  <c r="I317" i="76"/>
  <c r="J316" i="76"/>
  <c r="I316" i="76"/>
  <c r="J315" i="76"/>
  <c r="I315" i="76"/>
  <c r="J314" i="76"/>
  <c r="I314" i="76"/>
  <c r="J313" i="76"/>
  <c r="I313" i="76"/>
  <c r="J312" i="76"/>
  <c r="I312" i="76"/>
  <c r="J311" i="76"/>
  <c r="I311" i="76"/>
  <c r="J310" i="76"/>
  <c r="I310" i="76"/>
  <c r="J309" i="76"/>
  <c r="I309" i="76"/>
  <c r="J308" i="76"/>
  <c r="I308" i="76"/>
  <c r="J307" i="76"/>
  <c r="I307" i="76"/>
  <c r="J306" i="76"/>
  <c r="I306" i="76"/>
  <c r="J305" i="76"/>
  <c r="I305" i="76"/>
  <c r="J304" i="76"/>
  <c r="I304" i="76"/>
  <c r="J303" i="76"/>
  <c r="I303" i="76"/>
  <c r="J302" i="76"/>
  <c r="I302" i="76"/>
  <c r="J301" i="76"/>
  <c r="I301" i="76"/>
  <c r="J300" i="76"/>
  <c r="I300" i="76"/>
  <c r="J299" i="76"/>
  <c r="I299" i="76"/>
  <c r="J298" i="76"/>
  <c r="I298" i="76"/>
  <c r="J297" i="76"/>
  <c r="I297" i="76"/>
  <c r="J296" i="76"/>
  <c r="I296" i="76"/>
  <c r="J295" i="76"/>
  <c r="I295" i="76"/>
  <c r="J294" i="76"/>
  <c r="I294" i="76"/>
  <c r="J293" i="76"/>
  <c r="I293" i="76"/>
  <c r="J292" i="76"/>
  <c r="I292" i="76"/>
  <c r="J291" i="76"/>
  <c r="I291" i="76"/>
  <c r="J290" i="76"/>
  <c r="I290" i="76"/>
  <c r="J289" i="76"/>
  <c r="I289" i="76"/>
  <c r="J288" i="76"/>
  <c r="I288" i="76"/>
  <c r="J287" i="76"/>
  <c r="I287" i="76"/>
  <c r="J286" i="76"/>
  <c r="I286" i="76"/>
  <c r="J285" i="76"/>
  <c r="I285" i="76"/>
  <c r="J284" i="76"/>
  <c r="I284" i="76"/>
  <c r="J283" i="76"/>
  <c r="I283" i="76"/>
  <c r="J282" i="76"/>
  <c r="I282" i="76"/>
  <c r="J281" i="76"/>
  <c r="I281" i="76"/>
  <c r="J280" i="76"/>
  <c r="I280" i="76"/>
  <c r="J279" i="76"/>
  <c r="I279" i="76"/>
  <c r="J278" i="76"/>
  <c r="I278" i="76"/>
  <c r="J277" i="76"/>
  <c r="I277" i="76"/>
  <c r="J276" i="76"/>
  <c r="I276" i="76"/>
  <c r="J275" i="76"/>
  <c r="I275" i="76"/>
  <c r="J274" i="76"/>
  <c r="I274" i="76"/>
  <c r="J273" i="76"/>
  <c r="I273" i="76"/>
  <c r="J272" i="76"/>
  <c r="I272" i="76"/>
  <c r="J271" i="76"/>
  <c r="I271" i="76"/>
  <c r="J270" i="76"/>
  <c r="I270" i="76"/>
  <c r="J269" i="76"/>
  <c r="I269" i="76"/>
  <c r="J268" i="76"/>
  <c r="I268" i="76"/>
  <c r="J267" i="76"/>
  <c r="I267" i="76"/>
  <c r="J266" i="76"/>
  <c r="I266" i="76"/>
  <c r="J265" i="76"/>
  <c r="I265" i="76"/>
  <c r="J264" i="76"/>
  <c r="I264" i="76"/>
  <c r="J263" i="76"/>
  <c r="I263" i="76"/>
  <c r="J262" i="76"/>
  <c r="I262" i="76"/>
  <c r="J261" i="76"/>
  <c r="I261" i="76"/>
  <c r="J260" i="76"/>
  <c r="I260" i="76"/>
  <c r="J259" i="76"/>
  <c r="I259" i="76"/>
  <c r="J258" i="76"/>
  <c r="I258" i="76"/>
  <c r="J257" i="76"/>
  <c r="I257" i="76"/>
  <c r="J256" i="76"/>
  <c r="I256" i="76"/>
  <c r="J255" i="76"/>
  <c r="I255" i="76"/>
  <c r="J254" i="76"/>
  <c r="I254" i="76"/>
  <c r="J253" i="76"/>
  <c r="I253" i="76"/>
  <c r="J252" i="76"/>
  <c r="I252" i="76"/>
  <c r="J251" i="76"/>
  <c r="I251" i="76"/>
  <c r="J250" i="76"/>
  <c r="I250" i="76"/>
  <c r="J249" i="76"/>
  <c r="I249" i="76"/>
  <c r="J248" i="76"/>
  <c r="I248" i="76"/>
  <c r="J247" i="76"/>
  <c r="I247" i="76"/>
  <c r="J246" i="76"/>
  <c r="I246" i="76"/>
  <c r="J245" i="76"/>
  <c r="I245" i="76"/>
  <c r="J244" i="76"/>
  <c r="I244" i="76"/>
  <c r="J243" i="76"/>
  <c r="I243" i="76"/>
  <c r="J242" i="76"/>
  <c r="I242" i="76"/>
  <c r="J241" i="76"/>
  <c r="I241" i="76"/>
  <c r="J240" i="76"/>
  <c r="I240" i="76"/>
  <c r="J239" i="76"/>
  <c r="I239" i="76"/>
  <c r="J238" i="76"/>
  <c r="I238" i="76"/>
  <c r="J236" i="76"/>
  <c r="I236" i="76"/>
  <c r="J235" i="76"/>
  <c r="I235" i="76"/>
  <c r="J234" i="76"/>
  <c r="I234" i="76"/>
  <c r="J233" i="76"/>
  <c r="I233" i="76"/>
  <c r="J232" i="76"/>
  <c r="I232" i="76"/>
  <c r="J231" i="76"/>
  <c r="I231" i="76"/>
  <c r="J230" i="76"/>
  <c r="I230" i="76"/>
  <c r="J229" i="76"/>
  <c r="I229" i="76"/>
  <c r="J228" i="76"/>
  <c r="I228" i="76"/>
  <c r="J227" i="76"/>
  <c r="I227" i="76"/>
  <c r="J226" i="76"/>
  <c r="I226" i="76"/>
  <c r="J225" i="76"/>
  <c r="I225" i="76"/>
  <c r="J224" i="76"/>
  <c r="I224" i="76"/>
  <c r="J223" i="76"/>
  <c r="I223" i="76"/>
  <c r="J222" i="76"/>
  <c r="I222" i="76"/>
  <c r="J221" i="76"/>
  <c r="I221" i="76"/>
  <c r="J220" i="76"/>
  <c r="I220" i="76"/>
  <c r="J219" i="76"/>
  <c r="I219" i="76"/>
  <c r="J218" i="76"/>
  <c r="I218" i="76"/>
  <c r="J217" i="76"/>
  <c r="I217" i="76"/>
  <c r="J216" i="76"/>
  <c r="I216" i="76"/>
  <c r="J215" i="76"/>
  <c r="I215" i="76"/>
  <c r="J214" i="76"/>
  <c r="I214" i="76"/>
  <c r="J213" i="76"/>
  <c r="I213" i="76"/>
  <c r="J212" i="76"/>
  <c r="I212" i="76"/>
  <c r="J211" i="76"/>
  <c r="I211" i="76"/>
  <c r="J210" i="76"/>
  <c r="I210" i="76"/>
  <c r="J209" i="76"/>
  <c r="I209" i="76"/>
  <c r="J208" i="76"/>
  <c r="I208" i="76"/>
  <c r="J207" i="76"/>
  <c r="I207" i="76"/>
  <c r="J206" i="76"/>
  <c r="I206" i="76"/>
  <c r="J205" i="76"/>
  <c r="I205" i="76"/>
  <c r="J204" i="76"/>
  <c r="I204" i="76"/>
  <c r="J203" i="76"/>
  <c r="I203" i="76"/>
  <c r="J202" i="76"/>
  <c r="I202" i="76"/>
  <c r="J201" i="76"/>
  <c r="I201" i="76"/>
  <c r="J200" i="76"/>
  <c r="I200" i="76"/>
  <c r="J199" i="76"/>
  <c r="I199" i="76"/>
  <c r="J198" i="76"/>
  <c r="I198" i="76"/>
  <c r="J197" i="76"/>
  <c r="I197" i="76"/>
  <c r="J196" i="76"/>
  <c r="I196" i="76"/>
  <c r="J195" i="76"/>
  <c r="I195" i="76"/>
  <c r="J194" i="76"/>
  <c r="I194" i="76"/>
  <c r="J193" i="76"/>
  <c r="I193" i="76"/>
  <c r="J192" i="76"/>
  <c r="I192" i="76"/>
  <c r="J191" i="76"/>
  <c r="I191" i="76"/>
  <c r="J190" i="76"/>
  <c r="I190" i="76"/>
  <c r="J189" i="76"/>
  <c r="I189" i="76"/>
  <c r="J188" i="76"/>
  <c r="I188" i="76"/>
  <c r="J187" i="76"/>
  <c r="I187" i="76"/>
  <c r="J186" i="76"/>
  <c r="I186" i="76"/>
  <c r="J185" i="76"/>
  <c r="I185" i="76"/>
  <c r="J184" i="76"/>
  <c r="I184" i="76"/>
  <c r="J183" i="76"/>
  <c r="I183" i="76"/>
  <c r="J182" i="76"/>
  <c r="I182" i="76"/>
  <c r="J181" i="76"/>
  <c r="I181" i="76"/>
  <c r="J180" i="76"/>
  <c r="I180" i="76"/>
  <c r="J179" i="76"/>
  <c r="I179" i="76"/>
  <c r="J178" i="76"/>
  <c r="I178" i="76"/>
  <c r="J177" i="76"/>
  <c r="I177" i="76"/>
  <c r="J176" i="76"/>
  <c r="I176" i="76"/>
  <c r="J175" i="76"/>
  <c r="I175" i="76"/>
  <c r="J174" i="76"/>
  <c r="I174" i="76"/>
  <c r="J173" i="76"/>
  <c r="I173" i="76"/>
  <c r="J172" i="76"/>
  <c r="I172" i="76"/>
  <c r="J171" i="76"/>
  <c r="I171" i="76"/>
  <c r="J170" i="76"/>
  <c r="I170" i="76"/>
  <c r="J169" i="76"/>
  <c r="I169" i="76"/>
  <c r="J168" i="76"/>
  <c r="I168" i="76"/>
  <c r="J167" i="76"/>
  <c r="I167" i="76"/>
  <c r="J166" i="76"/>
  <c r="I166" i="76"/>
  <c r="J165" i="76"/>
  <c r="I165" i="76"/>
  <c r="J164" i="76"/>
  <c r="I164" i="76"/>
  <c r="J163" i="76"/>
  <c r="I163" i="76"/>
  <c r="J162" i="76"/>
  <c r="I162" i="76"/>
  <c r="J161" i="76"/>
  <c r="I161" i="76"/>
  <c r="J160" i="76"/>
  <c r="I160" i="76"/>
  <c r="J159" i="76"/>
  <c r="I159" i="76"/>
  <c r="J158" i="76"/>
  <c r="I158" i="76"/>
  <c r="J157" i="76"/>
  <c r="I157" i="76"/>
  <c r="J156" i="76"/>
  <c r="I156" i="76"/>
  <c r="J155" i="76"/>
  <c r="I155" i="76"/>
  <c r="J154" i="76"/>
  <c r="I154" i="76"/>
  <c r="J153" i="76"/>
  <c r="I153" i="76"/>
  <c r="J152" i="76"/>
  <c r="I152" i="76"/>
  <c r="J151" i="76"/>
  <c r="I151" i="76"/>
  <c r="J150" i="76"/>
  <c r="I150" i="76"/>
  <c r="J149" i="76"/>
  <c r="I149" i="76"/>
  <c r="J148" i="76"/>
  <c r="I148" i="76"/>
  <c r="J147" i="76"/>
  <c r="I147" i="76"/>
  <c r="J146" i="76"/>
  <c r="I146" i="76"/>
  <c r="J145" i="76"/>
  <c r="I145" i="76"/>
  <c r="J144" i="76"/>
  <c r="I144" i="76"/>
  <c r="J143" i="76"/>
  <c r="I143" i="76"/>
  <c r="J142" i="76"/>
  <c r="I142" i="76"/>
  <c r="J141" i="76"/>
  <c r="I141" i="76"/>
  <c r="J140" i="76"/>
  <c r="I140" i="76"/>
  <c r="J139" i="76"/>
  <c r="I139" i="76"/>
  <c r="J138" i="76"/>
  <c r="I138" i="76"/>
  <c r="J137" i="76"/>
  <c r="I137" i="76"/>
  <c r="J136" i="76"/>
  <c r="I136" i="76"/>
  <c r="J135" i="76"/>
  <c r="I135" i="76"/>
  <c r="J134" i="76"/>
  <c r="I134" i="76"/>
  <c r="J133" i="76"/>
  <c r="I133" i="76"/>
  <c r="J132" i="76"/>
  <c r="I132" i="76"/>
  <c r="J131" i="76"/>
  <c r="I131" i="76"/>
  <c r="J130" i="76"/>
  <c r="I130" i="76"/>
  <c r="J129" i="76"/>
  <c r="I129" i="76"/>
  <c r="J128" i="76"/>
  <c r="I128" i="76"/>
  <c r="J127" i="76"/>
  <c r="I127" i="76"/>
  <c r="J126" i="76"/>
  <c r="I126" i="76"/>
  <c r="J125" i="76"/>
  <c r="I125" i="76"/>
  <c r="J124" i="76"/>
  <c r="I124" i="76"/>
  <c r="J123" i="76"/>
  <c r="I123" i="76"/>
  <c r="J122" i="76"/>
  <c r="I122" i="76"/>
  <c r="J121" i="76"/>
  <c r="I121" i="76"/>
  <c r="J120" i="76"/>
  <c r="I120" i="76"/>
  <c r="J119" i="76"/>
  <c r="I119" i="76"/>
  <c r="J118" i="76"/>
  <c r="I118" i="76"/>
  <c r="J117" i="76"/>
  <c r="I117" i="76"/>
  <c r="J116" i="76"/>
  <c r="I116" i="76"/>
  <c r="J115" i="76"/>
  <c r="I115" i="76"/>
  <c r="J114" i="76"/>
  <c r="I114" i="76"/>
  <c r="J113" i="76"/>
  <c r="I113" i="76"/>
  <c r="J112" i="76"/>
  <c r="I112" i="76"/>
  <c r="J111" i="76"/>
  <c r="I111" i="76"/>
  <c r="J110" i="76"/>
  <c r="I110" i="76"/>
  <c r="J109" i="76"/>
  <c r="I109" i="76"/>
  <c r="J108" i="76"/>
  <c r="I108" i="76"/>
  <c r="J107" i="76"/>
  <c r="I107" i="76"/>
  <c r="J106" i="76"/>
  <c r="I106" i="76"/>
  <c r="J105" i="76"/>
  <c r="I105" i="76"/>
  <c r="J104" i="76"/>
  <c r="I104" i="76"/>
  <c r="J103" i="76"/>
  <c r="I103" i="76"/>
  <c r="J102" i="76"/>
  <c r="I102" i="76"/>
  <c r="J101" i="76"/>
  <c r="I101" i="76"/>
  <c r="J100" i="76"/>
  <c r="I100" i="76"/>
  <c r="J99" i="76"/>
  <c r="I99" i="76"/>
  <c r="J98" i="76"/>
  <c r="I98" i="76"/>
  <c r="J97" i="76"/>
  <c r="I97" i="76"/>
  <c r="J96" i="76"/>
  <c r="I96" i="76"/>
  <c r="J95" i="76"/>
  <c r="I95" i="76"/>
  <c r="J94" i="76"/>
  <c r="I94" i="76"/>
  <c r="J93" i="76"/>
  <c r="I93" i="76"/>
  <c r="J92" i="76"/>
  <c r="I92" i="76"/>
  <c r="J91" i="76"/>
  <c r="I91" i="76"/>
  <c r="J90" i="76"/>
  <c r="I90" i="76"/>
  <c r="J89" i="76"/>
  <c r="I89" i="76"/>
  <c r="J88" i="76"/>
  <c r="I88" i="76"/>
  <c r="J87" i="76"/>
  <c r="I87" i="76"/>
  <c r="J86" i="76"/>
  <c r="I86" i="76"/>
  <c r="J85" i="76"/>
  <c r="I85" i="76"/>
  <c r="J84" i="76"/>
  <c r="I84" i="76"/>
  <c r="J83" i="76"/>
  <c r="I83" i="76"/>
  <c r="J82" i="76"/>
  <c r="I82" i="76"/>
  <c r="J81" i="76"/>
  <c r="I81" i="76"/>
  <c r="J80" i="76"/>
  <c r="I80" i="76"/>
  <c r="J79" i="76"/>
  <c r="I79" i="76"/>
  <c r="J78" i="76"/>
  <c r="I78" i="76"/>
  <c r="J77" i="76"/>
  <c r="I77" i="76"/>
  <c r="J76" i="76"/>
  <c r="I76" i="76"/>
  <c r="J75" i="76"/>
  <c r="I75" i="76"/>
  <c r="J74" i="76"/>
  <c r="I74" i="76"/>
  <c r="J73" i="76"/>
  <c r="I73" i="76"/>
  <c r="J72" i="76"/>
  <c r="I72" i="76"/>
  <c r="J71" i="76"/>
  <c r="I71" i="76"/>
  <c r="J70" i="76"/>
  <c r="I70" i="76"/>
  <c r="J69" i="76"/>
  <c r="I69" i="76"/>
  <c r="J68" i="76"/>
  <c r="I68" i="76"/>
  <c r="J67" i="76"/>
  <c r="I67" i="76"/>
  <c r="J66" i="76"/>
  <c r="I66" i="76"/>
  <c r="J65" i="76"/>
  <c r="I65" i="76"/>
  <c r="J64" i="76"/>
  <c r="I64" i="76"/>
  <c r="J63" i="76"/>
  <c r="I63" i="76"/>
  <c r="J62" i="76"/>
  <c r="I62" i="76"/>
  <c r="J61" i="76"/>
  <c r="I61" i="76"/>
  <c r="J60" i="76"/>
  <c r="I60" i="76"/>
  <c r="J59" i="76"/>
  <c r="I59" i="76"/>
  <c r="J58" i="76"/>
  <c r="I58" i="76"/>
  <c r="J57" i="76"/>
  <c r="I57" i="76"/>
  <c r="J56" i="76"/>
  <c r="I56" i="76"/>
  <c r="J55" i="76"/>
  <c r="I55" i="76"/>
  <c r="J54" i="76"/>
  <c r="I54" i="76"/>
  <c r="J53" i="76"/>
  <c r="I53" i="76"/>
  <c r="J52" i="76"/>
  <c r="I52" i="76"/>
  <c r="J51" i="76"/>
  <c r="I51" i="76"/>
  <c r="J50" i="76"/>
  <c r="I50" i="76"/>
  <c r="J49" i="76"/>
  <c r="I49" i="76"/>
  <c r="J48" i="76"/>
  <c r="I48" i="76"/>
  <c r="J47" i="76"/>
  <c r="I47" i="76"/>
  <c r="J46" i="76"/>
  <c r="I46" i="76"/>
  <c r="J45" i="76"/>
  <c r="I45" i="76"/>
  <c r="J44" i="76"/>
  <c r="I44" i="76"/>
  <c r="J43" i="76"/>
  <c r="I43" i="76"/>
  <c r="J42" i="76"/>
  <c r="I42" i="76"/>
  <c r="J41" i="76"/>
  <c r="I41" i="76"/>
  <c r="J40" i="76"/>
  <c r="I40" i="76"/>
  <c r="J39" i="76"/>
  <c r="I39" i="76"/>
  <c r="J38" i="76"/>
  <c r="I38" i="76"/>
  <c r="J37" i="76"/>
  <c r="I37" i="76"/>
  <c r="J36" i="76"/>
  <c r="I36" i="76"/>
  <c r="J35" i="76"/>
  <c r="I35" i="76"/>
  <c r="J34" i="76"/>
  <c r="I34" i="76"/>
  <c r="J33" i="76"/>
  <c r="I33" i="76"/>
  <c r="J32" i="76"/>
  <c r="I32" i="76"/>
  <c r="J31" i="76"/>
  <c r="I31" i="76"/>
  <c r="J30" i="76"/>
  <c r="I30" i="76"/>
  <c r="J29" i="76"/>
  <c r="I29" i="76"/>
  <c r="J28" i="76"/>
  <c r="I28" i="76"/>
  <c r="J27" i="76"/>
  <c r="I27" i="76"/>
  <c r="J26" i="76"/>
  <c r="I26" i="76"/>
  <c r="J25" i="76"/>
  <c r="I25" i="76"/>
  <c r="J24" i="76"/>
  <c r="I24" i="76"/>
  <c r="J23" i="76"/>
  <c r="I23" i="76"/>
  <c r="J22" i="76"/>
  <c r="I22" i="76"/>
  <c r="J21" i="76"/>
  <c r="I21" i="76"/>
  <c r="J19" i="76"/>
  <c r="I19" i="76"/>
  <c r="J18" i="76"/>
  <c r="I18" i="76"/>
  <c r="J17" i="76"/>
  <c r="I17" i="76"/>
  <c r="J16" i="76"/>
  <c r="I16" i="76"/>
  <c r="J15" i="76"/>
  <c r="I15" i="76"/>
  <c r="J14" i="76"/>
  <c r="I14" i="76"/>
  <c r="J13" i="76"/>
  <c r="I13" i="76"/>
  <c r="J12" i="76"/>
  <c r="I12" i="76"/>
  <c r="J11" i="76"/>
  <c r="I11" i="76"/>
  <c r="J10" i="76"/>
  <c r="I10" i="76"/>
  <c r="J9" i="76"/>
  <c r="I9" i="76"/>
  <c r="K13" i="75"/>
  <c r="J13" i="75"/>
  <c r="K12" i="75"/>
  <c r="J12" i="75"/>
  <c r="K11" i="75"/>
  <c r="J11" i="75"/>
  <c r="K10" i="75"/>
  <c r="J10" i="75"/>
  <c r="K9" i="75"/>
  <c r="J9" i="75"/>
  <c r="K15" i="74"/>
  <c r="J15" i="74"/>
  <c r="K13" i="74"/>
  <c r="J13" i="74"/>
  <c r="K9" i="74"/>
  <c r="J9" i="74"/>
  <c r="J290" i="73"/>
  <c r="I290" i="73"/>
  <c r="J289" i="73"/>
  <c r="I289" i="73"/>
  <c r="J288" i="73"/>
  <c r="I288" i="73"/>
  <c r="J287" i="73"/>
  <c r="I287" i="73"/>
  <c r="J286" i="73"/>
  <c r="I286" i="73"/>
  <c r="J285" i="73"/>
  <c r="I285" i="73"/>
  <c r="J284" i="73"/>
  <c r="I284" i="73"/>
  <c r="J283" i="73"/>
  <c r="I283" i="73"/>
  <c r="J282" i="73"/>
  <c r="I282" i="73"/>
  <c r="J281" i="73"/>
  <c r="I281" i="73"/>
  <c r="J280" i="73"/>
  <c r="I280" i="73"/>
  <c r="J279" i="73"/>
  <c r="I279" i="73"/>
  <c r="J278" i="73"/>
  <c r="I278" i="73"/>
  <c r="J277" i="73"/>
  <c r="I277" i="73"/>
  <c r="J276" i="73"/>
  <c r="I276" i="73"/>
  <c r="J275" i="73"/>
  <c r="I275" i="73"/>
  <c r="J274" i="73"/>
  <c r="I274" i="73"/>
  <c r="J273" i="73"/>
  <c r="I273" i="73"/>
  <c r="J272" i="73"/>
  <c r="I272" i="73"/>
  <c r="J271" i="73"/>
  <c r="I271" i="73"/>
  <c r="J270" i="73"/>
  <c r="I270" i="73"/>
  <c r="J269" i="73"/>
  <c r="I269" i="73"/>
  <c r="J268" i="73"/>
  <c r="I268" i="73"/>
  <c r="J267" i="73"/>
  <c r="I267" i="73"/>
  <c r="J266" i="73"/>
  <c r="I266" i="73"/>
  <c r="J265" i="73"/>
  <c r="I265" i="73"/>
  <c r="J263" i="73"/>
  <c r="I263" i="73"/>
  <c r="J262" i="73"/>
  <c r="I262" i="73"/>
  <c r="J261" i="73"/>
  <c r="I261" i="73"/>
  <c r="J260" i="73"/>
  <c r="I260" i="73"/>
  <c r="J259" i="73"/>
  <c r="I259" i="73"/>
  <c r="J258" i="73"/>
  <c r="I258" i="73"/>
  <c r="J257" i="73"/>
  <c r="I257" i="73"/>
  <c r="J256" i="73"/>
  <c r="I256" i="73"/>
  <c r="J255" i="73"/>
  <c r="I255" i="73"/>
  <c r="J254" i="73"/>
  <c r="I254" i="73"/>
  <c r="J253" i="73"/>
  <c r="I253" i="73"/>
  <c r="J252" i="73"/>
  <c r="I252" i="73"/>
  <c r="J251" i="73"/>
  <c r="I251" i="73"/>
  <c r="J250" i="73"/>
  <c r="I250" i="73"/>
  <c r="J249" i="73"/>
  <c r="I249" i="73"/>
  <c r="J248" i="73"/>
  <c r="I248" i="73"/>
  <c r="J247" i="73"/>
  <c r="I247" i="73"/>
  <c r="J246" i="73"/>
  <c r="I246" i="73"/>
  <c r="J245" i="73"/>
  <c r="I245" i="73"/>
  <c r="J244" i="73"/>
  <c r="I244" i="73"/>
  <c r="J243" i="73"/>
  <c r="I243" i="73"/>
  <c r="J242" i="73"/>
  <c r="I242" i="73"/>
  <c r="J241" i="73"/>
  <c r="I241" i="73"/>
  <c r="J240" i="73"/>
  <c r="I240" i="73"/>
  <c r="J239" i="73"/>
  <c r="I239" i="73"/>
  <c r="J238" i="73"/>
  <c r="I238" i="73"/>
  <c r="J237" i="73"/>
  <c r="I237" i="73"/>
  <c r="J236" i="73"/>
  <c r="I236" i="73"/>
  <c r="J235" i="73"/>
  <c r="I235" i="73"/>
  <c r="J234" i="73"/>
  <c r="I234" i="73"/>
  <c r="J233" i="73"/>
  <c r="I233" i="73"/>
  <c r="J232" i="73"/>
  <c r="I232" i="73"/>
  <c r="J231" i="73"/>
  <c r="I231" i="73"/>
  <c r="J230" i="73"/>
  <c r="I230" i="73"/>
  <c r="J229" i="73"/>
  <c r="I229" i="73"/>
  <c r="J228" i="73"/>
  <c r="I228" i="73"/>
  <c r="J227" i="73"/>
  <c r="I227" i="73"/>
  <c r="J226" i="73"/>
  <c r="I226" i="73"/>
  <c r="J225" i="73"/>
  <c r="I225" i="73"/>
  <c r="J224" i="73"/>
  <c r="I224" i="73"/>
  <c r="J223" i="73"/>
  <c r="I223" i="73"/>
  <c r="J222" i="73"/>
  <c r="I222" i="73"/>
  <c r="J221" i="73"/>
  <c r="I221" i="73"/>
  <c r="J220" i="73"/>
  <c r="I220" i="73"/>
  <c r="J219" i="73"/>
  <c r="I219" i="73"/>
  <c r="J218" i="73"/>
  <c r="I218" i="73"/>
  <c r="J217" i="73"/>
  <c r="I217" i="73"/>
  <c r="J216" i="73"/>
  <c r="I216" i="73"/>
  <c r="J215" i="73"/>
  <c r="I215" i="73"/>
  <c r="J214" i="73"/>
  <c r="I214" i="73"/>
  <c r="J213" i="73"/>
  <c r="I213" i="73"/>
  <c r="J212" i="73"/>
  <c r="I212" i="73"/>
  <c r="J211" i="73"/>
  <c r="I211" i="73"/>
  <c r="J210" i="73"/>
  <c r="I210" i="73"/>
  <c r="J209" i="73"/>
  <c r="I209" i="73"/>
  <c r="J208" i="73"/>
  <c r="I208" i="73"/>
  <c r="J207" i="73"/>
  <c r="I207" i="73"/>
  <c r="J206" i="73"/>
  <c r="I206" i="73"/>
  <c r="J205" i="73"/>
  <c r="I205" i="73"/>
  <c r="J204" i="73"/>
  <c r="I204" i="73"/>
  <c r="J203" i="73"/>
  <c r="I203" i="73"/>
  <c r="J202" i="73"/>
  <c r="I202" i="73"/>
  <c r="J201" i="73"/>
  <c r="I201" i="73"/>
  <c r="J200" i="73"/>
  <c r="I200" i="73"/>
  <c r="J199" i="73"/>
  <c r="I199" i="73"/>
  <c r="J198" i="73"/>
  <c r="I198" i="73"/>
  <c r="J197" i="73"/>
  <c r="I197" i="73"/>
  <c r="J196" i="73"/>
  <c r="I196" i="73"/>
  <c r="J195" i="73"/>
  <c r="I195" i="73"/>
  <c r="J194" i="73"/>
  <c r="I194" i="73"/>
  <c r="J193" i="73"/>
  <c r="I193" i="73"/>
  <c r="J192" i="73"/>
  <c r="I192" i="73"/>
  <c r="J191" i="73"/>
  <c r="I191" i="73"/>
  <c r="J190" i="73"/>
  <c r="I190" i="73"/>
  <c r="J189" i="73"/>
  <c r="I189" i="73"/>
  <c r="J188" i="73"/>
  <c r="I188" i="73"/>
  <c r="J187" i="73"/>
  <c r="I187" i="73"/>
  <c r="J186" i="73"/>
  <c r="I186" i="73"/>
  <c r="J185" i="73"/>
  <c r="I185" i="73"/>
  <c r="J184" i="73"/>
  <c r="I184" i="73"/>
  <c r="J183" i="73"/>
  <c r="I183" i="73"/>
  <c r="J182" i="73"/>
  <c r="I182" i="73"/>
  <c r="J181" i="73"/>
  <c r="I181" i="73"/>
  <c r="J180" i="73"/>
  <c r="I180" i="73"/>
  <c r="J179" i="73"/>
  <c r="I179" i="73"/>
  <c r="J178" i="73"/>
  <c r="I178" i="73"/>
  <c r="J177" i="73"/>
  <c r="I177" i="73"/>
  <c r="J176" i="73"/>
  <c r="I176" i="73"/>
  <c r="J175" i="73"/>
  <c r="I175" i="73"/>
  <c r="J174" i="73"/>
  <c r="I174" i="73"/>
  <c r="J173" i="73"/>
  <c r="I173" i="73"/>
  <c r="J172" i="73"/>
  <c r="I172" i="73"/>
  <c r="J171" i="73"/>
  <c r="I171" i="73"/>
  <c r="J170" i="73"/>
  <c r="I170" i="73"/>
  <c r="J169" i="73"/>
  <c r="I169" i="73"/>
  <c r="J168" i="73"/>
  <c r="I168" i="73"/>
  <c r="J167" i="73"/>
  <c r="I167" i="73"/>
  <c r="J166" i="73"/>
  <c r="I166" i="73"/>
  <c r="J165" i="73"/>
  <c r="I165" i="73"/>
  <c r="J164" i="73"/>
  <c r="I164" i="73"/>
  <c r="J163" i="73"/>
  <c r="I163" i="73"/>
  <c r="J162" i="73"/>
  <c r="I162" i="73"/>
  <c r="J161" i="73"/>
  <c r="I161" i="73"/>
  <c r="J159" i="73"/>
  <c r="I159" i="73"/>
  <c r="J158" i="73"/>
  <c r="I158" i="73"/>
  <c r="J156" i="73"/>
  <c r="I156" i="73"/>
  <c r="J155" i="73"/>
  <c r="I155" i="73"/>
  <c r="J154" i="73"/>
  <c r="I154" i="73"/>
  <c r="J153" i="73"/>
  <c r="I153" i="73"/>
  <c r="J152" i="73"/>
  <c r="I152" i="73"/>
  <c r="J151" i="73"/>
  <c r="I151" i="73"/>
  <c r="J150" i="73"/>
  <c r="I150" i="73"/>
  <c r="J149" i="73"/>
  <c r="I149" i="73"/>
  <c r="J148" i="73"/>
  <c r="I148" i="73"/>
  <c r="J147" i="73"/>
  <c r="I147" i="73"/>
  <c r="J146" i="73"/>
  <c r="I146" i="73"/>
  <c r="J145" i="73"/>
  <c r="I145" i="73"/>
  <c r="J144" i="73"/>
  <c r="I144" i="73"/>
  <c r="J143" i="73"/>
  <c r="I143" i="73"/>
  <c r="J142" i="73"/>
  <c r="I142" i="73"/>
  <c r="J141" i="73"/>
  <c r="I141" i="73"/>
  <c r="J140" i="73"/>
  <c r="I140" i="73"/>
  <c r="J139" i="73"/>
  <c r="I139" i="73"/>
  <c r="J138" i="73"/>
  <c r="I138" i="73"/>
  <c r="J137" i="73"/>
  <c r="I137" i="73"/>
  <c r="J136" i="73"/>
  <c r="I136" i="73"/>
  <c r="J135" i="73"/>
  <c r="I135" i="73"/>
  <c r="J134" i="73"/>
  <c r="I134" i="73"/>
  <c r="J133" i="73"/>
  <c r="I133" i="73"/>
  <c r="J132" i="73"/>
  <c r="I132" i="73"/>
  <c r="J131" i="73"/>
  <c r="I131" i="73"/>
  <c r="J130" i="73"/>
  <c r="I130" i="73"/>
  <c r="J129" i="73"/>
  <c r="I129" i="73"/>
  <c r="J128" i="73"/>
  <c r="I128" i="73"/>
  <c r="J127" i="73"/>
  <c r="I127" i="73"/>
  <c r="J126" i="73"/>
  <c r="I126" i="73"/>
  <c r="J125" i="73"/>
  <c r="I125" i="73"/>
  <c r="J124" i="73"/>
  <c r="I124" i="73"/>
  <c r="J123" i="73"/>
  <c r="I123" i="73"/>
  <c r="J122" i="73"/>
  <c r="I122" i="73"/>
  <c r="J121" i="73"/>
  <c r="I121" i="73"/>
  <c r="J120" i="73"/>
  <c r="I120" i="73"/>
  <c r="J119" i="73"/>
  <c r="I119" i="73"/>
  <c r="J118" i="73"/>
  <c r="I118" i="73"/>
  <c r="J117" i="73"/>
  <c r="I117" i="73"/>
  <c r="J116" i="73"/>
  <c r="I116" i="73"/>
  <c r="J115" i="73"/>
  <c r="I115" i="73"/>
  <c r="J114" i="73"/>
  <c r="I114" i="73"/>
  <c r="J113" i="73"/>
  <c r="I113" i="73"/>
  <c r="J112" i="73"/>
  <c r="I112" i="73"/>
  <c r="J111" i="73"/>
  <c r="I111" i="73"/>
  <c r="J110" i="73"/>
  <c r="I110" i="73"/>
  <c r="J109" i="73"/>
  <c r="I109" i="73"/>
  <c r="J108" i="73"/>
  <c r="I108" i="73"/>
  <c r="J107" i="73"/>
  <c r="I107" i="73"/>
  <c r="J106" i="73"/>
  <c r="I106" i="73"/>
  <c r="J105" i="73"/>
  <c r="I105" i="73"/>
  <c r="J104" i="73"/>
  <c r="I104" i="73"/>
  <c r="J103" i="73"/>
  <c r="I103" i="73"/>
  <c r="J102" i="73"/>
  <c r="I102" i="73"/>
  <c r="J101" i="73"/>
  <c r="I101" i="73"/>
  <c r="J100" i="73"/>
  <c r="I100" i="73"/>
  <c r="J99" i="73"/>
  <c r="I99" i="73"/>
  <c r="J98" i="73"/>
  <c r="I98" i="73"/>
  <c r="J97" i="73"/>
  <c r="I97" i="73"/>
  <c r="J96" i="73"/>
  <c r="I96" i="73"/>
  <c r="J95" i="73"/>
  <c r="I95" i="73"/>
  <c r="J94" i="73"/>
  <c r="I94" i="73"/>
  <c r="J93" i="73"/>
  <c r="I93" i="73"/>
  <c r="J92" i="73"/>
  <c r="I92" i="73"/>
  <c r="J91" i="73"/>
  <c r="I91" i="73"/>
  <c r="J90" i="73"/>
  <c r="I90" i="73"/>
  <c r="J89" i="73"/>
  <c r="I89" i="73"/>
  <c r="J87" i="73"/>
  <c r="I87" i="73"/>
  <c r="J86" i="73"/>
  <c r="I86" i="73"/>
  <c r="J85" i="73"/>
  <c r="I85" i="73"/>
  <c r="J84" i="73"/>
  <c r="I84" i="73"/>
  <c r="J83" i="73"/>
  <c r="I83" i="73"/>
  <c r="J82" i="73"/>
  <c r="I82" i="73"/>
  <c r="J81" i="73"/>
  <c r="I81" i="73"/>
  <c r="J80" i="73"/>
  <c r="I80" i="73"/>
  <c r="J79" i="73"/>
  <c r="I79" i="73"/>
  <c r="J78" i="73"/>
  <c r="I78" i="73"/>
  <c r="J77" i="73"/>
  <c r="I77" i="73"/>
  <c r="J76" i="73"/>
  <c r="I76" i="73"/>
  <c r="J74" i="73"/>
  <c r="I74" i="73"/>
  <c r="J73" i="73"/>
  <c r="I73" i="73"/>
  <c r="J72" i="73"/>
  <c r="I72" i="73"/>
  <c r="J71" i="73"/>
  <c r="I71" i="73"/>
  <c r="J69" i="73"/>
  <c r="I69" i="73"/>
  <c r="J68" i="73"/>
  <c r="I68" i="73"/>
  <c r="J67" i="73"/>
  <c r="I67" i="73"/>
  <c r="J66" i="73"/>
  <c r="I66" i="73"/>
  <c r="J65" i="73"/>
  <c r="I65" i="73"/>
  <c r="J64" i="73"/>
  <c r="I64" i="73"/>
  <c r="J63" i="73"/>
  <c r="I63" i="73"/>
  <c r="J62" i="73"/>
  <c r="I62" i="73"/>
  <c r="J61" i="73"/>
  <c r="I61" i="73"/>
  <c r="J60" i="73"/>
  <c r="I60" i="73"/>
  <c r="J59" i="73"/>
  <c r="I59" i="73"/>
  <c r="J58" i="73"/>
  <c r="I58" i="73"/>
  <c r="J57" i="73"/>
  <c r="I57" i="73"/>
  <c r="J56" i="73"/>
  <c r="I56" i="73"/>
  <c r="J55" i="73"/>
  <c r="I55" i="73"/>
  <c r="J54" i="73"/>
  <c r="I54" i="73"/>
  <c r="J53" i="73"/>
  <c r="I53" i="73"/>
  <c r="J52" i="73"/>
  <c r="I52" i="73"/>
  <c r="J50" i="73"/>
  <c r="I50" i="73"/>
  <c r="J49" i="73"/>
  <c r="I49" i="73"/>
  <c r="J48" i="73"/>
  <c r="I48" i="73"/>
  <c r="J47" i="73"/>
  <c r="I47" i="73"/>
  <c r="J46" i="73"/>
  <c r="I46" i="73"/>
  <c r="J45" i="73"/>
  <c r="I45" i="73"/>
  <c r="J44" i="73"/>
  <c r="I44" i="73"/>
  <c r="J43" i="73"/>
  <c r="I43" i="73"/>
  <c r="J42" i="73"/>
  <c r="I42" i="73"/>
  <c r="J41" i="73"/>
  <c r="I41" i="73"/>
  <c r="J40" i="73"/>
  <c r="I40" i="73"/>
  <c r="J39" i="73"/>
  <c r="I39" i="73"/>
  <c r="J38" i="73"/>
  <c r="I38" i="73"/>
  <c r="J37" i="73"/>
  <c r="I37" i="73"/>
  <c r="J36" i="73"/>
  <c r="I36" i="73"/>
  <c r="J35" i="73"/>
  <c r="I35" i="73"/>
  <c r="J34" i="73"/>
  <c r="I34" i="73"/>
  <c r="J33" i="73"/>
  <c r="I33" i="73"/>
  <c r="J32" i="73"/>
  <c r="I32" i="73"/>
  <c r="J31" i="73"/>
  <c r="I31" i="73"/>
  <c r="J30" i="73"/>
  <c r="I30" i="73"/>
  <c r="J29" i="73"/>
  <c r="I29" i="73"/>
  <c r="J27" i="73"/>
  <c r="I27" i="73"/>
  <c r="J26" i="73"/>
  <c r="I26" i="73"/>
  <c r="J25" i="73"/>
  <c r="I25" i="73"/>
  <c r="J23" i="73"/>
  <c r="I23" i="73"/>
  <c r="J22" i="73"/>
  <c r="I22" i="73"/>
  <c r="J20" i="73"/>
  <c r="I20" i="73"/>
  <c r="J19" i="73"/>
  <c r="I19" i="73"/>
  <c r="J18" i="73"/>
  <c r="I18" i="73"/>
  <c r="J17" i="73"/>
  <c r="I17" i="73"/>
  <c r="J16" i="73"/>
  <c r="I16" i="73"/>
  <c r="J15" i="73"/>
  <c r="I15" i="73"/>
  <c r="J14" i="73"/>
  <c r="I14" i="73"/>
  <c r="J13" i="73"/>
  <c r="I13" i="73"/>
  <c r="J12" i="73"/>
  <c r="I12" i="73"/>
  <c r="J11" i="73"/>
  <c r="I11" i="73"/>
  <c r="J10" i="73"/>
  <c r="I10" i="73"/>
  <c r="J9" i="73"/>
  <c r="I9" i="73"/>
  <c r="L67" i="72"/>
  <c r="K67" i="72"/>
  <c r="L66" i="72"/>
  <c r="K66" i="72"/>
  <c r="L65" i="72"/>
  <c r="K65" i="72"/>
  <c r="L64" i="72"/>
  <c r="K64" i="72"/>
  <c r="L63" i="72"/>
  <c r="K63" i="72"/>
  <c r="L62" i="72"/>
  <c r="K62" i="72"/>
  <c r="L61" i="72"/>
  <c r="K61" i="72"/>
  <c r="L60" i="72"/>
  <c r="K60" i="72"/>
  <c r="L59" i="72"/>
  <c r="K59" i="72"/>
  <c r="L58" i="72"/>
  <c r="K58" i="72"/>
  <c r="L57" i="72"/>
  <c r="K57" i="72"/>
  <c r="L56" i="72"/>
  <c r="K56" i="72"/>
  <c r="L55" i="72"/>
  <c r="K55" i="72"/>
  <c r="L54" i="72"/>
  <c r="K54" i="72"/>
  <c r="L53" i="72"/>
  <c r="K53" i="72"/>
  <c r="L52" i="72"/>
  <c r="K52" i="72"/>
  <c r="L51" i="72"/>
  <c r="K51" i="72"/>
  <c r="L50" i="72"/>
  <c r="K50" i="72"/>
  <c r="L49" i="72"/>
  <c r="K49" i="72"/>
  <c r="L48" i="72"/>
  <c r="K48" i="72"/>
  <c r="L47" i="72"/>
  <c r="K47" i="72"/>
  <c r="L46" i="72"/>
  <c r="K46" i="72"/>
  <c r="L45" i="72"/>
  <c r="K45" i="72"/>
  <c r="L44" i="72"/>
  <c r="K44" i="72"/>
  <c r="L43" i="72"/>
  <c r="K43" i="72"/>
  <c r="L42" i="72"/>
  <c r="K42" i="72"/>
  <c r="L41" i="72"/>
  <c r="K41" i="72"/>
  <c r="L40" i="72"/>
  <c r="K40" i="72"/>
  <c r="L38" i="72"/>
  <c r="K38" i="72"/>
  <c r="L37" i="72"/>
  <c r="K37" i="72"/>
  <c r="L36" i="72"/>
  <c r="K36" i="72"/>
  <c r="L34" i="72"/>
  <c r="K34" i="72"/>
  <c r="L33" i="72"/>
  <c r="K33" i="72"/>
  <c r="L32" i="72"/>
  <c r="K32" i="72"/>
  <c r="L31" i="72"/>
  <c r="K31" i="72"/>
  <c r="L30" i="72"/>
  <c r="K30" i="72"/>
  <c r="L29" i="72"/>
  <c r="K29" i="72"/>
  <c r="L27" i="72"/>
  <c r="K27" i="72"/>
  <c r="L26" i="72"/>
  <c r="K26" i="72"/>
  <c r="L25" i="72"/>
  <c r="K25" i="72"/>
  <c r="L24" i="72"/>
  <c r="K24" i="72"/>
  <c r="L23" i="72"/>
  <c r="K23" i="72"/>
  <c r="L22" i="72"/>
  <c r="K22" i="72"/>
  <c r="L21" i="72"/>
  <c r="K21" i="72"/>
  <c r="L20" i="72"/>
  <c r="K20" i="72"/>
  <c r="L19" i="72"/>
  <c r="K19" i="72"/>
  <c r="L18" i="72"/>
  <c r="K18" i="72"/>
  <c r="L17" i="72"/>
  <c r="K17" i="72"/>
  <c r="L16" i="72"/>
  <c r="K16" i="72"/>
  <c r="L15" i="72"/>
  <c r="K15" i="72"/>
  <c r="L14" i="72"/>
  <c r="K14" i="72"/>
  <c r="L13" i="72"/>
  <c r="K13" i="72"/>
  <c r="L11" i="72"/>
  <c r="K11" i="72"/>
  <c r="L10" i="72"/>
  <c r="K10" i="72"/>
  <c r="L9" i="72"/>
  <c r="K9" i="72"/>
  <c r="R38" i="71"/>
  <c r="Q38" i="71"/>
  <c r="R39" i="71"/>
  <c r="Q39" i="71"/>
  <c r="R37" i="71"/>
  <c r="Q37" i="71"/>
  <c r="R36" i="71"/>
  <c r="Q36" i="71"/>
  <c r="R34" i="71"/>
  <c r="Q34" i="71"/>
  <c r="R33" i="71"/>
  <c r="Q33" i="71"/>
  <c r="R30" i="71"/>
  <c r="Q30" i="71"/>
  <c r="R29" i="71"/>
  <c r="Q29" i="71"/>
  <c r="R28" i="71"/>
  <c r="Q28" i="71"/>
  <c r="R27" i="71"/>
  <c r="Q27" i="71"/>
  <c r="R26" i="71"/>
  <c r="Q26" i="71"/>
  <c r="R25" i="71"/>
  <c r="Q25" i="71"/>
  <c r="R24" i="71"/>
  <c r="Q24" i="71"/>
  <c r="R23" i="71"/>
  <c r="Q23" i="71"/>
  <c r="R31" i="71"/>
  <c r="Q31" i="71"/>
  <c r="R22" i="71"/>
  <c r="Q22" i="71"/>
  <c r="R20" i="71"/>
  <c r="Q20" i="71"/>
  <c r="R19" i="71"/>
  <c r="Q19" i="71"/>
  <c r="R18" i="71"/>
  <c r="Q18" i="71"/>
  <c r="R17" i="71"/>
  <c r="Q17" i="71"/>
  <c r="R16" i="71"/>
  <c r="Q16" i="71"/>
  <c r="R15" i="71"/>
  <c r="Q15" i="71"/>
  <c r="R14" i="71"/>
  <c r="Q14" i="71"/>
  <c r="R13" i="71"/>
  <c r="Q13" i="71"/>
  <c r="R12" i="71"/>
  <c r="Q12" i="71"/>
  <c r="R11" i="71"/>
  <c r="Q11" i="71"/>
  <c r="R10" i="71"/>
  <c r="Q10" i="71"/>
  <c r="R9" i="71"/>
  <c r="Q9" i="71"/>
  <c r="O157" i="69"/>
  <c r="N157" i="69"/>
  <c r="O156" i="69"/>
  <c r="N156" i="69"/>
  <c r="O155" i="69"/>
  <c r="N155" i="69"/>
  <c r="O154" i="69"/>
  <c r="N154" i="69"/>
  <c r="O153" i="69"/>
  <c r="N153" i="69"/>
  <c r="O152" i="69"/>
  <c r="N152" i="69"/>
  <c r="O151" i="69"/>
  <c r="N151" i="69"/>
  <c r="O150" i="69"/>
  <c r="N150" i="69"/>
  <c r="O149" i="69"/>
  <c r="N149" i="69"/>
  <c r="O148" i="69"/>
  <c r="N148" i="69"/>
  <c r="O147" i="69"/>
  <c r="N147" i="69"/>
  <c r="O146" i="69"/>
  <c r="N146" i="69"/>
  <c r="O145" i="69"/>
  <c r="N145" i="69"/>
  <c r="O144" i="69"/>
  <c r="N144" i="69"/>
  <c r="O143" i="69"/>
  <c r="N143" i="69"/>
  <c r="O142" i="69"/>
  <c r="N142" i="69"/>
  <c r="O141" i="69"/>
  <c r="N141" i="69"/>
  <c r="O140" i="69"/>
  <c r="N140" i="69"/>
  <c r="O139" i="69"/>
  <c r="N139" i="69"/>
  <c r="O138" i="69"/>
  <c r="N138" i="69"/>
  <c r="O137" i="69"/>
  <c r="N137" i="69"/>
  <c r="O136" i="69"/>
  <c r="N136" i="69"/>
  <c r="O135" i="69"/>
  <c r="N135" i="69"/>
  <c r="O134" i="69"/>
  <c r="N134" i="69"/>
  <c r="O133" i="69"/>
  <c r="N133" i="69"/>
  <c r="O132" i="69"/>
  <c r="N132" i="69"/>
  <c r="O131" i="69"/>
  <c r="N131" i="69"/>
  <c r="O130" i="69"/>
  <c r="N130" i="69"/>
  <c r="O129" i="69"/>
  <c r="N129" i="69"/>
  <c r="O128" i="69"/>
  <c r="N128" i="69"/>
  <c r="O127" i="69"/>
  <c r="N127" i="69"/>
  <c r="O126" i="69"/>
  <c r="N126" i="69"/>
  <c r="O125" i="69"/>
  <c r="N125" i="69"/>
  <c r="O124" i="69"/>
  <c r="N124" i="69"/>
  <c r="O123" i="69"/>
  <c r="N123" i="69"/>
  <c r="O122" i="69"/>
  <c r="N122" i="69"/>
  <c r="O121" i="69"/>
  <c r="N121" i="69"/>
  <c r="O120" i="69"/>
  <c r="N120" i="69"/>
  <c r="O119" i="69"/>
  <c r="N119" i="69"/>
  <c r="O118" i="69"/>
  <c r="N118" i="69"/>
  <c r="O117" i="69"/>
  <c r="N117" i="69"/>
  <c r="O116" i="69"/>
  <c r="N116" i="69"/>
  <c r="O115" i="69"/>
  <c r="N115" i="69"/>
  <c r="O114" i="69"/>
  <c r="N114" i="69"/>
  <c r="O113" i="69"/>
  <c r="N113" i="69"/>
  <c r="O112" i="69"/>
  <c r="N112" i="69"/>
  <c r="O111" i="69"/>
  <c r="N111" i="69"/>
  <c r="O110" i="69"/>
  <c r="N110" i="69"/>
  <c r="O109" i="69"/>
  <c r="N109" i="69"/>
  <c r="O108" i="69"/>
  <c r="N108" i="69"/>
  <c r="O107" i="69"/>
  <c r="N107" i="69"/>
  <c r="O106" i="69"/>
  <c r="N106" i="69"/>
  <c r="O105" i="69"/>
  <c r="N105" i="69"/>
  <c r="O104" i="69"/>
  <c r="N104" i="69"/>
  <c r="O103" i="69"/>
  <c r="N103" i="69"/>
  <c r="O102" i="69"/>
  <c r="N102" i="69"/>
  <c r="O101" i="69"/>
  <c r="N101" i="69"/>
  <c r="O100" i="69"/>
  <c r="N100" i="69"/>
  <c r="O99" i="69"/>
  <c r="N99" i="69"/>
  <c r="O98" i="69"/>
  <c r="N98" i="69"/>
  <c r="O97" i="69"/>
  <c r="N97" i="69"/>
  <c r="O96" i="69"/>
  <c r="N96" i="69"/>
  <c r="O95" i="69"/>
  <c r="N95" i="69"/>
  <c r="O94" i="69"/>
  <c r="N94" i="69"/>
  <c r="O93" i="69"/>
  <c r="N93" i="69"/>
  <c r="O92" i="69"/>
  <c r="N92" i="69"/>
  <c r="O91" i="69"/>
  <c r="N91" i="69"/>
  <c r="O90" i="69"/>
  <c r="N90" i="69"/>
  <c r="O89" i="69"/>
  <c r="N89" i="69"/>
  <c r="O88" i="69"/>
  <c r="N88" i="69"/>
  <c r="O87" i="69"/>
  <c r="N87" i="69"/>
  <c r="O86" i="69"/>
  <c r="N86" i="69"/>
  <c r="O85" i="69"/>
  <c r="N85" i="69"/>
  <c r="O84" i="69"/>
  <c r="N84" i="69"/>
  <c r="O83" i="69"/>
  <c r="N83" i="69"/>
  <c r="O82" i="69"/>
  <c r="N82" i="69"/>
  <c r="O81" i="69"/>
  <c r="N81" i="69"/>
  <c r="O80" i="69"/>
  <c r="N80" i="69"/>
  <c r="O79" i="69"/>
  <c r="N79" i="69"/>
  <c r="O78" i="69"/>
  <c r="N78" i="69"/>
  <c r="O77" i="69"/>
  <c r="N77" i="69"/>
  <c r="O76" i="69"/>
  <c r="N76" i="69"/>
  <c r="O75" i="69"/>
  <c r="N75" i="69"/>
  <c r="O74" i="69"/>
  <c r="N74" i="69"/>
  <c r="O73" i="69"/>
  <c r="N73" i="69"/>
  <c r="O72" i="69"/>
  <c r="N72" i="69"/>
  <c r="O71" i="69"/>
  <c r="N71" i="69"/>
  <c r="O70" i="69"/>
  <c r="N70" i="69"/>
  <c r="O69" i="69"/>
  <c r="N69" i="69"/>
  <c r="O68" i="69"/>
  <c r="N68" i="69"/>
  <c r="O67" i="69"/>
  <c r="N67" i="69"/>
  <c r="O66" i="69"/>
  <c r="N66" i="69"/>
  <c r="O65" i="69"/>
  <c r="N65" i="69"/>
  <c r="O64" i="69"/>
  <c r="N64" i="69"/>
  <c r="O63" i="69"/>
  <c r="N63" i="69"/>
  <c r="O62" i="69"/>
  <c r="N62" i="69"/>
  <c r="O61" i="69"/>
  <c r="N61" i="69"/>
  <c r="O60" i="69"/>
  <c r="N60" i="69"/>
  <c r="O59" i="69"/>
  <c r="N59" i="69"/>
  <c r="O58" i="69"/>
  <c r="N58" i="69"/>
  <c r="O57" i="69"/>
  <c r="N57" i="69"/>
  <c r="O56" i="69"/>
  <c r="N56" i="69"/>
  <c r="O55" i="69"/>
  <c r="N55" i="69"/>
  <c r="O54" i="69"/>
  <c r="N54" i="69"/>
  <c r="O53" i="69"/>
  <c r="N53" i="69"/>
  <c r="O52" i="69"/>
  <c r="N52" i="69"/>
  <c r="O51" i="69"/>
  <c r="N51" i="69"/>
  <c r="O50" i="69"/>
  <c r="N50" i="69"/>
  <c r="O49" i="69"/>
  <c r="N49" i="69"/>
  <c r="O48" i="69"/>
  <c r="N48" i="69"/>
  <c r="O47" i="69"/>
  <c r="N47" i="69"/>
  <c r="O46" i="69"/>
  <c r="N46" i="69"/>
  <c r="O45" i="69"/>
  <c r="N45" i="69"/>
  <c r="O44" i="69"/>
  <c r="N44" i="69"/>
  <c r="O43" i="69"/>
  <c r="N43" i="69"/>
  <c r="O42" i="69"/>
  <c r="N42" i="69"/>
  <c r="O41" i="69"/>
  <c r="N41" i="69"/>
  <c r="O40" i="69"/>
  <c r="N40" i="69"/>
  <c r="O39" i="69"/>
  <c r="N39" i="69"/>
  <c r="O38" i="69"/>
  <c r="N38" i="69"/>
  <c r="O37" i="69"/>
  <c r="N37" i="69"/>
  <c r="O36" i="69"/>
  <c r="N36" i="69"/>
  <c r="O35" i="69"/>
  <c r="N35" i="69"/>
  <c r="O34" i="69"/>
  <c r="N34" i="69"/>
  <c r="O33" i="69"/>
  <c r="N33" i="69"/>
  <c r="O32" i="69"/>
  <c r="N32" i="69"/>
  <c r="O31" i="69"/>
  <c r="N31" i="69"/>
  <c r="O30" i="69"/>
  <c r="N30" i="69"/>
  <c r="O29" i="69"/>
  <c r="N29" i="69"/>
  <c r="O28" i="69"/>
  <c r="N28" i="69"/>
  <c r="O27" i="69"/>
  <c r="N27" i="69"/>
  <c r="O26" i="69"/>
  <c r="N26" i="69"/>
  <c r="O25" i="69"/>
  <c r="N25" i="69"/>
  <c r="O24" i="69"/>
  <c r="N24" i="69"/>
  <c r="O23" i="69"/>
  <c r="N23" i="69"/>
  <c r="O22" i="69"/>
  <c r="N22" i="69"/>
  <c r="O19" i="69"/>
  <c r="N19" i="69"/>
  <c r="O18" i="69"/>
  <c r="N18" i="69"/>
  <c r="O17" i="69"/>
  <c r="N17" i="69"/>
  <c r="O16" i="69"/>
  <c r="N16" i="69"/>
  <c r="O15" i="69"/>
  <c r="N15" i="69"/>
  <c r="O14" i="69"/>
  <c r="N14" i="69"/>
  <c r="O13" i="69"/>
  <c r="N13" i="69"/>
  <c r="O12" i="69"/>
  <c r="N12" i="69"/>
  <c r="O21" i="69"/>
  <c r="N21" i="69"/>
  <c r="O10" i="69"/>
  <c r="N10" i="69"/>
  <c r="O9" i="69"/>
  <c r="N9" i="69"/>
  <c r="J16" i="67"/>
  <c r="I16" i="67"/>
  <c r="J15" i="67"/>
  <c r="I15" i="67"/>
  <c r="J14" i="67"/>
  <c r="I14" i="67"/>
  <c r="J13" i="67"/>
  <c r="I13" i="67"/>
  <c r="J12" i="67"/>
  <c r="I12" i="67"/>
  <c r="J11" i="67"/>
  <c r="I11" i="67"/>
  <c r="J10" i="67"/>
  <c r="I10" i="67"/>
  <c r="J9" i="67"/>
  <c r="I9" i="67"/>
  <c r="K18" i="66"/>
  <c r="J18" i="66"/>
  <c r="K17" i="66"/>
  <c r="J17" i="66"/>
  <c r="K16" i="66"/>
  <c r="J16" i="66"/>
  <c r="K15" i="66"/>
  <c r="J15" i="66"/>
  <c r="K13" i="66"/>
  <c r="J13" i="66"/>
  <c r="K12" i="66"/>
  <c r="J12" i="66"/>
  <c r="K11" i="66"/>
  <c r="J11" i="66"/>
  <c r="K10" i="66"/>
  <c r="J10" i="66"/>
  <c r="K9" i="66"/>
  <c r="J9" i="66"/>
  <c r="K20" i="65"/>
  <c r="J20" i="65"/>
  <c r="K19" i="65"/>
  <c r="J19" i="65"/>
  <c r="K18" i="65"/>
  <c r="J18" i="65"/>
  <c r="K17" i="65"/>
  <c r="J17" i="65"/>
  <c r="K15" i="65"/>
  <c r="J15" i="65"/>
  <c r="K14" i="65"/>
  <c r="J14" i="65"/>
  <c r="K13" i="65"/>
  <c r="J13" i="65"/>
  <c r="K12" i="65"/>
  <c r="J12" i="65"/>
  <c r="K11" i="65"/>
  <c r="J11" i="65"/>
  <c r="K10" i="65"/>
  <c r="J10" i="65"/>
  <c r="K9" i="65"/>
  <c r="J9" i="65"/>
  <c r="N23" i="64"/>
  <c r="M23" i="64"/>
  <c r="N22" i="64"/>
  <c r="M22" i="64"/>
  <c r="N21" i="64"/>
  <c r="M21" i="64"/>
  <c r="N20" i="64"/>
  <c r="M20" i="64"/>
  <c r="N19" i="64"/>
  <c r="M19" i="64"/>
  <c r="N17" i="64"/>
  <c r="M17" i="64"/>
  <c r="N16" i="64"/>
  <c r="M16" i="64"/>
  <c r="N15" i="64"/>
  <c r="M15" i="64"/>
  <c r="N14" i="64"/>
  <c r="M14" i="64"/>
  <c r="N13" i="64"/>
  <c r="M13" i="64"/>
  <c r="N12" i="64"/>
  <c r="M12" i="64"/>
  <c r="N11" i="64"/>
  <c r="M11" i="64"/>
  <c r="N10" i="64"/>
  <c r="M10" i="64"/>
  <c r="N9" i="64"/>
  <c r="M9" i="64"/>
  <c r="M75" i="63"/>
  <c r="L75" i="63"/>
  <c r="M74" i="63"/>
  <c r="L74" i="63"/>
  <c r="M73" i="63"/>
  <c r="L73" i="63"/>
  <c r="M72" i="63"/>
  <c r="L72" i="63"/>
  <c r="M71" i="63"/>
  <c r="L71" i="63"/>
  <c r="M70" i="63"/>
  <c r="L70" i="63"/>
  <c r="M69" i="63"/>
  <c r="L69" i="63"/>
  <c r="M68" i="63"/>
  <c r="L68" i="63"/>
  <c r="M67" i="63"/>
  <c r="L67" i="63"/>
  <c r="M66" i="63"/>
  <c r="L66" i="63"/>
  <c r="M65" i="63"/>
  <c r="L65" i="63"/>
  <c r="M64" i="63"/>
  <c r="L64" i="63"/>
  <c r="M63" i="63"/>
  <c r="L63" i="63"/>
  <c r="M62" i="63"/>
  <c r="L62" i="63"/>
  <c r="M61" i="63"/>
  <c r="L61" i="63"/>
  <c r="M60" i="63"/>
  <c r="L60" i="63"/>
  <c r="M59" i="63"/>
  <c r="L59" i="63"/>
  <c r="M58" i="63"/>
  <c r="L58" i="63"/>
  <c r="M57" i="63"/>
  <c r="L57" i="63"/>
  <c r="M56" i="63"/>
  <c r="L56" i="63"/>
  <c r="M55" i="63"/>
  <c r="L55" i="63"/>
  <c r="M54" i="63"/>
  <c r="L54" i="63"/>
  <c r="M53" i="63"/>
  <c r="L53" i="63"/>
  <c r="M52" i="63"/>
  <c r="L52" i="63"/>
  <c r="M51" i="63"/>
  <c r="L51" i="63"/>
  <c r="M50" i="63"/>
  <c r="L50" i="63"/>
  <c r="M49" i="63"/>
  <c r="L49" i="63"/>
  <c r="M48" i="63"/>
  <c r="L48" i="63"/>
  <c r="M47" i="63"/>
  <c r="L47" i="63"/>
  <c r="M46" i="63"/>
  <c r="L46" i="63"/>
  <c r="M45" i="63"/>
  <c r="L45" i="63"/>
  <c r="M44" i="63"/>
  <c r="L44" i="63"/>
  <c r="M43" i="63"/>
  <c r="L43" i="63"/>
  <c r="M42" i="63"/>
  <c r="L42" i="63"/>
  <c r="M41" i="63"/>
  <c r="L41" i="63"/>
  <c r="M40" i="63"/>
  <c r="L40" i="63"/>
  <c r="M39" i="63"/>
  <c r="L39" i="63"/>
  <c r="M38" i="63"/>
  <c r="L38" i="63"/>
  <c r="M37" i="63"/>
  <c r="L37" i="63"/>
  <c r="M36" i="63"/>
  <c r="L36" i="63"/>
  <c r="M35" i="63"/>
  <c r="L35" i="63"/>
  <c r="M33" i="63"/>
  <c r="L33" i="63"/>
  <c r="M32" i="63"/>
  <c r="L32" i="63"/>
  <c r="M31" i="63"/>
  <c r="L31" i="63"/>
  <c r="M30" i="63"/>
  <c r="L30" i="63"/>
  <c r="M29" i="63"/>
  <c r="L29" i="63"/>
  <c r="M28" i="63"/>
  <c r="L28" i="63"/>
  <c r="M27" i="63"/>
  <c r="L27" i="63"/>
  <c r="M25" i="63"/>
  <c r="L25" i="63"/>
  <c r="M24" i="63"/>
  <c r="L24" i="63"/>
  <c r="M23" i="63"/>
  <c r="L23" i="63"/>
  <c r="M22" i="63"/>
  <c r="L22" i="63"/>
  <c r="M21" i="63"/>
  <c r="L21" i="63"/>
  <c r="M20" i="63"/>
  <c r="L20" i="63"/>
  <c r="M19" i="63"/>
  <c r="L19" i="63"/>
  <c r="M18" i="63"/>
  <c r="L18" i="63"/>
  <c r="M17" i="63"/>
  <c r="L17" i="63"/>
  <c r="M16" i="63"/>
  <c r="L16" i="63"/>
  <c r="M15" i="63"/>
  <c r="L15" i="63"/>
  <c r="M14" i="63"/>
  <c r="L14" i="63"/>
  <c r="M13" i="63"/>
  <c r="L13" i="63"/>
  <c r="M12" i="63"/>
  <c r="L12" i="63"/>
  <c r="M11" i="63"/>
  <c r="L11" i="63"/>
  <c r="M10" i="63"/>
  <c r="L10" i="63"/>
  <c r="M9" i="63"/>
  <c r="L9" i="63"/>
  <c r="N258" i="62"/>
  <c r="M258" i="62"/>
  <c r="N257" i="62"/>
  <c r="M257" i="62"/>
  <c r="N256" i="62"/>
  <c r="M256" i="62"/>
  <c r="N255" i="62"/>
  <c r="M255" i="62"/>
  <c r="N254" i="62"/>
  <c r="M254" i="62"/>
  <c r="N253" i="62"/>
  <c r="M253" i="62"/>
  <c r="N252" i="62"/>
  <c r="M252" i="62"/>
  <c r="N251" i="62"/>
  <c r="M251" i="62"/>
  <c r="N250" i="62"/>
  <c r="M250" i="62"/>
  <c r="N249" i="62"/>
  <c r="M249" i="62"/>
  <c r="N248" i="62"/>
  <c r="M248" i="62"/>
  <c r="N247" i="62"/>
  <c r="M247" i="62"/>
  <c r="N245" i="62"/>
  <c r="M245" i="62"/>
  <c r="N244" i="62"/>
  <c r="M244" i="62"/>
  <c r="N243" i="62"/>
  <c r="M243" i="62"/>
  <c r="N242" i="62"/>
  <c r="M242" i="62"/>
  <c r="N241" i="62"/>
  <c r="M241" i="62"/>
  <c r="N240" i="62"/>
  <c r="M240" i="62"/>
  <c r="N239" i="62"/>
  <c r="M239" i="62"/>
  <c r="N238" i="62"/>
  <c r="M238" i="62"/>
  <c r="N237" i="62"/>
  <c r="M237" i="62"/>
  <c r="N236" i="62"/>
  <c r="M236" i="62"/>
  <c r="N235" i="62"/>
  <c r="M235" i="62"/>
  <c r="N233" i="62"/>
  <c r="M233" i="62"/>
  <c r="N232" i="62"/>
  <c r="M232" i="62"/>
  <c r="N231" i="62"/>
  <c r="M231" i="62"/>
  <c r="N230" i="62"/>
  <c r="M230" i="62"/>
  <c r="N229" i="62"/>
  <c r="M229" i="62"/>
  <c r="N228" i="62"/>
  <c r="M228" i="62"/>
  <c r="N227" i="62"/>
  <c r="M227" i="62"/>
  <c r="N226" i="62"/>
  <c r="M226" i="62"/>
  <c r="N225" i="62"/>
  <c r="M225" i="62"/>
  <c r="N224" i="62"/>
  <c r="M224" i="62"/>
  <c r="N223" i="62"/>
  <c r="M223" i="62"/>
  <c r="N222" i="62"/>
  <c r="M222" i="62"/>
  <c r="N221" i="62"/>
  <c r="M221" i="62"/>
  <c r="N220" i="62"/>
  <c r="M220" i="62"/>
  <c r="N219" i="62"/>
  <c r="M219" i="62"/>
  <c r="N218" i="62"/>
  <c r="M218" i="62"/>
  <c r="N217" i="62"/>
  <c r="M217" i="62"/>
  <c r="N216" i="62"/>
  <c r="M216" i="62"/>
  <c r="N214" i="62"/>
  <c r="M214" i="62"/>
  <c r="N213" i="62"/>
  <c r="M213" i="62"/>
  <c r="N212" i="62"/>
  <c r="M212" i="62"/>
  <c r="N211" i="62"/>
  <c r="M211" i="62"/>
  <c r="N210" i="62"/>
  <c r="M210" i="62"/>
  <c r="N209" i="62"/>
  <c r="M209" i="62"/>
  <c r="N208" i="62"/>
  <c r="M208" i="62"/>
  <c r="N207" i="62"/>
  <c r="M207" i="62"/>
  <c r="N206" i="62"/>
  <c r="M206" i="62"/>
  <c r="N205" i="62"/>
  <c r="M205" i="62"/>
  <c r="N204" i="62"/>
  <c r="M204" i="62"/>
  <c r="N246" i="62"/>
  <c r="M246" i="62"/>
  <c r="N203" i="62"/>
  <c r="M203" i="62"/>
  <c r="N202" i="62"/>
  <c r="M202" i="62"/>
  <c r="N201" i="62"/>
  <c r="M201" i="62"/>
  <c r="N200" i="62"/>
  <c r="M200" i="62"/>
  <c r="N199" i="62"/>
  <c r="M199" i="62"/>
  <c r="N198" i="62"/>
  <c r="M198" i="62"/>
  <c r="N197" i="62"/>
  <c r="M197" i="62"/>
  <c r="N196" i="62"/>
  <c r="M196" i="62"/>
  <c r="N195" i="62"/>
  <c r="M195" i="62"/>
  <c r="N194" i="62"/>
  <c r="M194" i="62"/>
  <c r="N193" i="62"/>
  <c r="M193" i="62"/>
  <c r="N234" i="62"/>
  <c r="M234" i="62"/>
  <c r="N192" i="62"/>
  <c r="M192" i="62"/>
  <c r="N191" i="62"/>
  <c r="M191" i="62"/>
  <c r="N190" i="62"/>
  <c r="M190" i="62"/>
  <c r="N189" i="62"/>
  <c r="M189" i="62"/>
  <c r="N188" i="62"/>
  <c r="M188" i="62"/>
  <c r="N187" i="62"/>
  <c r="M187" i="62"/>
  <c r="N186" i="62"/>
  <c r="M186" i="62"/>
  <c r="N185" i="62"/>
  <c r="M185" i="62"/>
  <c r="N183" i="62"/>
  <c r="M183" i="62"/>
  <c r="N182" i="62"/>
  <c r="M182" i="62"/>
  <c r="N181" i="62"/>
  <c r="M181" i="62"/>
  <c r="N180" i="62"/>
  <c r="M180" i="62"/>
  <c r="N179" i="62"/>
  <c r="M179" i="62"/>
  <c r="N178" i="62"/>
  <c r="M178" i="62"/>
  <c r="N177" i="62"/>
  <c r="M177" i="62"/>
  <c r="N176" i="62"/>
  <c r="M176" i="62"/>
  <c r="N175" i="62"/>
  <c r="M175" i="62"/>
  <c r="N174" i="62"/>
  <c r="M174" i="62"/>
  <c r="N173" i="62"/>
  <c r="M173" i="62"/>
  <c r="N172" i="62"/>
  <c r="M172" i="62"/>
  <c r="N171" i="62"/>
  <c r="M171" i="62"/>
  <c r="N170" i="62"/>
  <c r="M170" i="62"/>
  <c r="N169" i="62"/>
  <c r="M169" i="62"/>
  <c r="N168" i="62"/>
  <c r="M168" i="62"/>
  <c r="N167" i="62"/>
  <c r="M167" i="62"/>
  <c r="N166" i="62"/>
  <c r="M166" i="62"/>
  <c r="N165" i="62"/>
  <c r="M165" i="62"/>
  <c r="N164" i="62"/>
  <c r="M164" i="62"/>
  <c r="N163" i="62"/>
  <c r="M163" i="62"/>
  <c r="N162" i="62"/>
  <c r="M162" i="62"/>
  <c r="N161" i="62"/>
  <c r="M161" i="62"/>
  <c r="N160" i="62"/>
  <c r="M160" i="62"/>
  <c r="N159" i="62"/>
  <c r="M159" i="62"/>
  <c r="N158" i="62"/>
  <c r="M158" i="62"/>
  <c r="N157" i="62"/>
  <c r="M157" i="62"/>
  <c r="N156" i="62"/>
  <c r="M156" i="62"/>
  <c r="N155" i="62"/>
  <c r="M155" i="62"/>
  <c r="N154" i="62"/>
  <c r="M154" i="62"/>
  <c r="N153" i="62"/>
  <c r="M153" i="62"/>
  <c r="N152" i="62"/>
  <c r="M152" i="62"/>
  <c r="N151" i="62"/>
  <c r="M151" i="62"/>
  <c r="N150" i="62"/>
  <c r="M150" i="62"/>
  <c r="N149" i="62"/>
  <c r="M149" i="62"/>
  <c r="N148" i="62"/>
  <c r="M148" i="62"/>
  <c r="N147" i="62"/>
  <c r="M147" i="62"/>
  <c r="N146" i="62"/>
  <c r="M146" i="62"/>
  <c r="N145" i="62"/>
  <c r="M145" i="62"/>
  <c r="N144" i="62"/>
  <c r="M144" i="62"/>
  <c r="N143" i="62"/>
  <c r="M143" i="62"/>
  <c r="N142" i="62"/>
  <c r="M142" i="62"/>
  <c r="N141" i="62"/>
  <c r="M141" i="62"/>
  <c r="N140" i="62"/>
  <c r="M140" i="62"/>
  <c r="N139" i="62"/>
  <c r="M139" i="62"/>
  <c r="N138" i="62"/>
  <c r="M138" i="62"/>
  <c r="N137" i="62"/>
  <c r="M137" i="62"/>
  <c r="N136" i="62"/>
  <c r="M136" i="62"/>
  <c r="N135" i="62"/>
  <c r="M135" i="62"/>
  <c r="N134" i="62"/>
  <c r="M134" i="62"/>
  <c r="N133" i="62"/>
  <c r="M133" i="62"/>
  <c r="N132" i="62"/>
  <c r="M132" i="62"/>
  <c r="N131" i="62"/>
  <c r="M131" i="62"/>
  <c r="N130" i="62"/>
  <c r="M130" i="62"/>
  <c r="N129" i="62"/>
  <c r="M129" i="62"/>
  <c r="N128" i="62"/>
  <c r="M128" i="62"/>
  <c r="N127" i="62"/>
  <c r="M127" i="62"/>
  <c r="N126" i="62"/>
  <c r="M126" i="62"/>
  <c r="N125" i="62"/>
  <c r="M125" i="62"/>
  <c r="N124" i="62"/>
  <c r="M124" i="62"/>
  <c r="N123" i="62"/>
  <c r="M123" i="62"/>
  <c r="N122" i="62"/>
  <c r="M122" i="62"/>
  <c r="N121" i="62"/>
  <c r="M121" i="62"/>
  <c r="N120" i="62"/>
  <c r="M120" i="62"/>
  <c r="N119" i="62"/>
  <c r="M119" i="62"/>
  <c r="N118" i="62"/>
  <c r="M118" i="62"/>
  <c r="N117" i="62"/>
  <c r="M117" i="62"/>
  <c r="N116" i="62"/>
  <c r="M116" i="62"/>
  <c r="N115" i="62"/>
  <c r="M115" i="62"/>
  <c r="N113" i="62"/>
  <c r="M113" i="62"/>
  <c r="N112" i="62"/>
  <c r="M112" i="62"/>
  <c r="N111" i="62"/>
  <c r="M111" i="62"/>
  <c r="N110" i="62"/>
  <c r="M110" i="62"/>
  <c r="N109" i="62"/>
  <c r="M109" i="62"/>
  <c r="N108" i="62"/>
  <c r="M108" i="62"/>
  <c r="N107" i="62"/>
  <c r="M107" i="62"/>
  <c r="N106" i="62"/>
  <c r="M106" i="62"/>
  <c r="N105" i="62"/>
  <c r="M105" i="62"/>
  <c r="N104" i="62"/>
  <c r="M104" i="62"/>
  <c r="N103" i="62"/>
  <c r="M103" i="62"/>
  <c r="N102" i="62"/>
  <c r="M102" i="62"/>
  <c r="N101" i="62"/>
  <c r="M101" i="62"/>
  <c r="N100" i="62"/>
  <c r="M100" i="62"/>
  <c r="N99" i="62"/>
  <c r="M99" i="62"/>
  <c r="N98" i="62"/>
  <c r="M98" i="62"/>
  <c r="N97" i="62"/>
  <c r="M97" i="62"/>
  <c r="N96" i="62"/>
  <c r="M96" i="62"/>
  <c r="N95" i="62"/>
  <c r="M95" i="62"/>
  <c r="N94" i="62"/>
  <c r="M94" i="62"/>
  <c r="N93" i="62"/>
  <c r="M93" i="62"/>
  <c r="N92" i="62"/>
  <c r="M92" i="62"/>
  <c r="N91" i="62"/>
  <c r="M91" i="62"/>
  <c r="N90" i="62"/>
  <c r="M90" i="62"/>
  <c r="N89" i="62"/>
  <c r="M89" i="62"/>
  <c r="N88" i="62"/>
  <c r="M88" i="62"/>
  <c r="N87" i="62"/>
  <c r="M87" i="62"/>
  <c r="N86" i="62"/>
  <c r="M86" i="62"/>
  <c r="N85" i="62"/>
  <c r="M85" i="62"/>
  <c r="N84" i="62"/>
  <c r="M84" i="62"/>
  <c r="N83" i="62"/>
  <c r="M83" i="62"/>
  <c r="N82" i="62"/>
  <c r="M82" i="62"/>
  <c r="N81" i="62"/>
  <c r="M81" i="62"/>
  <c r="N80" i="62"/>
  <c r="M80" i="62"/>
  <c r="N79" i="62"/>
  <c r="M79" i="62"/>
  <c r="N78" i="62"/>
  <c r="M78" i="62"/>
  <c r="N77" i="62"/>
  <c r="M77" i="62"/>
  <c r="N76" i="62"/>
  <c r="M76" i="62"/>
  <c r="N75" i="62"/>
  <c r="M75" i="62"/>
  <c r="N74" i="62"/>
  <c r="M74" i="62"/>
  <c r="N73" i="62"/>
  <c r="M73" i="62"/>
  <c r="N72" i="62"/>
  <c r="M72" i="62"/>
  <c r="N71" i="62"/>
  <c r="M71" i="62"/>
  <c r="N70" i="62"/>
  <c r="M70" i="62"/>
  <c r="N69" i="62"/>
  <c r="M69" i="62"/>
  <c r="N68" i="62"/>
  <c r="M68" i="62"/>
  <c r="N67" i="62"/>
  <c r="M67" i="62"/>
  <c r="N66" i="62"/>
  <c r="M66" i="62"/>
  <c r="N65" i="62"/>
  <c r="M65" i="62"/>
  <c r="N64" i="62"/>
  <c r="M64" i="62"/>
  <c r="N63" i="62"/>
  <c r="M63" i="62"/>
  <c r="N62" i="62"/>
  <c r="M62" i="62"/>
  <c r="N61" i="62"/>
  <c r="M61" i="62"/>
  <c r="N60" i="62"/>
  <c r="M60" i="62"/>
  <c r="N59" i="62"/>
  <c r="M59" i="62"/>
  <c r="N58" i="62"/>
  <c r="M58" i="62"/>
  <c r="N57" i="62"/>
  <c r="M57" i="62"/>
  <c r="N56" i="62"/>
  <c r="M56" i="62"/>
  <c r="N55" i="62"/>
  <c r="M55" i="62"/>
  <c r="N54" i="62"/>
  <c r="M54" i="62"/>
  <c r="N53" i="62"/>
  <c r="M53" i="62"/>
  <c r="N52" i="62"/>
  <c r="M52" i="62"/>
  <c r="N51" i="62"/>
  <c r="M51" i="62"/>
  <c r="N50" i="62"/>
  <c r="M50" i="62"/>
  <c r="N49" i="62"/>
  <c r="M49" i="62"/>
  <c r="N48" i="62"/>
  <c r="M48" i="62"/>
  <c r="N47" i="62"/>
  <c r="M47" i="62"/>
  <c r="N45" i="62"/>
  <c r="M45" i="62"/>
  <c r="N44" i="62"/>
  <c r="M44" i="62"/>
  <c r="N43" i="62"/>
  <c r="M43" i="62"/>
  <c r="N42" i="62"/>
  <c r="M42" i="62"/>
  <c r="N41" i="62"/>
  <c r="M41" i="62"/>
  <c r="N40" i="62"/>
  <c r="M40" i="62"/>
  <c r="N39" i="62"/>
  <c r="M39" i="62"/>
  <c r="N38" i="62"/>
  <c r="M38" i="62"/>
  <c r="N37" i="62"/>
  <c r="M37" i="62"/>
  <c r="N36" i="62"/>
  <c r="M36" i="62"/>
  <c r="N35" i="62"/>
  <c r="M35" i="62"/>
  <c r="N34" i="62"/>
  <c r="M34" i="62"/>
  <c r="N33" i="62"/>
  <c r="M33" i="62"/>
  <c r="N32" i="62"/>
  <c r="M32" i="62"/>
  <c r="N31" i="62"/>
  <c r="M31" i="62"/>
  <c r="N30" i="62"/>
  <c r="M30" i="62"/>
  <c r="N29" i="62"/>
  <c r="M29" i="62"/>
  <c r="N28" i="62"/>
  <c r="M28" i="62"/>
  <c r="N27" i="62"/>
  <c r="M27" i="62"/>
  <c r="N26" i="62"/>
  <c r="M26" i="62"/>
  <c r="N25" i="62"/>
  <c r="M25" i="62"/>
  <c r="N24" i="62"/>
  <c r="M24" i="62"/>
  <c r="N23" i="62"/>
  <c r="M23" i="62"/>
  <c r="N22" i="62"/>
  <c r="M22" i="62"/>
  <c r="N21" i="62"/>
  <c r="M21" i="62"/>
  <c r="N20" i="62"/>
  <c r="M20" i="62"/>
  <c r="N19" i="62"/>
  <c r="M19" i="62"/>
  <c r="N18" i="62"/>
  <c r="M18" i="62"/>
  <c r="N17" i="62"/>
  <c r="M17" i="62"/>
  <c r="N16" i="62"/>
  <c r="M16" i="62"/>
  <c r="N15" i="62"/>
  <c r="M15" i="62"/>
  <c r="N14" i="62"/>
  <c r="M14" i="62"/>
  <c r="N13" i="62"/>
  <c r="M13" i="62"/>
  <c r="N12" i="62"/>
  <c r="M12" i="62"/>
  <c r="N11" i="62"/>
  <c r="M11" i="62"/>
  <c r="N10" i="62"/>
  <c r="M10" i="62"/>
  <c r="N9" i="62"/>
  <c r="M9" i="62"/>
  <c r="T312" i="61"/>
  <c r="S312" i="61"/>
  <c r="T311" i="61"/>
  <c r="S311" i="61"/>
  <c r="T310" i="61"/>
  <c r="S310" i="61"/>
  <c r="T309" i="61"/>
  <c r="S309" i="61"/>
  <c r="T308" i="61"/>
  <c r="S308" i="61"/>
  <c r="T307" i="61"/>
  <c r="S307" i="61"/>
  <c r="T306" i="61"/>
  <c r="S306" i="61"/>
  <c r="T305" i="61"/>
  <c r="S305" i="61"/>
  <c r="T304" i="61"/>
  <c r="S304" i="61"/>
  <c r="T303" i="61"/>
  <c r="S303" i="61"/>
  <c r="T302" i="61"/>
  <c r="S302" i="61"/>
  <c r="T301" i="61"/>
  <c r="S301" i="61"/>
  <c r="T300" i="61"/>
  <c r="S300" i="61"/>
  <c r="T299" i="61"/>
  <c r="S299" i="61"/>
  <c r="T298" i="61"/>
  <c r="S298" i="61"/>
  <c r="T297" i="61"/>
  <c r="S297" i="61"/>
  <c r="T296" i="61"/>
  <c r="S296" i="61"/>
  <c r="T295" i="61"/>
  <c r="S295" i="61"/>
  <c r="T294" i="61"/>
  <c r="S294" i="61"/>
  <c r="T293" i="61"/>
  <c r="S293" i="61"/>
  <c r="T292" i="61"/>
  <c r="S292" i="61"/>
  <c r="T291" i="61"/>
  <c r="S291" i="61"/>
  <c r="T290" i="61"/>
  <c r="S290" i="61"/>
  <c r="T289" i="61"/>
  <c r="S289" i="61"/>
  <c r="T288" i="61"/>
  <c r="S288" i="61"/>
  <c r="T287" i="61"/>
  <c r="S287" i="61"/>
  <c r="T286" i="61"/>
  <c r="S286" i="61"/>
  <c r="T285" i="61"/>
  <c r="S285" i="61"/>
  <c r="T284" i="61"/>
  <c r="S284" i="61"/>
  <c r="T283" i="61"/>
  <c r="S283" i="61"/>
  <c r="T282" i="61"/>
  <c r="S282" i="61"/>
  <c r="T281" i="61"/>
  <c r="S281" i="61"/>
  <c r="T280" i="61"/>
  <c r="S280" i="61"/>
  <c r="T279" i="61"/>
  <c r="S279" i="61"/>
  <c r="T278" i="61"/>
  <c r="S278" i="61"/>
  <c r="T277" i="61"/>
  <c r="S277" i="61"/>
  <c r="T276" i="61"/>
  <c r="S276" i="61"/>
  <c r="T275" i="61"/>
  <c r="S275" i="61"/>
  <c r="T274" i="61"/>
  <c r="S274" i="61"/>
  <c r="T273" i="61"/>
  <c r="S273" i="61"/>
  <c r="T272" i="61"/>
  <c r="S272" i="61"/>
  <c r="T271" i="61"/>
  <c r="S271" i="61"/>
  <c r="T270" i="61"/>
  <c r="S270" i="61"/>
  <c r="T269" i="61"/>
  <c r="S269" i="61"/>
  <c r="T268" i="61"/>
  <c r="S268" i="61"/>
  <c r="T267" i="61"/>
  <c r="S267" i="61"/>
  <c r="T266" i="61"/>
  <c r="S266" i="61"/>
  <c r="T265" i="61"/>
  <c r="S265" i="61"/>
  <c r="T264" i="61"/>
  <c r="S264" i="61"/>
  <c r="T263" i="61"/>
  <c r="S263" i="61"/>
  <c r="T262" i="61"/>
  <c r="S262" i="61"/>
  <c r="T261" i="61"/>
  <c r="S261" i="61"/>
  <c r="T260" i="61"/>
  <c r="S260" i="61"/>
  <c r="T259" i="61"/>
  <c r="S259" i="61"/>
  <c r="T258" i="61"/>
  <c r="S258" i="61"/>
  <c r="T257" i="61"/>
  <c r="S257" i="61"/>
  <c r="T256" i="61"/>
  <c r="S256" i="61"/>
  <c r="T255" i="61"/>
  <c r="S255" i="61"/>
  <c r="T254" i="61"/>
  <c r="S254" i="61"/>
  <c r="T253" i="61"/>
  <c r="S253" i="61"/>
  <c r="T252" i="61"/>
  <c r="S252" i="61"/>
  <c r="T251" i="61"/>
  <c r="S251" i="61"/>
  <c r="T250" i="61"/>
  <c r="S250" i="61"/>
  <c r="T249" i="61"/>
  <c r="S249" i="61"/>
  <c r="T248" i="61"/>
  <c r="S248" i="61"/>
  <c r="T247" i="61"/>
  <c r="S247" i="61"/>
  <c r="T246" i="61"/>
  <c r="S246" i="61"/>
  <c r="T245" i="61"/>
  <c r="S245" i="61"/>
  <c r="T244" i="61"/>
  <c r="S244" i="61"/>
  <c r="T243" i="61"/>
  <c r="S243" i="61"/>
  <c r="T242" i="61"/>
  <c r="S242" i="61"/>
  <c r="T241" i="61"/>
  <c r="S241" i="61"/>
  <c r="T240" i="61"/>
  <c r="S240" i="61"/>
  <c r="T239" i="61"/>
  <c r="S239" i="61"/>
  <c r="T238" i="61"/>
  <c r="S238" i="61"/>
  <c r="T237" i="61"/>
  <c r="S237" i="61"/>
  <c r="T236" i="61"/>
  <c r="S236" i="61"/>
  <c r="T235" i="61"/>
  <c r="S235" i="61"/>
  <c r="T234" i="61"/>
  <c r="S234" i="61"/>
  <c r="T233" i="61"/>
  <c r="S233" i="61"/>
  <c r="T232" i="61"/>
  <c r="S232" i="61"/>
  <c r="T231" i="61"/>
  <c r="S231" i="61"/>
  <c r="T230" i="61"/>
  <c r="S230" i="61"/>
  <c r="T228" i="61"/>
  <c r="S228" i="61"/>
  <c r="T227" i="61"/>
  <c r="S227" i="61"/>
  <c r="T226" i="61"/>
  <c r="S226" i="61"/>
  <c r="T225" i="61"/>
  <c r="S225" i="61"/>
  <c r="T224" i="61"/>
  <c r="S224" i="61"/>
  <c r="T223" i="61"/>
  <c r="S223" i="61"/>
  <c r="T222" i="61"/>
  <c r="S222" i="61"/>
  <c r="T221" i="61"/>
  <c r="S221" i="61"/>
  <c r="T220" i="61"/>
  <c r="S220" i="61"/>
  <c r="T219" i="61"/>
  <c r="S219" i="61"/>
  <c r="T218" i="61"/>
  <c r="S218" i="61"/>
  <c r="T216" i="61"/>
  <c r="S216" i="61"/>
  <c r="T215" i="61"/>
  <c r="S215" i="61"/>
  <c r="T213" i="61"/>
  <c r="S213" i="61"/>
  <c r="T212" i="61"/>
  <c r="S212" i="61"/>
  <c r="T211" i="61"/>
  <c r="S211" i="61"/>
  <c r="T210" i="61"/>
  <c r="S210" i="61"/>
  <c r="T209" i="61"/>
  <c r="S209" i="61"/>
  <c r="T208" i="61"/>
  <c r="S208" i="61"/>
  <c r="T207" i="61"/>
  <c r="S207" i="61"/>
  <c r="T206" i="61"/>
  <c r="S206" i="61"/>
  <c r="T205" i="61"/>
  <c r="S205" i="61"/>
  <c r="T204" i="61"/>
  <c r="S204" i="61"/>
  <c r="T203" i="61"/>
  <c r="S203" i="61"/>
  <c r="T202" i="61"/>
  <c r="S202" i="61"/>
  <c r="T201" i="61"/>
  <c r="S201" i="61"/>
  <c r="T200" i="61"/>
  <c r="S200" i="61"/>
  <c r="T199" i="61"/>
  <c r="S199" i="61"/>
  <c r="T198" i="61"/>
  <c r="S198" i="61"/>
  <c r="T197" i="61"/>
  <c r="S197" i="61"/>
  <c r="T196" i="61"/>
  <c r="S196" i="61"/>
  <c r="T195" i="61"/>
  <c r="S195" i="61"/>
  <c r="T194" i="61"/>
  <c r="S194" i="61"/>
  <c r="T193" i="61"/>
  <c r="S193" i="61"/>
  <c r="T192" i="61"/>
  <c r="S192" i="61"/>
  <c r="T191" i="61"/>
  <c r="S191" i="61"/>
  <c r="T190" i="61"/>
  <c r="S190" i="61"/>
  <c r="T189" i="61"/>
  <c r="S189" i="61"/>
  <c r="T188" i="61"/>
  <c r="S188" i="61"/>
  <c r="T187" i="61"/>
  <c r="S187" i="61"/>
  <c r="T186" i="61"/>
  <c r="S186" i="61"/>
  <c r="T185" i="61"/>
  <c r="S185" i="61"/>
  <c r="T184" i="61"/>
  <c r="S184" i="61"/>
  <c r="T183" i="61"/>
  <c r="S183" i="61"/>
  <c r="T182" i="61"/>
  <c r="S182" i="61"/>
  <c r="T181" i="61"/>
  <c r="S181" i="61"/>
  <c r="T180" i="61"/>
  <c r="S180" i="61"/>
  <c r="T179" i="61"/>
  <c r="S179" i="61"/>
  <c r="T178" i="61"/>
  <c r="S178" i="61"/>
  <c r="T177" i="61"/>
  <c r="S177" i="61"/>
  <c r="T176" i="61"/>
  <c r="S176" i="61"/>
  <c r="T175" i="61"/>
  <c r="S175" i="61"/>
  <c r="T174" i="61"/>
  <c r="S174" i="61"/>
  <c r="T173" i="61"/>
  <c r="S173" i="61"/>
  <c r="T172" i="61"/>
  <c r="S172" i="61"/>
  <c r="T171" i="61"/>
  <c r="S171" i="61"/>
  <c r="T170" i="61"/>
  <c r="S170" i="61"/>
  <c r="T169" i="61"/>
  <c r="S169" i="61"/>
  <c r="T168" i="61"/>
  <c r="S168" i="61"/>
  <c r="T167" i="61"/>
  <c r="S167" i="61"/>
  <c r="T166" i="61"/>
  <c r="S166" i="61"/>
  <c r="T165" i="61"/>
  <c r="S165" i="61"/>
  <c r="T164" i="61"/>
  <c r="S164" i="61"/>
  <c r="T163" i="61"/>
  <c r="S163" i="61"/>
  <c r="T162" i="61"/>
  <c r="S162" i="61"/>
  <c r="T161" i="61"/>
  <c r="S161" i="61"/>
  <c r="T160" i="61"/>
  <c r="S160" i="61"/>
  <c r="T159" i="61"/>
  <c r="S159" i="61"/>
  <c r="T158" i="61"/>
  <c r="S158" i="61"/>
  <c r="T157" i="61"/>
  <c r="S157" i="61"/>
  <c r="T156" i="61"/>
  <c r="S156" i="61"/>
  <c r="T155" i="61"/>
  <c r="S155" i="61"/>
  <c r="T154" i="61"/>
  <c r="S154" i="61"/>
  <c r="T152" i="61"/>
  <c r="S152" i="61"/>
  <c r="T151" i="61"/>
  <c r="S151" i="61"/>
  <c r="T150" i="61"/>
  <c r="S150" i="61"/>
  <c r="T149" i="61"/>
  <c r="S149" i="61"/>
  <c r="T148" i="61"/>
  <c r="S148" i="61"/>
  <c r="T147" i="61"/>
  <c r="S147" i="61"/>
  <c r="T146" i="61"/>
  <c r="S146" i="61"/>
  <c r="T145" i="61"/>
  <c r="S145" i="61"/>
  <c r="T144" i="61"/>
  <c r="S144" i="61"/>
  <c r="T143" i="61"/>
  <c r="S143" i="61"/>
  <c r="T142" i="61"/>
  <c r="S142" i="61"/>
  <c r="T141" i="61"/>
  <c r="S141" i="61"/>
  <c r="T140" i="61"/>
  <c r="S140" i="61"/>
  <c r="T139" i="61"/>
  <c r="S139" i="61"/>
  <c r="T138" i="61"/>
  <c r="S138" i="61"/>
  <c r="T137" i="61"/>
  <c r="S137" i="61"/>
  <c r="T136" i="61"/>
  <c r="S136" i="61"/>
  <c r="T135" i="61"/>
  <c r="S135" i="61"/>
  <c r="T134" i="61"/>
  <c r="S134" i="61"/>
  <c r="T133" i="61"/>
  <c r="S133" i="61"/>
  <c r="T132" i="61"/>
  <c r="S132" i="61"/>
  <c r="T131" i="61"/>
  <c r="S131" i="61"/>
  <c r="T130" i="61"/>
  <c r="S130" i="61"/>
  <c r="T129" i="61"/>
  <c r="S129" i="61"/>
  <c r="T128" i="61"/>
  <c r="S128" i="61"/>
  <c r="T127" i="61"/>
  <c r="S127" i="61"/>
  <c r="T126" i="61"/>
  <c r="S126" i="61"/>
  <c r="T125" i="61"/>
  <c r="S125" i="61"/>
  <c r="T124" i="61"/>
  <c r="S124" i="61"/>
  <c r="T123" i="61"/>
  <c r="S123" i="61"/>
  <c r="T122" i="61"/>
  <c r="S122" i="61"/>
  <c r="T121" i="61"/>
  <c r="S121" i="61"/>
  <c r="T120" i="61"/>
  <c r="S120" i="61"/>
  <c r="T119" i="61"/>
  <c r="S119" i="61"/>
  <c r="T118" i="61"/>
  <c r="S118" i="61"/>
  <c r="T117" i="61"/>
  <c r="S117" i="61"/>
  <c r="T116" i="61"/>
  <c r="S116" i="61"/>
  <c r="T115" i="61"/>
  <c r="S115" i="61"/>
  <c r="T114" i="61"/>
  <c r="S114" i="61"/>
  <c r="T113" i="61"/>
  <c r="S113" i="61"/>
  <c r="T112" i="61"/>
  <c r="S112" i="61"/>
  <c r="T111" i="61"/>
  <c r="S111" i="61"/>
  <c r="T110" i="61"/>
  <c r="S110" i="61"/>
  <c r="T109" i="61"/>
  <c r="S109" i="61"/>
  <c r="T108" i="61"/>
  <c r="S108" i="61"/>
  <c r="T107" i="61"/>
  <c r="S107" i="61"/>
  <c r="T106" i="61"/>
  <c r="S106" i="61"/>
  <c r="T105" i="61"/>
  <c r="S105" i="61"/>
  <c r="T104" i="61"/>
  <c r="S104" i="61"/>
  <c r="T103" i="61"/>
  <c r="S103" i="61"/>
  <c r="T102" i="61"/>
  <c r="S102" i="61"/>
  <c r="T101" i="61"/>
  <c r="S101" i="61"/>
  <c r="T100" i="61"/>
  <c r="S100" i="61"/>
  <c r="T99" i="61"/>
  <c r="S99" i="61"/>
  <c r="T98" i="61"/>
  <c r="S98" i="61"/>
  <c r="T97" i="61"/>
  <c r="S97" i="61"/>
  <c r="T96" i="61"/>
  <c r="S96" i="61"/>
  <c r="T95" i="61"/>
  <c r="S95" i="61"/>
  <c r="T94" i="61"/>
  <c r="S94" i="61"/>
  <c r="T93" i="61"/>
  <c r="S93" i="61"/>
  <c r="T92" i="61"/>
  <c r="S92" i="61"/>
  <c r="T91" i="61"/>
  <c r="S91" i="61"/>
  <c r="T90" i="61"/>
  <c r="S90" i="61"/>
  <c r="T89" i="61"/>
  <c r="S89" i="61"/>
  <c r="T88" i="61"/>
  <c r="S88" i="61"/>
  <c r="T87" i="61"/>
  <c r="S87" i="61"/>
  <c r="T86" i="61"/>
  <c r="S86" i="61"/>
  <c r="T85" i="61"/>
  <c r="S85" i="61"/>
  <c r="T84" i="61"/>
  <c r="S84" i="61"/>
  <c r="T83" i="61"/>
  <c r="S83" i="61"/>
  <c r="T82" i="61"/>
  <c r="S82" i="61"/>
  <c r="T81" i="61"/>
  <c r="S81" i="61"/>
  <c r="T80" i="61"/>
  <c r="S80" i="61"/>
  <c r="T79" i="61"/>
  <c r="S79" i="61"/>
  <c r="T78" i="61"/>
  <c r="S78" i="61"/>
  <c r="T77" i="61"/>
  <c r="S77" i="61"/>
  <c r="T76" i="61"/>
  <c r="S76" i="61"/>
  <c r="T75" i="61"/>
  <c r="S75" i="61"/>
  <c r="T74" i="61"/>
  <c r="S74" i="61"/>
  <c r="T73" i="61"/>
  <c r="S73" i="61"/>
  <c r="T72" i="61"/>
  <c r="S72" i="61"/>
  <c r="T71" i="61"/>
  <c r="S71" i="61"/>
  <c r="T70" i="61"/>
  <c r="S70" i="61"/>
  <c r="T69" i="61"/>
  <c r="S69" i="61"/>
  <c r="T68" i="61"/>
  <c r="S68" i="61"/>
  <c r="T67" i="61"/>
  <c r="S67" i="61"/>
  <c r="T66" i="61"/>
  <c r="S66" i="61"/>
  <c r="T65" i="61"/>
  <c r="S65" i="61"/>
  <c r="T64" i="61"/>
  <c r="S64" i="61"/>
  <c r="T63" i="61"/>
  <c r="S63" i="61"/>
  <c r="T62" i="61"/>
  <c r="S62" i="61"/>
  <c r="T61" i="61"/>
  <c r="S61" i="61"/>
  <c r="T60" i="61"/>
  <c r="S60" i="61"/>
  <c r="T59" i="61"/>
  <c r="S59" i="61"/>
  <c r="T58" i="61"/>
  <c r="S58" i="61"/>
  <c r="T57" i="61"/>
  <c r="S57" i="61"/>
  <c r="T56" i="61"/>
  <c r="S56" i="61"/>
  <c r="T55" i="61"/>
  <c r="S55" i="61"/>
  <c r="T54" i="61"/>
  <c r="S54" i="61"/>
  <c r="T53" i="61"/>
  <c r="S53" i="61"/>
  <c r="T52" i="61"/>
  <c r="S52" i="61"/>
  <c r="T51" i="61"/>
  <c r="S51" i="61"/>
  <c r="T50" i="61"/>
  <c r="S50" i="61"/>
  <c r="T49" i="61"/>
  <c r="S49" i="61"/>
  <c r="T48" i="61"/>
  <c r="S48" i="61"/>
  <c r="T47" i="61"/>
  <c r="S47" i="61"/>
  <c r="T46" i="61"/>
  <c r="S46" i="61"/>
  <c r="T45" i="61"/>
  <c r="S45" i="61"/>
  <c r="T44" i="61"/>
  <c r="S44" i="61"/>
  <c r="T43" i="61"/>
  <c r="S43" i="61"/>
  <c r="T42" i="61"/>
  <c r="S42" i="61"/>
  <c r="T41" i="61"/>
  <c r="S41" i="61"/>
  <c r="T40" i="61"/>
  <c r="S40" i="61"/>
  <c r="T39" i="61"/>
  <c r="S39" i="61"/>
  <c r="T38" i="61"/>
  <c r="S38" i="61"/>
  <c r="T37" i="61"/>
  <c r="S37" i="61"/>
  <c r="T36" i="61"/>
  <c r="S36" i="61"/>
  <c r="T35" i="61"/>
  <c r="S35" i="61"/>
  <c r="T34" i="61"/>
  <c r="S34" i="61"/>
  <c r="T33" i="61"/>
  <c r="S33" i="61"/>
  <c r="T32" i="61"/>
  <c r="S32" i="61"/>
  <c r="T31" i="61"/>
  <c r="S31" i="61"/>
  <c r="T30" i="61"/>
  <c r="S30" i="61"/>
  <c r="T29" i="61"/>
  <c r="S29" i="61"/>
  <c r="T28" i="61"/>
  <c r="S28" i="61"/>
  <c r="T27" i="61"/>
  <c r="S27" i="61"/>
  <c r="T26" i="61"/>
  <c r="S26" i="61"/>
  <c r="T25" i="61"/>
  <c r="S25" i="61"/>
  <c r="T24" i="61"/>
  <c r="S24" i="61"/>
  <c r="T23" i="61"/>
  <c r="S23" i="61"/>
  <c r="T22" i="61"/>
  <c r="S22" i="61"/>
  <c r="T21" i="61"/>
  <c r="S21" i="61"/>
  <c r="T20" i="61"/>
  <c r="S20" i="61"/>
  <c r="T19" i="61"/>
  <c r="S19" i="61"/>
  <c r="T18" i="61"/>
  <c r="S18" i="61"/>
  <c r="T17" i="61"/>
  <c r="S17" i="61"/>
  <c r="T16" i="61"/>
  <c r="S16" i="61"/>
  <c r="T15" i="61"/>
  <c r="S15" i="61"/>
  <c r="T14" i="61"/>
  <c r="S14" i="61"/>
  <c r="T13" i="61"/>
  <c r="S13" i="61"/>
  <c r="T12" i="61"/>
  <c r="S12" i="61"/>
  <c r="T11" i="61"/>
  <c r="S11" i="61"/>
  <c r="T10" i="61"/>
  <c r="S10" i="61"/>
  <c r="T9" i="61"/>
  <c r="S9" i="61"/>
  <c r="Q62" i="59"/>
  <c r="P62" i="59"/>
  <c r="Q61" i="59"/>
  <c r="P61" i="59"/>
  <c r="Q60" i="59"/>
  <c r="P60" i="59"/>
  <c r="Q59" i="59"/>
  <c r="P59" i="59"/>
  <c r="Q57" i="59"/>
  <c r="P57" i="59"/>
  <c r="Q56" i="59"/>
  <c r="P56" i="59"/>
  <c r="Q55" i="59"/>
  <c r="P55" i="59"/>
  <c r="Q53" i="59"/>
  <c r="P53" i="59"/>
  <c r="Q52" i="59"/>
  <c r="P52" i="59"/>
  <c r="Q51" i="59"/>
  <c r="P51" i="59"/>
  <c r="Q50" i="59"/>
  <c r="P50" i="59"/>
  <c r="Q49" i="59"/>
  <c r="P49" i="59"/>
  <c r="Q48" i="59"/>
  <c r="P48" i="59"/>
  <c r="Q47" i="59"/>
  <c r="P47" i="59"/>
  <c r="Q46" i="59"/>
  <c r="P46" i="59"/>
  <c r="Q45" i="59"/>
  <c r="P45" i="59"/>
  <c r="Q44" i="59"/>
  <c r="P44" i="59"/>
  <c r="Q43" i="59"/>
  <c r="P43" i="59"/>
  <c r="Q42" i="59"/>
  <c r="P42" i="59"/>
  <c r="Q41" i="59"/>
  <c r="P41" i="59"/>
  <c r="Q40" i="59"/>
  <c r="P40" i="59"/>
  <c r="Q39" i="59"/>
  <c r="P39" i="59"/>
  <c r="Q38" i="59"/>
  <c r="P38" i="59"/>
  <c r="Q36" i="59"/>
  <c r="P36" i="59"/>
  <c r="Q35" i="59"/>
  <c r="P35" i="59"/>
  <c r="Q34" i="59"/>
  <c r="P34" i="59"/>
  <c r="Q33" i="59"/>
  <c r="P33" i="59"/>
  <c r="Q32" i="59"/>
  <c r="P32" i="59"/>
  <c r="Q31" i="59"/>
  <c r="P31" i="59"/>
  <c r="Q30" i="59"/>
  <c r="P30" i="59"/>
  <c r="Q29" i="59"/>
  <c r="P29" i="59"/>
  <c r="Q28" i="59"/>
  <c r="P28" i="59"/>
  <c r="Q27" i="59"/>
  <c r="P27" i="59"/>
  <c r="Q26" i="59"/>
  <c r="P26" i="59"/>
  <c r="Q25" i="59"/>
  <c r="P25" i="59"/>
  <c r="Q23" i="59"/>
  <c r="P23" i="59"/>
  <c r="Q22" i="59"/>
  <c r="P22" i="59"/>
  <c r="Q21" i="59"/>
  <c r="P21" i="59"/>
  <c r="Q20" i="59"/>
  <c r="P20" i="59"/>
  <c r="Q19" i="59"/>
  <c r="P19" i="59"/>
  <c r="Q18" i="59"/>
  <c r="P18" i="59"/>
  <c r="Q17" i="59"/>
  <c r="P17" i="59"/>
  <c r="Q16" i="59"/>
  <c r="P16" i="59"/>
  <c r="Q15" i="59"/>
  <c r="P15" i="59"/>
  <c r="Q14" i="59"/>
  <c r="P14" i="59"/>
  <c r="Q13" i="59"/>
  <c r="P13" i="59"/>
  <c r="Q12" i="59"/>
  <c r="P12" i="59"/>
  <c r="Q11" i="59"/>
  <c r="P11" i="59"/>
  <c r="Q10" i="59"/>
  <c r="P10" i="59"/>
  <c r="Q9" i="59"/>
  <c r="P9" i="59"/>
  <c r="K56" i="58"/>
  <c r="J56" i="58"/>
  <c r="K60" i="58"/>
  <c r="J60" i="58"/>
  <c r="K59" i="58"/>
  <c r="J59" i="58"/>
  <c r="K58" i="58"/>
  <c r="J58" i="58"/>
  <c r="K54" i="58"/>
  <c r="J54" i="58"/>
  <c r="K53" i="58"/>
  <c r="J53" i="58"/>
  <c r="K52" i="58"/>
  <c r="J52" i="58"/>
  <c r="K51" i="58"/>
  <c r="J51" i="58"/>
  <c r="K50" i="58"/>
  <c r="J50" i="58"/>
  <c r="K49" i="58"/>
  <c r="J49" i="58"/>
  <c r="K48" i="58"/>
  <c r="J48" i="58"/>
  <c r="K47" i="58"/>
  <c r="J47" i="58"/>
  <c r="K46" i="58"/>
  <c r="J46" i="58"/>
  <c r="K45" i="58"/>
  <c r="J45" i="58"/>
  <c r="K44" i="58"/>
  <c r="J44" i="58"/>
  <c r="K43" i="58"/>
  <c r="J43" i="58"/>
  <c r="K42" i="58"/>
  <c r="J42" i="58"/>
  <c r="K41" i="58"/>
  <c r="J41" i="58"/>
  <c r="K40" i="58"/>
  <c r="J40" i="58"/>
  <c r="K39" i="58"/>
  <c r="J39" i="58"/>
  <c r="K38" i="58"/>
  <c r="J38" i="58"/>
  <c r="K37" i="58"/>
  <c r="J37" i="58"/>
  <c r="K36" i="58"/>
  <c r="J36" i="58"/>
  <c r="K35" i="58"/>
  <c r="J35" i="58"/>
  <c r="K34" i="58"/>
  <c r="J34" i="58"/>
  <c r="K33" i="58"/>
  <c r="J33" i="58"/>
  <c r="K32" i="58"/>
  <c r="J32" i="58"/>
  <c r="K31" i="58"/>
  <c r="J31" i="58"/>
  <c r="K30" i="58"/>
  <c r="J30" i="58"/>
  <c r="K29" i="58"/>
  <c r="J29" i="58"/>
  <c r="K28" i="58"/>
  <c r="J28" i="58"/>
  <c r="K27" i="58"/>
  <c r="J27" i="58"/>
  <c r="K26" i="58"/>
  <c r="J26" i="58"/>
  <c r="K25" i="58"/>
  <c r="J25" i="58"/>
  <c r="K24" i="58"/>
  <c r="J24" i="58"/>
  <c r="K23" i="58"/>
  <c r="J23" i="58"/>
  <c r="K22" i="58"/>
  <c r="J22" i="58"/>
  <c r="K21" i="58"/>
  <c r="J21" i="58"/>
  <c r="K20" i="58"/>
  <c r="J20" i="58"/>
  <c r="K19" i="58"/>
  <c r="J19" i="58"/>
  <c r="K17" i="58"/>
  <c r="J17" i="58"/>
  <c r="K16" i="58"/>
  <c r="J16" i="58"/>
  <c r="K15" i="58"/>
  <c r="J15" i="58"/>
  <c r="K14" i="58"/>
  <c r="J14" i="58"/>
  <c r="K13" i="58"/>
  <c r="J13" i="58"/>
  <c r="K12" i="58"/>
  <c r="J12" i="58"/>
  <c r="K11" i="58"/>
  <c r="J11" i="58"/>
  <c r="K10" i="58"/>
  <c r="J10" i="58"/>
  <c r="K9" i="58"/>
  <c r="J9" i="58"/>
  <c r="K8" i="58"/>
  <c r="J8" i="58"/>
  <c r="D39" i="88" l="1"/>
  <c r="Q304" i="78"/>
  <c r="Q306" i="78"/>
  <c r="Q308" i="78"/>
  <c r="Q310" i="78"/>
  <c r="Q312" i="78"/>
  <c r="Q314" i="78"/>
  <c r="Q316" i="78"/>
  <c r="Q318" i="78"/>
  <c r="Q320" i="78"/>
  <c r="Q322" i="78"/>
  <c r="Q324" i="78"/>
  <c r="Q326" i="78"/>
  <c r="Q328" i="78"/>
  <c r="Q330" i="78"/>
  <c r="Q332" i="78"/>
  <c r="Q334" i="78"/>
  <c r="Q336" i="78"/>
  <c r="Q338" i="78"/>
  <c r="Q340" i="78"/>
  <c r="Q342" i="78"/>
  <c r="Q344" i="78"/>
  <c r="Q346" i="78"/>
  <c r="Q348" i="78"/>
  <c r="Q350" i="78"/>
  <c r="Q352" i="78"/>
  <c r="Q354" i="78"/>
  <c r="Q356" i="78"/>
  <c r="Q358" i="78"/>
  <c r="Q360" i="78"/>
  <c r="Q362" i="78"/>
  <c r="Q364" i="78"/>
  <c r="Q366" i="78"/>
  <c r="D17" i="88"/>
  <c r="Q369" i="78"/>
  <c r="D28" i="88"/>
  <c r="D20" i="88"/>
  <c r="D25" i="88"/>
  <c r="K57" i="58"/>
  <c r="D30" i="88"/>
  <c r="J23" i="81"/>
  <c r="D15" i="88"/>
  <c r="D41" i="88"/>
  <c r="J22" i="81"/>
  <c r="Q368" i="78"/>
  <c r="Q370" i="78"/>
  <c r="Q372" i="78"/>
  <c r="Q374" i="78"/>
  <c r="Q376" i="78"/>
  <c r="Q378" i="78"/>
  <c r="Q380" i="78"/>
  <c r="H9" i="80"/>
  <c r="H11" i="80"/>
  <c r="H13" i="80"/>
  <c r="H15" i="80"/>
  <c r="H17" i="80"/>
  <c r="H20" i="80"/>
  <c r="H22" i="80"/>
  <c r="H24" i="80"/>
  <c r="H26" i="80"/>
  <c r="J9" i="81"/>
  <c r="J11" i="81"/>
  <c r="D33" i="88"/>
  <c r="D38" i="88"/>
  <c r="D14" i="88"/>
  <c r="D19" i="88"/>
  <c r="D24" i="88"/>
  <c r="D35" i="88"/>
  <c r="D11" i="88"/>
  <c r="D22" i="88"/>
  <c r="J17" i="81"/>
  <c r="J16" i="81"/>
  <c r="J15" i="81"/>
  <c r="D9" i="88"/>
  <c r="D27" i="88"/>
  <c r="D32" i="88"/>
  <c r="D37" i="88"/>
  <c r="D13" i="88"/>
  <c r="D18" i="88"/>
  <c r="D29" i="88"/>
  <c r="D40" i="88"/>
  <c r="D16" i="88"/>
  <c r="J14" i="81"/>
  <c r="J13" i="81"/>
  <c r="J18" i="81"/>
  <c r="Q371" i="78"/>
  <c r="Q373" i="78"/>
  <c r="Q375" i="78"/>
  <c r="Q377" i="78"/>
  <c r="Q379" i="78"/>
  <c r="H8" i="80"/>
  <c r="H10" i="80"/>
  <c r="H12" i="80"/>
  <c r="H14" i="80"/>
  <c r="H16" i="80"/>
  <c r="H19" i="80"/>
  <c r="H21" i="80"/>
  <c r="H23" i="80"/>
  <c r="H25" i="80"/>
  <c r="J8" i="81"/>
  <c r="J10" i="81"/>
  <c r="D10" i="88"/>
  <c r="D21" i="88"/>
  <c r="D26" i="88"/>
  <c r="D31" i="88"/>
  <c r="D36" i="88"/>
  <c r="D12" i="88"/>
  <c r="D23" i="88"/>
  <c r="D34" i="88"/>
  <c r="O11" i="69"/>
  <c r="J19" i="81"/>
  <c r="J20" i="81"/>
  <c r="J21" i="8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7">
    <s v="Migdal Hashkaot Neches Boded"/>
    <s v="{[Time].[Hie Time].[Yom].&amp;[20231231]}"/>
    <s v="{[Medida].[Medida].&amp;[2]}"/>
    <s v="{[Keren].[Keren].[All]}"/>
    <s v="{[Cheshbon KM].[Hie Peilut].[Chevra].&amp;[399]&amp;[Kod_Peilut_L7_399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8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3" si="27">
        <n x="1" s="1"/>
        <n x="25"/>
        <n x="26"/>
      </t>
    </mdx>
    <mdx n="0" f="v">
      <t c="3" si="27">
        <n x="1" s="1"/>
        <n x="28"/>
        <n x="26"/>
      </t>
    </mdx>
    <mdx n="0" f="v">
      <t c="3" si="27">
        <n x="1" s="1"/>
        <n x="29"/>
        <n x="26"/>
      </t>
    </mdx>
    <mdx n="0" f="v">
      <t c="3" si="27">
        <n x="1" s="1"/>
        <n x="30"/>
        <n x="26"/>
      </t>
    </mdx>
    <mdx n="0" f="v">
      <t c="3" si="27">
        <n x="1" s="1"/>
        <n x="31"/>
        <n x="26"/>
      </t>
    </mdx>
    <mdx n="0" f="v">
      <t c="3" si="27">
        <n x="1" s="1"/>
        <n x="32"/>
        <n x="26"/>
      </t>
    </mdx>
    <mdx n="0" f="v">
      <t c="3" si="27">
        <n x="1" s="1"/>
        <n x="33"/>
        <n x="26"/>
      </t>
    </mdx>
    <mdx n="0" f="v">
      <t c="3" si="27">
        <n x="1" s="1"/>
        <n x="34"/>
        <n x="26"/>
      </t>
    </mdx>
    <mdx n="0" f="v">
      <t c="3" si="27">
        <n x="1" s="1"/>
        <n x="35"/>
        <n x="26"/>
      </t>
    </mdx>
    <mdx n="0" f="v">
      <t c="3" si="27">
        <n x="1" s="1"/>
        <n x="36"/>
        <n x="26"/>
      </t>
    </mdx>
  </mdxMetadata>
  <valueMetadata count="2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</valueMetadata>
</metadata>
</file>

<file path=xl/sharedStrings.xml><?xml version="1.0" encoding="utf-8"?>
<sst xmlns="http://schemas.openxmlformats.org/spreadsheetml/2006/main" count="17998" uniqueCount="3678">
  <si>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</si>
  <si>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</si>
  <si>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</si>
  <si>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</si>
  <si>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</si>
  <si>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</si>
  <si>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</si>
  <si>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</si>
  <si>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</si>
  <si>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</si>
  <si>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</si>
  <si>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</si>
  <si>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</si>
  <si>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</si>
  <si>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</si>
  <si>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</si>
  <si>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</si>
  <si>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</si>
  <si>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</si>
  <si>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</si>
  <si>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</si>
  <si>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</si>
  <si>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</si>
  <si>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</si>
  <si>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</si>
  <si>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</si>
  <si>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</si>
  <si>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</si>
  <si>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</si>
  <si>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</si>
  <si>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</si>
  <si>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</si>
  <si>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</si>
  <si>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</si>
  <si>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</si>
  <si>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</si>
  <si>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</si>
  <si>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</si>
  <si>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</si>
  <si>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</si>
  <si>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</si>
  <si>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</si>
  <si>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</si>
  <si>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</si>
  <si>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</si>
  <si>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</si>
  <si>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</si>
  <si>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</si>
  <si>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</si>
  <si>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</si>
  <si>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</si>
  <si>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</si>
  <si>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</si>
  <si>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</si>
  <si>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</si>
  <si>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</si>
  <si>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</si>
  <si>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</si>
  <si>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</si>
  <si>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</si>
  <si>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</si>
  <si>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</si>
  <si>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</si>
  <si>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</si>
  <si>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</si>
  <si>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</si>
  <si>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</si>
  <si>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</si>
  <si>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</si>
  <si>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</si>
  <si>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</si>
  <si>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</si>
  <si>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</si>
  <si>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</si>
  <si>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</si>
  <si>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</si>
  <si>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</si>
  <si>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</si>
  <si>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</si>
  <si>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</si>
  <si>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</si>
  <si>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</si>
  <si>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</si>
  <si>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</si>
  <si>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</si>
  <si>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</si>
  <si>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</si>
  <si>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</si>
  <si>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</si>
  <si>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</si>
  <si>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</si>
  <si>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</si>
  <si>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</si>
  <si>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</si>
  <si>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</si>
  <si>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</si>
  <si>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</si>
  <si>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</si>
  <si>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</si>
  <si>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</si>
  <si>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</si>
  <si>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</si>
  <si>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</si>
  <si>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</si>
  <si>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</si>
  <si>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</si>
  <si>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</si>
  <si>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</si>
  <si>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</si>
  <si>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</si>
  <si>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</si>
  <si>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</si>
  <si>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</si>
  <si>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</si>
  <si>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</si>
  <si>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</si>
  <si>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</si>
  <si>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</si>
  <si>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</si>
  <si>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</si>
  <si>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</si>
  <si>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</si>
  <si>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</si>
  <si>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</si>
  <si>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</si>
  <si>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</si>
  <si>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</si>
  <si>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</si>
  <si>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</si>
  <si>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</si>
  <si>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</si>
  <si>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</si>
  <si>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</si>
  <si>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</si>
  <si>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</si>
  <si>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</si>
  <si>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</si>
  <si>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</si>
  <si>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</si>
  <si>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</si>
  <si>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</si>
  <si>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</si>
  <si>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</si>
  <si>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</si>
  <si>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</si>
  <si>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</si>
  <si>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</si>
  <si>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</si>
  <si>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</si>
  <si>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</si>
  <si>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</si>
  <si>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</si>
  <si>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</si>
  <si>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</si>
  <si>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</si>
  <si>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</si>
  <si>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</si>
  <si>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</si>
  <si>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</si>
  <si>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</si>
  <si>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</si>
  <si>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</si>
  <si>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</si>
  <si>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</si>
  <si>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</si>
  <si>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</si>
  <si>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</si>
  <si>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</si>
  <si>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</si>
  <si>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</si>
  <si>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</si>
  <si>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</si>
  <si>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</si>
  <si>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</si>
  <si>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</si>
  <si>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</si>
  <si>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</si>
  <si>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</si>
  <si>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</si>
  <si>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</si>
  <si>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</si>
  <si>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</si>
  <si>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</si>
  <si>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</si>
  <si>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</si>
  <si>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</si>
  <si>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</si>
  <si>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</si>
  <si>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</si>
  <si>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</si>
  <si>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</si>
  <si>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</si>
  <si>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</si>
  <si>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</si>
  <si>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</si>
  <si>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</si>
  <si>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</si>
  <si>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</si>
  <si>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</si>
  <si>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</si>
  <si>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</si>
  <si>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</si>
  <si>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</si>
  <si>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</si>
  <si>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</si>
  <si>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</si>
  <si>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</si>
  <si>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</si>
  <si>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</si>
  <si>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</si>
  <si>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</si>
  <si>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</si>
  <si>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</si>
  <si>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</si>
  <si>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</si>
  <si>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</si>
  <si>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</si>
  <si>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</si>
  <si>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</si>
  <si>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</si>
  <si>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</si>
  <si>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</si>
  <si>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</si>
  <si>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</si>
  <si>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>מגדל מקפת אישית (מספר אוצר 162) - מסלול לבני 60 ומעלה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</si>
  <si>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</si>
  <si>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</si>
  <si>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</si>
  <si>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</si>
  <si>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</si>
  <si>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</si>
  <si>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</si>
  <si>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</si>
  <si>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</si>
  <si>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</si>
  <si>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</si>
  <si>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</si>
  <si>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</si>
  <si>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</si>
  <si>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</si>
  <si>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</si>
  <si>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</si>
  <si>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</si>
  <si>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</si>
  <si>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</si>
  <si>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</si>
  <si>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</si>
  <si>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</si>
  <si>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1114</t>
  </si>
  <si>
    <t>8241119</t>
  </si>
  <si>
    <t>מ.ק.מ. 114</t>
  </si>
  <si>
    <t>8240111</t>
  </si>
  <si>
    <t>מ.ק.מ. 1214</t>
  </si>
  <si>
    <t>8241218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</si>
  <si>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</si>
  <si>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</si>
  <si>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</si>
  <si>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</si>
  <si>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</si>
  <si>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</si>
  <si>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</si>
  <si>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</si>
  <si>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614</t>
  </si>
  <si>
    <t>8240616</t>
  </si>
  <si>
    <t>מ.ק.מ. 814</t>
  </si>
  <si>
    <t>8240814</t>
  </si>
  <si>
    <t>מ.ק.מ. 914</t>
  </si>
  <si>
    <t>8240913</t>
  </si>
  <si>
    <t>ממשל שקלית 0142</t>
  </si>
  <si>
    <t>1125400</t>
  </si>
  <si>
    <t>ממשל שקלית 0226</t>
  </si>
  <si>
    <t>1174697</t>
  </si>
  <si>
    <t>ממשל שקלית 0229</t>
  </si>
  <si>
    <t>1194802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</si>
  <si>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</si>
  <si>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</si>
  <si>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</si>
  <si>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</si>
  <si>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</si>
  <si>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</si>
  <si>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</si>
  <si>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</si>
  <si>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</si>
  <si>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</si>
  <si>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</si>
  <si>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</si>
  <si>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</si>
  <si>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</si>
  <si>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</si>
  <si>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</si>
  <si>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</si>
  <si>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</si>
  <si>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</si>
  <si>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</si>
  <si>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</si>
  <si>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</si>
  <si>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</si>
  <si>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</si>
  <si>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</si>
  <si>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</si>
  <si>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</si>
  <si>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</si>
  <si>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</si>
  <si>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</si>
  <si>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</si>
  <si>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</si>
  <si>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ISRAEL 6.5 11/06/31</t>
  </si>
  <si>
    <t>XS2715285230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</si>
  <si>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</si>
  <si>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</si>
  <si>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</si>
  <si>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</si>
  <si>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</si>
  <si>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</si>
  <si>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</si>
  <si>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</si>
  <si>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</si>
  <si>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</si>
  <si>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</si>
  <si>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</si>
  <si>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</si>
  <si>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</si>
  <si>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</si>
  <si>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</si>
  <si>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</si>
  <si>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</si>
  <si>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</si>
  <si>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</si>
  <si>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</si>
  <si>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</si>
  <si>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</si>
  <si>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</si>
  <si>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</si>
  <si>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</si>
  <si>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</si>
  <si>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</si>
  <si>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</si>
  <si>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</si>
  <si>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</si>
  <si>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</si>
  <si>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</si>
  <si>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</si>
  <si>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</si>
  <si>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</si>
  <si>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</si>
  <si>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</si>
  <si>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</si>
  <si>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</si>
  <si>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</si>
  <si>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</si>
  <si>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</si>
  <si>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</si>
  <si>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</si>
  <si>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</si>
  <si>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</si>
  <si>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</si>
  <si>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</si>
  <si>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</si>
  <si>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</si>
  <si>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</si>
  <si>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</si>
  <si>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</si>
  <si>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</si>
  <si>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</si>
  <si>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</si>
  <si>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</si>
  <si>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</si>
  <si>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</si>
  <si>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</si>
  <si>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</si>
  <si>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</si>
  <si>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</si>
  <si>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</si>
  <si>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</si>
  <si>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</si>
  <si>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</si>
  <si>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</si>
  <si>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</si>
  <si>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</si>
  <si>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</si>
  <si>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</si>
  <si>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</si>
  <si>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</si>
  <si>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</si>
  <si>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</si>
  <si>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</si>
  <si>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</si>
  <si>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</si>
  <si>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</si>
  <si>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</si>
  <si>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</si>
  <si>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</si>
  <si>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</si>
  <si>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</si>
  <si>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</si>
  <si>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</si>
  <si>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</si>
  <si>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</si>
  <si>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</si>
  <si>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</si>
  <si>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</si>
  <si>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</si>
  <si>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</si>
  <si>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</si>
  <si>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</si>
  <si>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</si>
  <si>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</si>
  <si>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</si>
  <si>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</si>
  <si>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</si>
  <si>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</si>
  <si>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</si>
  <si>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</si>
  <si>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</si>
  <si>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</si>
  <si>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</si>
  <si>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</si>
  <si>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</si>
  <si>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</si>
  <si>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</si>
  <si>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</si>
  <si>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</si>
  <si>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</si>
  <si>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</si>
  <si>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</si>
  <si>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</si>
  <si>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</si>
  <si>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</si>
  <si>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</si>
  <si>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</si>
  <si>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</si>
  <si>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</si>
  <si>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</si>
  <si>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</si>
  <si>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</si>
  <si>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</si>
  <si>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</si>
  <si>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</si>
  <si>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</si>
  <si>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</si>
  <si>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</si>
  <si>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</si>
  <si>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</si>
  <si>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</si>
  <si>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</si>
  <si>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</si>
  <si>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</si>
  <si>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</si>
  <si>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</si>
  <si>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</si>
  <si>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</si>
  <si>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</si>
  <si>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</si>
  <si>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</si>
  <si>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</si>
  <si>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</si>
  <si>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</si>
  <si>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</si>
  <si>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</si>
  <si>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</si>
  <si>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</si>
  <si>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</si>
  <si>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</si>
  <si>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</si>
  <si>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</si>
  <si>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</si>
  <si>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</si>
  <si>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</si>
  <si>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</si>
  <si>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</si>
  <si>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</si>
  <si>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</si>
  <si>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</si>
  <si>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</si>
  <si>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</si>
  <si>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</si>
  <si>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</si>
  <si>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</si>
  <si>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</si>
  <si>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</si>
  <si>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</si>
  <si>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</si>
  <si>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</si>
  <si>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</si>
  <si>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</si>
  <si>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</si>
  <si>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</si>
  <si>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</si>
  <si>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</si>
  <si>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</si>
  <si>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</si>
  <si>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</si>
  <si>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</si>
  <si>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</si>
  <si>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</si>
  <si>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</si>
  <si>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</si>
  <si>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</si>
  <si>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</si>
  <si>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</si>
  <si>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</si>
  <si>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</si>
  <si>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</si>
  <si>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</si>
  <si>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</si>
  <si>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</si>
  <si>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</si>
  <si>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</si>
  <si>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</si>
  <si>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</si>
  <si>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</si>
  <si>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</si>
  <si>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</si>
  <si>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</si>
  <si>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</si>
  <si>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</si>
  <si>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</si>
  <si>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</si>
  <si>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</si>
  <si>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</si>
  <si>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</si>
  <si>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</si>
  <si>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</si>
  <si>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</si>
  <si>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</si>
  <si>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</si>
  <si>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</si>
  <si>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</si>
  <si>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</si>
  <si>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</si>
  <si>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</si>
  <si>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</si>
  <si>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</si>
  <si>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</si>
  <si>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</si>
  <si>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</si>
  <si>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</si>
  <si>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</si>
  <si>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</si>
  <si>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</si>
  <si>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</si>
  <si>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</si>
  <si>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</si>
  <si>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</si>
  <si>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</si>
  <si>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</si>
  <si>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</si>
  <si>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</si>
  <si>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</si>
  <si>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</si>
  <si>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</si>
  <si>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</si>
  <si>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</si>
  <si>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</si>
  <si>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</si>
  <si>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</si>
  <si>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</si>
  <si>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</si>
  <si>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</si>
  <si>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</si>
  <si>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</si>
  <si>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</si>
  <si>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</si>
  <si>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</si>
  <si>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</si>
  <si>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</si>
  <si>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</si>
  <si>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</si>
  <si>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</si>
  <si>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</si>
  <si>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</si>
  <si>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</si>
  <si>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</si>
  <si>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</si>
  <si>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</si>
  <si>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</si>
  <si>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</si>
  <si>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</si>
  <si>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</si>
  <si>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</si>
  <si>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</si>
  <si>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</si>
  <si>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</si>
  <si>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</si>
  <si>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</si>
  <si>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</si>
  <si>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</si>
  <si>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</si>
  <si>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</si>
  <si>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</si>
  <si>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</si>
  <si>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</si>
  <si>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</si>
  <si>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</si>
  <si>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</si>
  <si>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</si>
  <si>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</si>
  <si>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</si>
  <si>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</si>
  <si>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</si>
  <si>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</si>
  <si>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</si>
  <si>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</si>
  <si>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</si>
  <si>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</si>
  <si>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</si>
  <si>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</si>
  <si>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</si>
  <si>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</si>
  <si>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</si>
  <si>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</si>
  <si>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</si>
  <si>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</si>
  <si>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</si>
  <si>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</si>
  <si>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</si>
  <si>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</si>
  <si>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</si>
  <si>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</si>
  <si>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</si>
  <si>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</si>
  <si>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</si>
  <si>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</si>
  <si>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</si>
  <si>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</si>
  <si>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</si>
  <si>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</si>
  <si>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</si>
  <si>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</si>
  <si>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</si>
  <si>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</si>
  <si>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</si>
  <si>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</si>
  <si>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</si>
  <si>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</si>
  <si>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</si>
  <si>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</si>
  <si>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</si>
  <si>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</si>
  <si>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</si>
  <si>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</si>
  <si>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</si>
  <si>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</si>
  <si>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</si>
  <si>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</si>
  <si>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</si>
  <si>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</si>
  <si>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</si>
  <si>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</si>
  <si>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</si>
  <si>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</si>
  <si>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</si>
  <si>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</si>
  <si>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</si>
  <si>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</si>
  <si>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</si>
  <si>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</si>
  <si>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</si>
  <si>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</si>
  <si>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</si>
  <si>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</si>
  <si>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</si>
  <si>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</si>
  <si>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</si>
  <si>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</si>
  <si>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</si>
  <si>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</si>
  <si>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</si>
  <si>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</si>
  <si>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</si>
  <si>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</si>
  <si>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</si>
  <si>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</si>
  <si>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</si>
  <si>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</si>
  <si>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</si>
  <si>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</si>
  <si>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</si>
  <si>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</si>
  <si>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</si>
  <si>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</si>
  <si>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</si>
  <si>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</si>
  <si>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</si>
  <si>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</si>
  <si>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</si>
  <si>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</si>
  <si>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</si>
  <si>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</si>
  <si>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</si>
  <si>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</si>
  <si>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</si>
  <si>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</si>
  <si>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</si>
  <si>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</si>
  <si>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</si>
  <si>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</si>
  <si>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</si>
  <si>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</si>
  <si>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</si>
  <si>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</si>
  <si>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</si>
  <si>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</si>
  <si>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</si>
  <si>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</si>
  <si>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</si>
  <si>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</si>
  <si>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</si>
  <si>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</si>
  <si>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</si>
  <si>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</si>
  <si>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</si>
  <si>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</si>
  <si>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</si>
  <si>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</si>
  <si>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</si>
  <si>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</si>
  <si>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</si>
  <si>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</si>
  <si>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</si>
  <si>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</si>
  <si>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</si>
  <si>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</si>
  <si>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</si>
  <si>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</si>
  <si>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</si>
  <si>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</si>
  <si>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</si>
  <si>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</si>
  <si>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</si>
  <si>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</si>
  <si>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</si>
  <si>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</si>
  <si>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</si>
  <si>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</si>
  <si>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</si>
  <si>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</si>
  <si>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</si>
  <si>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</si>
  <si>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</si>
  <si>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</si>
  <si>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</si>
  <si>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</si>
  <si>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</si>
  <si>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</si>
  <si>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</si>
  <si>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</si>
  <si>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</si>
  <si>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</si>
  <si>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</si>
  <si>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</si>
  <si>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</si>
  <si>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</si>
  <si>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</si>
  <si>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</si>
  <si>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</si>
  <si>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</si>
  <si>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</si>
  <si>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</si>
  <si>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</si>
  <si>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</si>
  <si>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</si>
  <si>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</si>
  <si>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</si>
  <si>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</si>
  <si>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</si>
  <si>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</si>
  <si>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</si>
  <si>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</si>
  <si>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</si>
  <si>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</si>
  <si>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</si>
  <si>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</si>
  <si>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</si>
  <si>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</si>
  <si>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</si>
  <si>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</si>
  <si>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</si>
  <si>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</si>
  <si>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</si>
  <si>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</si>
  <si>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</si>
  <si>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</si>
  <si>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</si>
  <si>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</si>
  <si>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</si>
  <si>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</si>
  <si>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</si>
  <si>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</si>
  <si>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</si>
  <si>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</si>
  <si>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</si>
  <si>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</si>
  <si>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</si>
  <si>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</si>
  <si>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</si>
  <si>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</si>
  <si>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</si>
  <si>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</si>
  <si>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</si>
  <si>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</si>
  <si>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</si>
  <si>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</si>
  <si>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</si>
  <si>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</si>
  <si>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</si>
  <si>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</si>
  <si>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</si>
  <si>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</si>
  <si>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</si>
  <si>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</si>
  <si>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</si>
  <si>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</si>
  <si>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</si>
  <si>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</si>
  <si>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Banks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</si>
  <si>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</si>
  <si>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</si>
  <si>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</si>
  <si>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</si>
  <si>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</si>
  <si>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</si>
  <si>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</si>
  <si>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520027830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</si>
  <si>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</si>
  <si>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</si>
  <si>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</si>
  <si>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</si>
  <si>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</si>
  <si>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</si>
  <si>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</si>
  <si>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</si>
  <si>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</si>
  <si>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</si>
  <si>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</si>
  <si>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</si>
  <si>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</si>
  <si>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</si>
  <si>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</si>
  <si>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</si>
  <si>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</si>
  <si>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</si>
  <si>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</si>
  <si>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</si>
  <si>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</si>
  <si>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</si>
  <si>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</si>
  <si>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</si>
  <si>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</si>
  <si>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</si>
  <si>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</si>
  <si>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</si>
  <si>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</si>
  <si>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</si>
  <si>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</si>
  <si>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</si>
  <si>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</si>
  <si>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</si>
  <si>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</si>
  <si>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</si>
  <si>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</si>
  <si>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</si>
  <si>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</si>
  <si>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</si>
  <si>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</si>
  <si>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SCGAU 5.125 09/2080</t>
  </si>
  <si>
    <t>USQ8053LAB01</t>
  </si>
  <si>
    <t>AER 3.3 01/32</t>
  </si>
  <si>
    <t>US00774MAX39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</si>
  <si>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</si>
  <si>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</si>
  <si>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</si>
  <si>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</si>
  <si>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</si>
  <si>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</si>
  <si>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</si>
  <si>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INTNED 4.125 08/33</t>
  </si>
  <si>
    <t>XS2524746687</t>
  </si>
  <si>
    <t>MQGAU 6.798 01/33</t>
  </si>
  <si>
    <t>USQ568A9SS79</t>
  </si>
  <si>
    <t>PRU 6 09/52</t>
  </si>
  <si>
    <t>US744320BK76</t>
  </si>
  <si>
    <t>TD 8.125 10/82</t>
  </si>
  <si>
    <t>US89117F8Z56</t>
  </si>
  <si>
    <t>TPR 7.85 11/27/33</t>
  </si>
  <si>
    <t>US876030AF42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</si>
  <si>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</si>
  <si>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</si>
  <si>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</si>
  <si>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</si>
  <si>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</si>
  <si>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</si>
  <si>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</si>
  <si>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</si>
  <si>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</si>
  <si>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</si>
  <si>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</si>
  <si>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</si>
  <si>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FS KKR CAPITAL 4.25 2/25 01/25</t>
  </si>
  <si>
    <t>US30313RAA77</t>
  </si>
  <si>
    <t>FSK 7.875 01/15/29</t>
  </si>
  <si>
    <t>US302635AM98</t>
  </si>
  <si>
    <t>IBSEM 4.875 PERP</t>
  </si>
  <si>
    <t>XS2580221658</t>
  </si>
  <si>
    <t>J 5.9 03/33</t>
  </si>
  <si>
    <t>US469814AA50</t>
  </si>
  <si>
    <t>KD 3.15 10/31</t>
  </si>
  <si>
    <t>US50155QAL41</t>
  </si>
  <si>
    <t>LKQ 6.25 6/33</t>
  </si>
  <si>
    <t>US501889AF63</t>
  </si>
  <si>
    <t>MTZ 4.5 08/28</t>
  </si>
  <si>
    <t>US576323AP42</t>
  </si>
  <si>
    <t>NGLS 6.875 01/29</t>
  </si>
  <si>
    <t>US87612BBN10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</si>
  <si>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</si>
  <si>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</si>
  <si>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</si>
  <si>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</si>
  <si>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</si>
  <si>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</si>
  <si>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</si>
  <si>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</si>
  <si>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</si>
  <si>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</si>
  <si>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</si>
  <si>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</si>
  <si>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</si>
  <si>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</si>
  <si>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</si>
  <si>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VW 4.625 PERP 06/28</t>
  </si>
  <si>
    <t>XS1799939027</t>
  </si>
  <si>
    <t>VW 7.875</t>
  </si>
  <si>
    <t>XS2675884733</t>
  </si>
  <si>
    <t>WBD 4.279 03/15/32</t>
  </si>
  <si>
    <t>US55903VBC63</t>
  </si>
  <si>
    <t>AER 6.5 06/45</t>
  </si>
  <si>
    <t>US00773HAA59</t>
  </si>
  <si>
    <t>BB+</t>
  </si>
  <si>
    <t>AY 4.125 06/28</t>
  </si>
  <si>
    <t>US04916WAA27</t>
  </si>
  <si>
    <t>BAYNGR 6.625 09/25/2083</t>
  </si>
  <si>
    <t>XS2684826014</t>
  </si>
  <si>
    <t>BNP 7.75 PERP</t>
  </si>
  <si>
    <t>USF1067PAC08</t>
  </si>
  <si>
    <t>Ba1</t>
  </si>
  <si>
    <t>BRITEL 8.375 09/28</t>
  </si>
  <si>
    <t>XS2636324274</t>
  </si>
  <si>
    <t>ENELIM 6.625 PERP</t>
  </si>
  <si>
    <t>XS2576550243</t>
  </si>
  <si>
    <t>F 6.125 05/15/28</t>
  </si>
  <si>
    <t>XS2623496085</t>
  </si>
  <si>
    <t>F 7.35 11/27</t>
  </si>
  <si>
    <t>US345397C353</t>
  </si>
  <si>
    <t>INTNED 7.5 PERP</t>
  </si>
  <si>
    <t>XS2585240984</t>
  </si>
  <si>
    <t>NWSA 5.125 02/32</t>
  </si>
  <si>
    <t>US65249BAB53</t>
  </si>
  <si>
    <t>Media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</si>
  <si>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</si>
  <si>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</si>
  <si>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</si>
  <si>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</si>
  <si>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</si>
  <si>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</si>
  <si>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</si>
  <si>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</si>
  <si>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</si>
  <si>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</si>
  <si>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</si>
  <si>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</si>
  <si>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</si>
  <si>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</si>
  <si>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</si>
  <si>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</si>
  <si>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ACFP 7.25 PERP</t>
  </si>
  <si>
    <t>FR001400L5X1</t>
  </si>
  <si>
    <t>Hotels Restaurants &amp; Leisure</t>
  </si>
  <si>
    <t>BB</t>
  </si>
  <si>
    <t>ALLISON TRANS 3.75 01/31</t>
  </si>
  <si>
    <t>US019736AG29</t>
  </si>
  <si>
    <t>Ba2</t>
  </si>
  <si>
    <t>CHARLES RIVER LAB 4 03/31</t>
  </si>
  <si>
    <t>US159864AJ65</t>
  </si>
  <si>
    <t>GPK 3.75 02/30</t>
  </si>
  <si>
    <t>US38869AAD90</t>
  </si>
  <si>
    <t>HESM 5.125 06/28</t>
  </si>
  <si>
    <t>US428104AA14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</si>
  <si>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</si>
  <si>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</si>
  <si>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</si>
  <si>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</si>
  <si>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</si>
  <si>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</si>
  <si>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</si>
  <si>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</si>
  <si>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</si>
  <si>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</si>
  <si>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</si>
  <si>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</si>
  <si>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</si>
  <si>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ENOIGA 8.5 09/33</t>
  </si>
  <si>
    <t>IL0011971442</t>
  </si>
  <si>
    <t>LLOYDS 8.5</t>
  </si>
  <si>
    <t>XS2529511722</t>
  </si>
  <si>
    <t>LLOYDS 8.5 PERP_28</t>
  </si>
  <si>
    <t>XS2575900977</t>
  </si>
  <si>
    <t>ATRFIN 2.625 09/27</t>
  </si>
  <si>
    <t>XS2294495838</t>
  </si>
  <si>
    <t>B1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</si>
  <si>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</si>
  <si>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</si>
  <si>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</si>
  <si>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</si>
  <si>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</si>
  <si>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</si>
  <si>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</si>
  <si>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</si>
  <si>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</si>
  <si>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</si>
  <si>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</si>
  <si>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</si>
  <si>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</si>
  <si>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</si>
  <si>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</si>
  <si>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</si>
  <si>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</si>
  <si>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</si>
  <si>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</si>
  <si>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</si>
  <si>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</si>
  <si>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</si>
  <si>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</si>
  <si>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</si>
  <si>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</si>
  <si>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</si>
  <si>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</si>
  <si>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</si>
  <si>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</si>
  <si>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</si>
  <si>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</si>
  <si>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</si>
  <si>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</si>
  <si>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</si>
  <si>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</si>
  <si>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</si>
  <si>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</si>
  <si>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</si>
  <si>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</si>
  <si>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</si>
  <si>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</si>
  <si>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</si>
  <si>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</si>
  <si>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</si>
  <si>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</si>
  <si>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</si>
  <si>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</si>
  <si>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</si>
  <si>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</si>
  <si>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</si>
  <si>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</si>
  <si>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</si>
  <si>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</si>
  <si>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</si>
  <si>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</si>
  <si>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</si>
  <si>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</si>
  <si>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</si>
  <si>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</si>
  <si>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</si>
  <si>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</si>
  <si>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</si>
  <si>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</si>
  <si>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</si>
  <si>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</si>
  <si>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</si>
  <si>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</si>
  <si>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</si>
  <si>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</si>
  <si>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</si>
  <si>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</si>
  <si>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</si>
  <si>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</si>
  <si>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</si>
  <si>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</si>
  <si>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</si>
  <si>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</si>
  <si>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</si>
  <si>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</si>
  <si>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</si>
  <si>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</si>
  <si>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</si>
  <si>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</si>
  <si>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</si>
  <si>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</si>
  <si>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</si>
  <si>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</si>
  <si>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</si>
  <si>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</si>
  <si>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</si>
  <si>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</si>
  <si>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</si>
  <si>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</si>
  <si>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</si>
  <si>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</si>
  <si>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</si>
  <si>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</si>
  <si>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</si>
  <si>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</si>
  <si>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</si>
  <si>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</si>
  <si>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</si>
  <si>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</si>
  <si>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</si>
  <si>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</si>
  <si>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</si>
  <si>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</si>
  <si>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</si>
  <si>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</si>
  <si>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</si>
  <si>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</si>
  <si>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</si>
  <si>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</si>
  <si>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</si>
  <si>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</si>
  <si>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</si>
  <si>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</si>
  <si>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</si>
  <si>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</si>
  <si>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</si>
  <si>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</si>
  <si>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</si>
  <si>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</si>
  <si>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</si>
  <si>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</si>
  <si>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</si>
  <si>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</si>
  <si>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</si>
  <si>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</si>
  <si>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</si>
  <si>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</si>
  <si>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</si>
  <si>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</si>
  <si>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</si>
  <si>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</si>
  <si>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</si>
  <si>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</si>
  <si>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</si>
  <si>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</si>
  <si>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</si>
  <si>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</si>
  <si>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</si>
  <si>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</si>
  <si>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</si>
  <si>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</si>
  <si>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</si>
  <si>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</si>
  <si>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</si>
  <si>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</si>
  <si>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</si>
  <si>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</si>
  <si>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</si>
  <si>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</si>
  <si>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</si>
  <si>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</si>
  <si>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</si>
  <si>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</si>
  <si>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</si>
  <si>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</si>
  <si>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</si>
  <si>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</si>
  <si>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</si>
  <si>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</si>
  <si>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</si>
  <si>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</si>
  <si>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</si>
  <si>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</si>
  <si>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</si>
  <si>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</si>
  <si>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</si>
  <si>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</si>
  <si>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</si>
  <si>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</si>
  <si>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</si>
  <si>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</si>
  <si>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</si>
  <si>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</si>
  <si>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</si>
  <si>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</si>
  <si>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</si>
  <si>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</si>
  <si>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</si>
  <si>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</si>
  <si>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</si>
  <si>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</si>
  <si>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</si>
  <si>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</si>
  <si>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</si>
  <si>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</si>
  <si>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</si>
  <si>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</si>
  <si>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</si>
  <si>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</si>
  <si>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</si>
  <si>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</si>
  <si>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</si>
  <si>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</si>
  <si>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</si>
  <si>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</si>
  <si>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</si>
  <si>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</si>
  <si>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</si>
  <si>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</si>
  <si>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</si>
  <si>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</si>
  <si>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</si>
  <si>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</si>
  <si>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</si>
  <si>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</si>
  <si>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</si>
  <si>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</si>
  <si>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</si>
  <si>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</si>
  <si>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</si>
  <si>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</si>
  <si>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</si>
  <si>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</si>
  <si>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</si>
  <si>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</si>
  <si>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</si>
  <si>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</si>
  <si>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</si>
  <si>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</si>
  <si>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</si>
  <si>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</si>
  <si>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</si>
  <si>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</si>
  <si>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</si>
  <si>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</si>
  <si>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</si>
  <si>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</si>
  <si>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</si>
  <si>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</si>
  <si>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</si>
  <si>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</si>
  <si>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</si>
  <si>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</si>
  <si>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</si>
  <si>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</si>
  <si>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</si>
  <si>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</si>
  <si>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</si>
  <si>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</si>
  <si>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</si>
  <si>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</si>
  <si>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</si>
  <si>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</si>
  <si>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</si>
  <si>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</si>
  <si>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</si>
  <si>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</si>
  <si>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</si>
  <si>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</si>
  <si>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</si>
  <si>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</si>
  <si>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</si>
  <si>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</si>
  <si>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</si>
  <si>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</si>
  <si>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</si>
  <si>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</si>
  <si>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</si>
  <si>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</si>
  <si>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</si>
  <si>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</si>
  <si>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</si>
  <si>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</si>
  <si>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</si>
  <si>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</si>
  <si>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</si>
  <si>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</si>
  <si>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</si>
  <si>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</si>
  <si>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</si>
  <si>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</si>
  <si>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</si>
  <si>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</si>
  <si>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</si>
  <si>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</si>
  <si>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</si>
  <si>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</si>
  <si>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</si>
  <si>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</si>
  <si>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</si>
  <si>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</si>
  <si>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</si>
  <si>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</si>
  <si>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</si>
  <si>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</si>
  <si>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</si>
  <si>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</si>
  <si>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</si>
  <si>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</si>
  <si>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</si>
  <si>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</si>
  <si>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</si>
  <si>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</si>
  <si>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</si>
  <si>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</si>
  <si>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</si>
  <si>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</si>
  <si>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</si>
  <si>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</si>
  <si>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</si>
  <si>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</si>
  <si>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</si>
  <si>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</si>
  <si>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</si>
  <si>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</si>
  <si>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</si>
  <si>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</si>
  <si>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</si>
  <si>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</si>
  <si>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</si>
  <si>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</si>
  <si>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</si>
  <si>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</si>
  <si>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</si>
  <si>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</si>
  <si>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</si>
  <si>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</si>
  <si>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</si>
  <si>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</si>
  <si>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</si>
  <si>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</si>
  <si>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</si>
  <si>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</si>
  <si>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</si>
  <si>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</si>
  <si>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</si>
  <si>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</si>
  <si>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</si>
  <si>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</si>
  <si>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</si>
  <si>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</si>
  <si>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</si>
  <si>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</si>
  <si>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</si>
  <si>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</si>
  <si>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</si>
  <si>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</si>
  <si>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</si>
  <si>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</si>
  <si>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</si>
  <si>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</si>
  <si>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</si>
  <si>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</si>
  <si>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</si>
  <si>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</si>
  <si>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</si>
  <si>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</si>
  <si>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</si>
  <si>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</si>
  <si>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</si>
  <si>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</si>
  <si>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</si>
  <si>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</si>
  <si>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</si>
  <si>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</si>
  <si>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</si>
  <si>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</si>
  <si>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</si>
  <si>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</si>
  <si>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</si>
  <si>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</si>
  <si>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</si>
  <si>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</si>
  <si>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</si>
  <si>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</si>
  <si>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</si>
  <si>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</si>
  <si>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</si>
  <si>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</si>
  <si>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</si>
  <si>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</si>
  <si>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</si>
  <si>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</si>
  <si>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</si>
  <si>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</si>
  <si>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</si>
  <si>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</si>
  <si>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</si>
  <si>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</si>
  <si>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</si>
  <si>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</si>
  <si>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</si>
  <si>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</si>
  <si>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</si>
  <si>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</si>
  <si>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</si>
  <si>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</si>
  <si>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</si>
  <si>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</si>
  <si>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</si>
  <si>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</si>
  <si>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</si>
  <si>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</si>
  <si>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</si>
  <si>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</si>
  <si>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</si>
  <si>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</si>
  <si>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</si>
  <si>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</si>
  <si>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</si>
  <si>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</si>
  <si>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</si>
  <si>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</si>
  <si>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</si>
  <si>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</si>
  <si>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</si>
  <si>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</si>
  <si>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</si>
  <si>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</si>
  <si>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</si>
  <si>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</si>
  <si>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</si>
  <si>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</si>
  <si>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</si>
  <si>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</si>
  <si>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</si>
  <si>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</si>
  <si>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</si>
  <si>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</si>
  <si>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</si>
  <si>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</si>
  <si>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</si>
  <si>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</si>
  <si>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</si>
  <si>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</si>
  <si>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</si>
  <si>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</si>
  <si>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</si>
  <si>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</si>
  <si>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</si>
  <si>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</si>
  <si>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</si>
  <si>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</si>
  <si>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</si>
  <si>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</si>
  <si>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</si>
  <si>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</si>
  <si>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</si>
  <si>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</si>
  <si>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</si>
  <si>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</si>
  <si>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</si>
  <si>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</si>
  <si>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</si>
  <si>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</si>
  <si>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</si>
  <si>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</si>
  <si>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</si>
  <si>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</si>
  <si>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</si>
  <si>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</si>
  <si>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</si>
  <si>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</si>
  <si>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</si>
  <si>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</si>
  <si>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</si>
  <si>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</si>
  <si>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</si>
  <si>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</si>
  <si>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</si>
  <si>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</si>
  <si>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</si>
  <si>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</si>
  <si>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</si>
  <si>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</si>
  <si>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</si>
  <si>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</si>
  <si>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</si>
  <si>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</si>
  <si>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</si>
  <si>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</si>
  <si>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</si>
  <si>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</si>
  <si>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</si>
  <si>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</si>
  <si>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</si>
  <si>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</si>
  <si>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</si>
  <si>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</si>
  <si>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</si>
  <si>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</si>
  <si>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</si>
  <si>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515333128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</si>
  <si>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</si>
  <si>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</si>
  <si>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</si>
  <si>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</si>
  <si>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</si>
  <si>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</si>
  <si>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</si>
  <si>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</si>
  <si>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</si>
  <si>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</si>
  <si>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</si>
  <si>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</si>
  <si>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ELBIT SYSTEMS LTD</t>
  </si>
  <si>
    <t>IL0010811243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</si>
  <si>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</si>
  <si>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</si>
  <si>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</si>
  <si>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</si>
  <si>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</si>
  <si>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</si>
  <si>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</si>
  <si>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</si>
  <si>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</si>
  <si>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</si>
  <si>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</si>
  <si>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</si>
  <si>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</si>
  <si>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</si>
  <si>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</si>
  <si>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</si>
  <si>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</si>
  <si>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</si>
  <si>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</si>
  <si>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</si>
  <si>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</si>
  <si>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</si>
  <si>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</si>
  <si>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</si>
  <si>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</si>
  <si>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</si>
  <si>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</si>
  <si>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</si>
  <si>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</si>
  <si>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</si>
  <si>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</si>
  <si>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</si>
  <si>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</si>
  <si>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</si>
  <si>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</si>
  <si>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</si>
  <si>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</si>
  <si>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</si>
  <si>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</si>
  <si>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</si>
  <si>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</si>
  <si>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</si>
  <si>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</si>
  <si>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</si>
  <si>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</si>
  <si>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</si>
  <si>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</si>
  <si>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</si>
  <si>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</si>
  <si>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</si>
  <si>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</si>
  <si>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</si>
  <si>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</si>
  <si>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</si>
  <si>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</si>
  <si>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</si>
  <si>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</si>
  <si>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</si>
  <si>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</si>
  <si>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</si>
  <si>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</si>
  <si>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</si>
  <si>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</si>
  <si>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</si>
  <si>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</si>
  <si>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</si>
  <si>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</si>
  <si>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</si>
  <si>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</si>
  <si>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</si>
  <si>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</si>
  <si>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</si>
  <si>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</si>
  <si>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</si>
  <si>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</si>
  <si>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</si>
  <si>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</si>
  <si>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</si>
  <si>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</si>
  <si>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</si>
  <si>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</si>
  <si>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</si>
  <si>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</si>
  <si>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</si>
  <si>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</si>
  <si>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</si>
  <si>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</si>
  <si>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</si>
  <si>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</si>
  <si>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</si>
  <si>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</si>
  <si>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</si>
  <si>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</si>
  <si>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</si>
  <si>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</si>
  <si>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</si>
  <si>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</si>
  <si>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</si>
  <si>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</si>
  <si>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</si>
  <si>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</si>
  <si>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</si>
  <si>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</si>
  <si>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</si>
  <si>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</si>
  <si>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</si>
  <si>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</si>
  <si>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</si>
  <si>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</si>
  <si>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</si>
  <si>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</si>
  <si>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</si>
  <si>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</si>
  <si>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</si>
  <si>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</si>
  <si>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</si>
  <si>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</si>
  <si>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</si>
  <si>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</si>
  <si>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</si>
  <si>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</si>
  <si>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</si>
  <si>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</si>
  <si>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</si>
  <si>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</si>
  <si>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</si>
  <si>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</si>
  <si>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</si>
  <si>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</si>
  <si>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</si>
  <si>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</si>
  <si>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</si>
  <si>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</si>
  <si>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</si>
  <si>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</si>
  <si>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</si>
  <si>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</si>
  <si>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</si>
  <si>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</si>
  <si>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</si>
  <si>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</si>
  <si>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UDMY US</t>
  </si>
  <si>
    <t xml:space="preserve"> US9026851066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</si>
  <si>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</si>
  <si>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</si>
  <si>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</si>
  <si>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</si>
  <si>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</si>
  <si>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</si>
  <si>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</si>
  <si>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</si>
  <si>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</si>
  <si>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</si>
  <si>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</si>
  <si>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</si>
  <si>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</si>
  <si>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</si>
  <si>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</si>
  <si>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</si>
  <si>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</si>
  <si>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</si>
  <si>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</si>
  <si>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</si>
  <si>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</si>
  <si>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</si>
  <si>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</si>
  <si>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</si>
  <si>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</si>
  <si>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</si>
  <si>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</si>
  <si>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</si>
  <si>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</si>
  <si>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</si>
  <si>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</si>
  <si>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</si>
  <si>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</si>
  <si>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</si>
  <si>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</si>
  <si>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</si>
  <si>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</si>
  <si>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</si>
  <si>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</si>
  <si>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</si>
  <si>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</si>
  <si>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</si>
  <si>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</si>
  <si>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</si>
  <si>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</si>
  <si>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</si>
  <si>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</si>
  <si>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</si>
  <si>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</si>
  <si>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</si>
  <si>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</si>
  <si>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</si>
  <si>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</si>
  <si>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</si>
  <si>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</si>
  <si>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</si>
  <si>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</si>
  <si>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</si>
  <si>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</si>
  <si>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</si>
  <si>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</si>
  <si>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</si>
  <si>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</si>
  <si>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</si>
  <si>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</si>
  <si>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</si>
  <si>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</si>
  <si>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</si>
  <si>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</si>
  <si>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</si>
  <si>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</si>
  <si>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</si>
  <si>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</si>
  <si>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</si>
  <si>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</si>
  <si>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</si>
  <si>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</si>
  <si>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</si>
  <si>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</si>
  <si>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</si>
  <si>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</si>
  <si>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</si>
  <si>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</si>
  <si>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</si>
  <si>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</si>
  <si>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</si>
  <si>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</si>
  <si>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</si>
  <si>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</si>
  <si>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</si>
  <si>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</si>
  <si>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</si>
  <si>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</si>
  <si>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</si>
  <si>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</si>
  <si>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</si>
  <si>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</si>
  <si>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</si>
  <si>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</si>
  <si>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</si>
  <si>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</si>
  <si>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</si>
  <si>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</si>
  <si>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</si>
  <si>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</si>
  <si>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</si>
  <si>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</si>
  <si>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</si>
  <si>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</si>
  <si>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</si>
  <si>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</si>
  <si>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</si>
  <si>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</si>
  <si>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</si>
  <si>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</si>
  <si>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</si>
  <si>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</si>
  <si>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</si>
  <si>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</si>
  <si>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</si>
  <si>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</si>
  <si>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</si>
  <si>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</si>
  <si>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</si>
  <si>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</si>
  <si>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</si>
  <si>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LION 7 S1</t>
  </si>
  <si>
    <t>IE00B62G6V03</t>
  </si>
  <si>
    <t>AMUNDI PLANET</t>
  </si>
  <si>
    <t>LU1688575437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</si>
  <si>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</si>
  <si>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</si>
  <si>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</si>
  <si>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</si>
  <si>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</si>
  <si>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</si>
  <si>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</si>
  <si>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</si>
  <si>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</si>
  <si>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</si>
  <si>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</si>
  <si>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</si>
  <si>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</si>
  <si>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</si>
  <si>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</si>
  <si>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</si>
  <si>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</si>
  <si>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</si>
  <si>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</si>
  <si>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</si>
  <si>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</si>
  <si>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</si>
  <si>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</si>
  <si>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</si>
  <si>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</si>
  <si>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</si>
  <si>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</si>
  <si>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</si>
  <si>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</si>
  <si>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</si>
  <si>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</si>
  <si>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</si>
  <si>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</si>
  <si>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</si>
  <si>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</si>
  <si>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</si>
  <si>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</si>
  <si>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</si>
  <si>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</si>
  <si>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</si>
  <si>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</si>
  <si>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</si>
  <si>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</si>
  <si>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</si>
  <si>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</si>
  <si>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</si>
  <si>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</si>
  <si>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</si>
  <si>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</si>
  <si>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US 10YR ULTRA FUT MAR24</t>
  </si>
  <si>
    <t>UXYH4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</si>
  <si>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</si>
  <si>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</si>
  <si>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</si>
  <si>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</si>
  <si>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</si>
  <si>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</si>
  <si>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</si>
  <si>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</si>
  <si>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</si>
  <si>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</si>
  <si>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</si>
  <si>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</si>
  <si>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</si>
  <si>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</si>
  <si>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</si>
  <si>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</si>
  <si>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</si>
  <si>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</si>
  <si>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</si>
  <si>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</si>
  <si>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</si>
  <si>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</si>
  <si>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</si>
  <si>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</si>
  <si>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</si>
  <si>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</si>
  <si>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</si>
  <si>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</si>
  <si>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</si>
  <si>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</si>
  <si>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</si>
  <si>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</si>
  <si>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</si>
  <si>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</si>
  <si>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</si>
  <si>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</si>
  <si>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</si>
  <si>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</si>
  <si>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</si>
  <si>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</si>
  <si>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</si>
  <si>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</si>
  <si>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</si>
  <si>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</si>
  <si>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</si>
  <si>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</si>
  <si>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</si>
  <si>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</si>
  <si>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</si>
  <si>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</si>
  <si>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</si>
  <si>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</si>
  <si>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</si>
  <si>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</si>
  <si>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</si>
  <si>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</si>
  <si>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</si>
  <si>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</si>
  <si>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</si>
  <si>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</si>
  <si>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</si>
  <si>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</si>
  <si>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</si>
  <si>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</si>
  <si>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</si>
  <si>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</si>
  <si>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</si>
  <si>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</si>
  <si>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</si>
  <si>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</si>
  <si>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</si>
  <si>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</si>
  <si>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</si>
  <si>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</si>
  <si>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</si>
  <si>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</si>
  <si>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</si>
  <si>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</si>
  <si>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</si>
  <si>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</si>
  <si>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</si>
  <si>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</si>
  <si>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</si>
  <si>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</si>
  <si>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</si>
  <si>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</si>
  <si>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</si>
  <si>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</si>
  <si>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</si>
  <si>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</si>
  <si>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</si>
  <si>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</si>
  <si>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</si>
  <si>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</si>
  <si>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</si>
  <si>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</si>
  <si>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</si>
  <si>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</si>
  <si>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</si>
  <si>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</si>
  <si>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</si>
  <si>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</si>
  <si>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</si>
  <si>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</si>
  <si>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</si>
  <si>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</si>
  <si>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</si>
  <si>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</si>
  <si>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</si>
  <si>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</si>
  <si>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</si>
  <si>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</si>
  <si>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</si>
  <si>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</si>
  <si>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</si>
  <si>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</si>
  <si>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</si>
  <si>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</si>
  <si>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</si>
  <si>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</si>
  <si>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</si>
  <si>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</si>
  <si>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</si>
  <si>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</si>
  <si>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</si>
  <si>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</si>
  <si>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</si>
  <si>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</si>
  <si>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</si>
  <si>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</si>
  <si>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</si>
  <si>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</si>
  <si>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</si>
  <si>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</si>
  <si>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</si>
  <si>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</si>
  <si>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</si>
  <si>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</si>
  <si>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</si>
  <si>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</si>
  <si>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</si>
  <si>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</si>
  <si>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</si>
  <si>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</si>
  <si>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</si>
  <si>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</si>
  <si>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</si>
  <si>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</si>
  <si>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</si>
  <si>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</si>
  <si>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</si>
  <si>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</si>
  <si>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</si>
  <si>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</si>
  <si>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</si>
  <si>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</si>
  <si>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</si>
  <si>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</si>
  <si>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</si>
  <si>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</si>
  <si>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</si>
  <si>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</si>
  <si>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</si>
  <si>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</si>
  <si>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</si>
  <si>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</si>
  <si>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</si>
  <si>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</si>
  <si>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</si>
  <si>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</si>
  <si>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</si>
  <si>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</si>
  <si>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</si>
  <si>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</si>
  <si>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</si>
  <si>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</si>
  <si>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</si>
  <si>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</si>
  <si>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</si>
  <si>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</si>
  <si>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</si>
  <si>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</si>
  <si>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</si>
  <si>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</si>
  <si>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</si>
  <si>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</si>
  <si>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</si>
  <si>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</si>
  <si>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</si>
  <si>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</si>
  <si>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</si>
  <si>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</si>
  <si>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</si>
  <si>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</si>
  <si>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</si>
  <si>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</si>
  <si>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</si>
  <si>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</si>
  <si>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</si>
  <si>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</si>
  <si>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</si>
  <si>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</si>
  <si>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</si>
  <si>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</si>
  <si>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</si>
  <si>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</si>
  <si>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</si>
  <si>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</si>
  <si>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</si>
  <si>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</si>
  <si>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</si>
  <si>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</si>
  <si>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</si>
  <si>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</si>
  <si>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</si>
  <si>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</si>
  <si>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</si>
  <si>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</si>
  <si>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</si>
  <si>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</si>
  <si>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</si>
  <si>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</si>
  <si>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</si>
  <si>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</si>
  <si>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</si>
  <si>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</si>
  <si>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</si>
  <si>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</si>
  <si>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</si>
  <si>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</si>
  <si>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</si>
  <si>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</si>
  <si>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</si>
  <si>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</si>
  <si>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</si>
  <si>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</si>
  <si>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</si>
  <si>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</si>
  <si>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</si>
  <si>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</si>
  <si>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</si>
  <si>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</si>
  <si>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</si>
  <si>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</si>
  <si>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</si>
  <si>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</si>
  <si>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</si>
  <si>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</si>
  <si>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</si>
  <si>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</si>
  <si>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</si>
  <si>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</si>
  <si>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</si>
  <si>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</si>
  <si>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</si>
  <si>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</si>
  <si>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</si>
  <si>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</si>
  <si>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</si>
  <si>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</si>
  <si>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</si>
  <si>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</si>
  <si>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</si>
  <si>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</si>
  <si>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</si>
  <si>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</si>
  <si>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</si>
  <si>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</si>
  <si>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</si>
  <si>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</si>
  <si>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</si>
  <si>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</si>
  <si>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</si>
  <si>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</si>
  <si>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</si>
  <si>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</si>
  <si>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</si>
  <si>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AA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</si>
  <si>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</si>
  <si>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</si>
  <si>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</si>
  <si>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</si>
  <si>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</si>
  <si>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</si>
  <si>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</si>
  <si>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</si>
  <si>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</si>
  <si>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</si>
  <si>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</si>
  <si>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</si>
  <si>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</si>
  <si>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</si>
  <si>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</si>
  <si>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</si>
  <si>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</si>
  <si>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</si>
  <si>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</si>
  <si>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</si>
  <si>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</si>
  <si>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</si>
  <si>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</si>
  <si>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</si>
  <si>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</si>
  <si>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</si>
  <si>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</si>
  <si>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</si>
  <si>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</si>
  <si>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</si>
  <si>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</si>
  <si>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</si>
  <si>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</si>
  <si>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</si>
  <si>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</si>
  <si>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</si>
  <si>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</si>
  <si>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</si>
  <si>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</si>
  <si>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</si>
  <si>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</si>
  <si>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</si>
  <si>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</si>
  <si>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</si>
  <si>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נתיבים אגח א</t>
  </si>
  <si>
    <t>1090281</t>
  </si>
  <si>
    <t>513502229</t>
  </si>
  <si>
    <t>CRSLNX 4.555 06/51</t>
  </si>
  <si>
    <t>CA22766TAB04</t>
  </si>
  <si>
    <t>TRANSED PARTNERS 3.951 09/50 12/37</t>
  </si>
  <si>
    <t>CA89366TAA57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</si>
  <si>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</si>
  <si>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</si>
  <si>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</si>
  <si>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</si>
  <si>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</si>
  <si>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</si>
  <si>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</si>
  <si>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</si>
  <si>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</si>
  <si>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</si>
  <si>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</si>
  <si>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</si>
  <si>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</si>
  <si>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</si>
  <si>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</si>
  <si>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</si>
  <si>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</si>
  <si>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</si>
  <si>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</si>
  <si>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</si>
  <si>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</si>
  <si>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</si>
  <si>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</si>
  <si>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</si>
  <si>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</si>
  <si>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</si>
  <si>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</si>
  <si>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</si>
  <si>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</si>
  <si>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</si>
  <si>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</si>
  <si>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</si>
  <si>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</si>
  <si>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</si>
  <si>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</si>
  <si>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</si>
  <si>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</si>
  <si>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</si>
  <si>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</si>
  <si>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</si>
  <si>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</si>
  <si>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</si>
  <si>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</si>
  <si>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</si>
  <si>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</si>
  <si>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</si>
  <si>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</si>
  <si>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</si>
  <si>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תביעה יצוגית טבע</t>
  </si>
  <si>
    <t>1735 MARKET INVESTOR HOLDC MAKEFET*</t>
  </si>
  <si>
    <t>240 West 35th Street  mkf*</t>
  </si>
  <si>
    <t>494382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</si>
  <si>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</si>
  <si>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</si>
  <si>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</si>
  <si>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</si>
  <si>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</si>
  <si>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</si>
  <si>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</si>
  <si>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</si>
  <si>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</si>
  <si>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</si>
  <si>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</si>
  <si>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</si>
  <si>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</si>
  <si>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OHA Private Credit Advisors</t>
  </si>
  <si>
    <t>OPC Power Ventures LP</t>
  </si>
  <si>
    <t>ORDH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</si>
  <si>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</si>
  <si>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</si>
  <si>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</si>
  <si>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</si>
  <si>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</si>
  <si>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</si>
  <si>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</si>
  <si>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</si>
  <si>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</si>
  <si>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USBT INVESTOR HOLDCO 2 LP*</t>
  </si>
  <si>
    <t>white oak 2*</t>
  </si>
  <si>
    <t>white oak 3 mkf*</t>
  </si>
  <si>
    <t>494381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</si>
  <si>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</si>
  <si>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</si>
  <si>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</si>
  <si>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</si>
  <si>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</si>
  <si>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</si>
  <si>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</si>
  <si>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</si>
  <si>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</si>
  <si>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</si>
  <si>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Stage One Venture Capital Fund IV</t>
  </si>
  <si>
    <t>StageOne S.P.V R.S</t>
  </si>
  <si>
    <t>Noked Long L.P</t>
  </si>
  <si>
    <t>JTLV III LIMITED PARTNERSHIP</t>
  </si>
  <si>
    <t>ריאליטי קרן השקעות בנדל"ן IV</t>
  </si>
  <si>
    <t>Diagnostic Robotics Ltd</t>
  </si>
  <si>
    <t>F2 Capital Partners II, L.P.</t>
  </si>
  <si>
    <t>FIMI ISRAEL OPPORTUNITY 6</t>
  </si>
  <si>
    <t>FIMI Israel Opportunity VII</t>
  </si>
  <si>
    <t>Fortissimo Capital Fund V L.P.</t>
  </si>
  <si>
    <t>Fortissimo Partners VI</t>
  </si>
  <si>
    <t>Gad</t>
  </si>
  <si>
    <t>GESM Via Maris Limited Partnership</t>
  </si>
  <si>
    <t>Green Lantern GL II LP</t>
  </si>
  <si>
    <t>Kedma Capital III</t>
  </si>
  <si>
    <t>Noy 4 Infrastructure and energy</t>
  </si>
  <si>
    <t>Panorays. Ltd (ISR)</t>
  </si>
  <si>
    <t>Pitango Venture Capital Fund VIII, L.P.</t>
  </si>
  <si>
    <t>RAM COASTAL ENERGY LIMITED PARTNERSHIP</t>
  </si>
  <si>
    <t>S.H. SKY 3 L.P</t>
  </si>
  <si>
    <t>S.H. SKY 4 L.P</t>
  </si>
  <si>
    <t>S.H. SKY II L.P.s</t>
  </si>
  <si>
    <t>TENE GROWTH CAPITAL IV</t>
  </si>
  <si>
    <t>Vintage fund of funds ISRAEL V</t>
  </si>
  <si>
    <t>Yesodot Gimmel</t>
  </si>
  <si>
    <t>Yesodot Senior Co Invest</t>
  </si>
  <si>
    <t>סה"כ קרנות השקעה בחו"ל</t>
  </si>
  <si>
    <t>Arkin Bio Capital L.P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</si>
  <si>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</si>
  <si>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</si>
  <si>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</si>
  <si>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</si>
  <si>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</si>
  <si>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</si>
  <si>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</si>
  <si>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</si>
  <si>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</si>
  <si>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</si>
  <si>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</si>
  <si>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</si>
  <si>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</si>
  <si>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</si>
  <si>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</si>
  <si>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</si>
  <si>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</si>
  <si>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</si>
  <si>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</si>
  <si>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</si>
  <si>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</si>
  <si>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</si>
  <si>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</si>
  <si>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</si>
  <si>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</si>
  <si>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EQT Exeter Main Fund</t>
  </si>
  <si>
    <t>Faropoint III FEEDER 6</t>
  </si>
  <si>
    <t>LCN European Fund IV SLP</t>
  </si>
  <si>
    <t>Portfolio EDGE</t>
  </si>
  <si>
    <t>Waterton Residential P V XIII</t>
  </si>
  <si>
    <t>חשבון ריט WATERTON EDGE</t>
  </si>
  <si>
    <t>83North FXV III, L.P.</t>
  </si>
  <si>
    <t>Accelmed Partners II</t>
  </si>
  <si>
    <t>Accelmed Partners LP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</si>
  <si>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</si>
  <si>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</si>
  <si>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</si>
  <si>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</si>
  <si>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</si>
  <si>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</si>
  <si>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AIOF II Woolly Co Invest Fund L.P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</si>
  <si>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</si>
  <si>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</si>
  <si>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</si>
  <si>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</si>
  <si>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</si>
  <si>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</si>
  <si>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APCS LP*</t>
  </si>
  <si>
    <t>Apollo Overseas Partners IX L.P</t>
  </si>
  <si>
    <t>ARCLIGHT AEP FEEDER FUND VII LLC</t>
  </si>
  <si>
    <t>ArcLight Fund VII AIV L.P</t>
  </si>
  <si>
    <t>Arcmont SLF II</t>
  </si>
  <si>
    <t>Ardonagh*</t>
  </si>
  <si>
    <t>Ares Capital Europe VI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</si>
  <si>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</si>
  <si>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</si>
  <si>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</si>
  <si>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</si>
  <si>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</si>
  <si>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</si>
  <si>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</si>
  <si>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</si>
  <si>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</si>
  <si>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</si>
  <si>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</si>
  <si>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</si>
  <si>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</si>
  <si>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</si>
  <si>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</si>
  <si>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</si>
  <si>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</si>
  <si>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</si>
  <si>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</si>
  <si>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</si>
  <si>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</si>
  <si>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</si>
  <si>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</si>
  <si>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</si>
  <si>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</si>
  <si>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</si>
  <si>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</si>
  <si>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</si>
  <si>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</si>
  <si>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</si>
  <si>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</si>
  <si>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</si>
  <si>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Creandum VI Select</t>
  </si>
  <si>
    <t>CRECH V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</si>
  <si>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</si>
  <si>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</si>
  <si>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</si>
  <si>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</si>
  <si>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</si>
  <si>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</si>
  <si>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</si>
  <si>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</si>
  <si>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</si>
  <si>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</si>
  <si>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</si>
  <si>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</si>
  <si>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</si>
  <si>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</si>
  <si>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</si>
  <si>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</si>
  <si>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</si>
  <si>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Euromoney*</t>
  </si>
  <si>
    <t>European Camping Group ECG*</t>
  </si>
  <si>
    <t>Fastmarkets*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</si>
  <si>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</si>
  <si>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</si>
  <si>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</si>
  <si>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</si>
  <si>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</si>
  <si>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</si>
  <si>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</si>
  <si>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</si>
  <si>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</si>
  <si>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</si>
  <si>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</si>
  <si>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</si>
  <si>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</si>
  <si>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</si>
  <si>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</si>
  <si>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</si>
  <si>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</si>
  <si>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</si>
  <si>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</si>
  <si>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Real Estate Debt VI</t>
  </si>
  <si>
    <t>ICG Senior Debt Partners Fund 5 A SCSp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</si>
  <si>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</si>
  <si>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</si>
  <si>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</si>
  <si>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</si>
  <si>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</si>
  <si>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</si>
  <si>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</si>
  <si>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</si>
  <si>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</si>
  <si>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</si>
  <si>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</si>
  <si>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</si>
  <si>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</si>
  <si>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</si>
  <si>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</si>
  <si>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</si>
  <si>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</si>
  <si>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</si>
  <si>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</si>
  <si>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</si>
  <si>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</si>
  <si>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</si>
  <si>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</si>
  <si>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</si>
  <si>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</si>
  <si>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IV</t>
  </si>
  <si>
    <t>KSO</t>
  </si>
  <si>
    <t>Lightspeed Venture Partners Select IV, L.P.</t>
  </si>
  <si>
    <t>Lightspeed Venture Partners XIII, L.P.</t>
  </si>
  <si>
    <t>LS POWER FUND IV F2</t>
  </si>
  <si>
    <t>Lytx, Inc.</t>
  </si>
  <si>
    <t>Magna Legal Services</t>
  </si>
  <si>
    <t>MCP V</t>
  </si>
  <si>
    <t>MIE III Co Investment Fund II S.L.P</t>
  </si>
  <si>
    <t>Mirasol Co Invest Fund L.P</t>
  </si>
  <si>
    <t>Monarch MCP VI</t>
  </si>
  <si>
    <t>MORE B 1</t>
  </si>
  <si>
    <t>MTDL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</si>
  <si>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</si>
  <si>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</si>
  <si>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</si>
  <si>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</si>
  <si>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</si>
  <si>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</si>
  <si>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Pamlico Capital IV, L.P.</t>
  </si>
  <si>
    <t>Pantheon Global Co Inv Opportunities V</t>
  </si>
  <si>
    <t>Pantheon Global Secondary Fund VI</t>
  </si>
  <si>
    <t>Pantheon Global Secondary VII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</si>
  <si>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</si>
  <si>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</si>
  <si>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</si>
  <si>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</si>
  <si>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</si>
  <si>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</si>
  <si>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</si>
  <si>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</si>
  <si>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</si>
  <si>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</si>
  <si>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</si>
  <si>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</si>
  <si>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</si>
  <si>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</si>
  <si>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</si>
  <si>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</si>
  <si>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</si>
  <si>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</si>
  <si>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</si>
  <si>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SDP IV</t>
  </si>
  <si>
    <t>SDPIII</t>
  </si>
  <si>
    <t>SLF1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</si>
  <si>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</si>
  <si>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</si>
  <si>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</si>
  <si>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</si>
  <si>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</si>
  <si>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</si>
  <si>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</si>
  <si>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</si>
  <si>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</si>
  <si>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</si>
  <si>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</si>
  <si>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</si>
  <si>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</si>
  <si>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</si>
  <si>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</si>
  <si>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</si>
  <si>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</si>
  <si>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</si>
  <si>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U.S. Anesthesia Partners Holdings, Inc.</t>
  </si>
  <si>
    <t>Vintage Fund of Funds V ACCESS</t>
  </si>
  <si>
    <t>Vintage Fund of Funds VI Access</t>
  </si>
  <si>
    <t>Vintage Fund of Funds VII (Access)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</si>
  <si>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</si>
  <si>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</si>
  <si>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</si>
  <si>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</si>
  <si>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</si>
  <si>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</si>
  <si>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</si>
  <si>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</si>
  <si>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</si>
  <si>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</si>
  <si>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</si>
  <si>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</si>
  <si>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</si>
  <si>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אופציה על מניה לא סחירה Agritask</t>
  </si>
  <si>
    <t>הגנה ממשלתית מסלול 43</t>
  </si>
  <si>
    <t>₪ / מט"ח</t>
  </si>
  <si>
    <t>C +USD/-ILS 3.675 03-14 (11)</t>
  </si>
  <si>
    <t>10004365</t>
  </si>
  <si>
    <t>P -USD/+ILS 3.6 03-14 (11)</t>
  </si>
  <si>
    <t>10004364</t>
  </si>
  <si>
    <t>או פי סי אנרגיה</t>
  </si>
  <si>
    <t>10000668</t>
  </si>
  <si>
    <t>בזק</t>
  </si>
  <si>
    <t>10000669</t>
  </si>
  <si>
    <t>10000854</t>
  </si>
  <si>
    <t>10000676</t>
  </si>
  <si>
    <t>10000667</t>
  </si>
  <si>
    <t>10000757</t>
  </si>
  <si>
    <t>10000643</t>
  </si>
  <si>
    <t>10000721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</si>
  <si>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</si>
  <si>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</si>
  <si>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</si>
  <si>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</si>
  <si>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</si>
  <si>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</si>
  <si>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</si>
  <si>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</si>
  <si>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</si>
  <si>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</si>
  <si>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</si>
  <si>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</si>
  <si>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</si>
  <si>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</si>
  <si>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</si>
  <si>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</si>
  <si>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</si>
  <si>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</si>
  <si>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</si>
  <si>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</si>
  <si>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</si>
  <si>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</si>
  <si>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</si>
  <si>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</si>
  <si>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</si>
  <si>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</si>
  <si>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</si>
  <si>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</si>
  <si>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</si>
  <si>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</si>
  <si>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</si>
  <si>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</si>
  <si>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</si>
  <si>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</si>
  <si>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</si>
  <si>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</si>
  <si>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</si>
  <si>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</si>
  <si>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</si>
  <si>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</si>
  <si>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</si>
  <si>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</si>
  <si>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</si>
  <si>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</si>
  <si>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</si>
  <si>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</si>
  <si>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</si>
  <si>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</si>
  <si>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</si>
  <si>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</si>
  <si>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</si>
  <si>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</si>
  <si>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</si>
  <si>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</si>
  <si>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</si>
  <si>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</si>
  <si>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</si>
  <si>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</si>
  <si>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</si>
  <si>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</si>
  <si>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</si>
  <si>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</si>
  <si>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</si>
  <si>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</si>
  <si>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</si>
  <si>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</si>
  <si>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</si>
  <si>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</si>
  <si>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</si>
  <si>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</si>
  <si>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</si>
  <si>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</si>
  <si>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</si>
  <si>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</si>
  <si>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</si>
  <si>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</si>
  <si>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</si>
  <si>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</si>
  <si>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</si>
  <si>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</si>
  <si>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</si>
  <si>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</si>
  <si>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</si>
  <si>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</si>
  <si>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</si>
  <si>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</si>
  <si>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</si>
  <si>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</si>
  <si>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</si>
  <si>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</si>
  <si>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</si>
  <si>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</si>
  <si>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</si>
  <si>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</si>
  <si>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</si>
  <si>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</si>
  <si>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</si>
  <si>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</si>
  <si>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</si>
  <si>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</si>
  <si>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</si>
  <si>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</si>
  <si>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</si>
  <si>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</si>
  <si>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</si>
  <si>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</si>
  <si>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</si>
  <si>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</si>
  <si>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</si>
  <si>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</si>
  <si>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</si>
  <si>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</si>
  <si>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</si>
  <si>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</si>
  <si>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</si>
  <si>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</si>
  <si>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</si>
  <si>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</si>
  <si>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</si>
  <si>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</si>
  <si>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</si>
  <si>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</si>
  <si>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</si>
  <si>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</si>
  <si>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</si>
  <si>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</si>
  <si>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</si>
  <si>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</si>
  <si>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</si>
  <si>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</si>
  <si>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</si>
  <si>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</si>
  <si>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</si>
  <si>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</si>
  <si>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+ILS/-USD 3.77 28-02-24 (11) -340</t>
  </si>
  <si>
    <t>10004077</t>
  </si>
  <si>
    <t>10000801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</si>
  <si>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</si>
  <si>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</si>
  <si>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</si>
  <si>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</si>
  <si>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</si>
  <si>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</si>
  <si>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</si>
  <si>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</si>
  <si>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</si>
  <si>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</si>
  <si>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</si>
  <si>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</si>
  <si>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</si>
  <si>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</si>
  <si>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</si>
  <si>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</si>
  <si>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</si>
  <si>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</si>
  <si>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</si>
  <si>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</si>
  <si>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</si>
  <si>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</si>
  <si>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</si>
  <si>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</si>
  <si>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</si>
  <si>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</si>
  <si>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</si>
  <si>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</si>
  <si>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</si>
  <si>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</si>
  <si>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</si>
  <si>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</si>
  <si>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</si>
  <si>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</si>
  <si>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</si>
  <si>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</si>
  <si>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</si>
  <si>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</si>
  <si>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</si>
  <si>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</si>
  <si>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</si>
  <si>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</si>
  <si>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</si>
  <si>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</si>
  <si>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</si>
  <si>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</si>
  <si>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</si>
  <si>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</si>
  <si>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</si>
  <si>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</si>
  <si>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</si>
  <si>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</si>
  <si>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</si>
  <si>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</si>
  <si>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</si>
  <si>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</si>
  <si>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</si>
  <si>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</si>
  <si>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</si>
  <si>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</si>
  <si>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</si>
  <si>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</si>
  <si>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</si>
  <si>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</si>
  <si>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</si>
  <si>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</si>
  <si>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</si>
  <si>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</si>
  <si>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</si>
  <si>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</si>
  <si>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</si>
  <si>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</si>
  <si>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</si>
  <si>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</si>
  <si>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</si>
  <si>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</si>
  <si>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</si>
  <si>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</si>
  <si>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</si>
  <si>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</si>
  <si>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</si>
  <si>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</si>
  <si>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</si>
  <si>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</si>
  <si>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</si>
  <si>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</si>
  <si>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</si>
  <si>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</si>
  <si>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</si>
  <si>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</si>
  <si>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</si>
  <si>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</si>
  <si>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</si>
  <si>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</si>
  <si>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</si>
  <si>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</si>
  <si>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</si>
  <si>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</si>
  <si>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</si>
  <si>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</si>
  <si>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</si>
  <si>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</si>
  <si>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</si>
  <si>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</si>
  <si>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</si>
  <si>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</si>
  <si>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</si>
  <si>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</si>
  <si>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</si>
  <si>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</si>
  <si>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</si>
  <si>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</si>
  <si>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</si>
  <si>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</si>
  <si>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</si>
  <si>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</si>
  <si>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</si>
  <si>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</si>
  <si>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</si>
  <si>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</si>
  <si>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</si>
  <si>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</si>
  <si>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</si>
  <si>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</si>
  <si>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</si>
  <si>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</si>
  <si>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</si>
  <si>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</si>
  <si>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</si>
  <si>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</si>
  <si>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</si>
  <si>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</si>
  <si>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</si>
  <si>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</si>
  <si>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</si>
  <si>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</si>
  <si>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</si>
  <si>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</si>
  <si>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</si>
  <si>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</si>
  <si>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</si>
  <si>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</si>
  <si>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</si>
  <si>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</si>
  <si>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</si>
  <si>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</si>
  <si>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</si>
  <si>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</si>
  <si>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</si>
  <si>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</si>
  <si>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</si>
  <si>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</si>
  <si>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</si>
  <si>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</si>
  <si>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</si>
  <si>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</si>
  <si>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</si>
  <si>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</si>
  <si>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</si>
  <si>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</si>
  <si>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</si>
  <si>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</si>
  <si>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</si>
  <si>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</si>
  <si>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</si>
  <si>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</si>
  <si>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</si>
  <si>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</si>
  <si>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</si>
  <si>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</si>
  <si>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</si>
  <si>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</si>
  <si>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</si>
  <si>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</si>
  <si>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</si>
  <si>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</si>
  <si>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</si>
  <si>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</si>
  <si>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</si>
  <si>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</si>
  <si>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</si>
  <si>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</si>
  <si>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</si>
  <si>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</si>
  <si>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</si>
  <si>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</si>
  <si>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</si>
  <si>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</si>
  <si>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</si>
  <si>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</si>
  <si>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</si>
  <si>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</si>
  <si>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</si>
  <si>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</si>
  <si>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</si>
  <si>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</si>
  <si>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</si>
  <si>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</si>
  <si>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</si>
  <si>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</si>
  <si>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</si>
  <si>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</si>
  <si>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</si>
  <si>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</si>
  <si>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3.78 21-02-24 (20) -288</t>
  </si>
  <si>
    <t>10001061</t>
  </si>
  <si>
    <t>+USD/-ILS 3.8055 22-01-24 (10) -235</t>
  </si>
  <si>
    <t>10001057</t>
  </si>
  <si>
    <t>10000274</t>
  </si>
  <si>
    <t>+ILS/-USD 3.7697 25-01-24 (10) -308</t>
  </si>
  <si>
    <t>10000265</t>
  </si>
  <si>
    <t>10000286</t>
  </si>
  <si>
    <t>+ILS/-USD 3.7943 22-02-24 (10) -337</t>
  </si>
  <si>
    <t>10000279</t>
  </si>
  <si>
    <t>+ILS/-USD 3.8135 26-02-24 (10) -330</t>
  </si>
  <si>
    <t>10000282</t>
  </si>
  <si>
    <t>10000301</t>
  </si>
  <si>
    <t>+ILS/-USD 4.03 07-02-24 (10) -310</t>
  </si>
  <si>
    <t>10000299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</si>
  <si>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</si>
  <si>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</si>
  <si>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</si>
  <si>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</si>
  <si>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</si>
  <si>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</si>
  <si>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</si>
  <si>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</si>
  <si>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</si>
  <si>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</si>
  <si>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</si>
  <si>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</si>
  <si>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</si>
  <si>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</si>
  <si>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</si>
  <si>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</si>
  <si>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</si>
  <si>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</si>
  <si>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</si>
  <si>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</si>
  <si>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+ILS/-USD 3.6536 28-05-24 (10) -344</t>
  </si>
  <si>
    <t>10001906</t>
  </si>
  <si>
    <t>+ILS/-USD 3.6793 06-08-24 (10) -522</t>
  </si>
  <si>
    <t>10001908</t>
  </si>
  <si>
    <t>10001880</t>
  </si>
  <si>
    <t>+ILS/-USD 3.92 14-02-24 (12) -314</t>
  </si>
  <si>
    <t>10001886</t>
  </si>
  <si>
    <t>+ILS/-USD 3.983 19-03-24 (12) -384</t>
  </si>
  <si>
    <t>10001900</t>
  </si>
  <si>
    <t>+ILS/-USD 3.994 08-02-24 (10) -332</t>
  </si>
  <si>
    <t>10001889</t>
  </si>
  <si>
    <t>10001898</t>
  </si>
  <si>
    <t>+ILS/-USD 4.05 05-02-24 (10) -277</t>
  </si>
  <si>
    <t>10001895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</si>
  <si>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</si>
  <si>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</si>
  <si>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</si>
  <si>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</si>
  <si>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</si>
  <si>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</si>
  <si>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</si>
  <si>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</si>
  <si>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</si>
  <si>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</si>
  <si>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</si>
  <si>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</si>
  <si>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</si>
  <si>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</si>
  <si>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</si>
  <si>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</si>
  <si>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+EUR/-USD 1.103235 04-03-24 (10) +45.35</t>
  </si>
  <si>
    <t>10001163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</si>
  <si>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</si>
  <si>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</si>
  <si>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</si>
  <si>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</si>
  <si>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</si>
  <si>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</si>
  <si>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</si>
  <si>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</si>
  <si>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</si>
  <si>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</si>
  <si>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</si>
  <si>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</si>
  <si>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</si>
  <si>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</si>
  <si>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</si>
  <si>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</si>
  <si>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</si>
  <si>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</si>
  <si>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</si>
  <si>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</si>
  <si>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</si>
  <si>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</si>
  <si>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</si>
  <si>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</si>
  <si>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</si>
  <si>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</si>
  <si>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</si>
  <si>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</si>
  <si>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</si>
  <si>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</si>
  <si>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</si>
  <si>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</si>
  <si>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</si>
  <si>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</si>
  <si>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</si>
  <si>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</si>
  <si>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</si>
  <si>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</si>
  <si>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</si>
  <si>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</si>
  <si>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</si>
  <si>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</si>
  <si>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</si>
  <si>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</si>
  <si>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+USD/-AUD 0.68695 16-01-24 (10) +34.5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</si>
  <si>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</si>
  <si>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</si>
  <si>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</si>
  <si>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</si>
  <si>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</si>
  <si>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</si>
  <si>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</si>
  <si>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</si>
  <si>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</si>
  <si>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</si>
  <si>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</si>
  <si>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</si>
  <si>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</si>
  <si>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</si>
  <si>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</si>
  <si>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</si>
  <si>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</si>
  <si>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</si>
  <si>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</si>
  <si>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</si>
  <si>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</si>
  <si>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</si>
  <si>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</si>
  <si>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</si>
  <si>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</si>
  <si>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</si>
  <si>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</si>
  <si>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</si>
  <si>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</si>
  <si>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</si>
  <si>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</si>
  <si>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</si>
  <si>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</si>
  <si>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</si>
  <si>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</si>
  <si>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</si>
  <si>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</si>
  <si>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</si>
  <si>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</si>
  <si>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</si>
  <si>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</si>
  <si>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</si>
  <si>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</si>
  <si>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</si>
  <si>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</si>
  <si>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</si>
  <si>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</si>
  <si>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</si>
  <si>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</si>
  <si>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</si>
  <si>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</si>
  <si>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</si>
  <si>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</si>
  <si>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</si>
  <si>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10000979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</si>
  <si>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</si>
  <si>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</si>
  <si>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</si>
  <si>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</si>
  <si>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</si>
  <si>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</si>
  <si>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</si>
  <si>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</si>
  <si>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</si>
  <si>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</si>
  <si>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</si>
  <si>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</si>
  <si>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</si>
  <si>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</si>
  <si>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</si>
  <si>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</si>
  <si>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</si>
  <si>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</si>
  <si>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</si>
  <si>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</si>
  <si>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</si>
  <si>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</si>
  <si>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</si>
  <si>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</si>
  <si>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</si>
  <si>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</si>
  <si>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</si>
  <si>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</si>
  <si>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</si>
  <si>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</si>
  <si>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</si>
  <si>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</si>
  <si>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</si>
  <si>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</si>
  <si>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</si>
  <si>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</si>
  <si>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</si>
  <si>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</si>
  <si>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</si>
  <si>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</si>
  <si>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</si>
  <si>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</si>
  <si>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</si>
  <si>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</si>
  <si>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</si>
  <si>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</si>
  <si>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</si>
  <si>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</si>
  <si>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</si>
  <si>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</si>
  <si>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</si>
  <si>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</si>
  <si>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</si>
  <si>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</si>
  <si>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</si>
  <si>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</si>
  <si>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</si>
  <si>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</si>
  <si>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</si>
  <si>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</si>
  <si>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10000320</t>
  </si>
  <si>
    <t>10000322</t>
  </si>
  <si>
    <t>+EUR/-USD 1.1063 10-01-24 (10) +107</t>
  </si>
  <si>
    <t>10000258</t>
  </si>
  <si>
    <t>10000284</t>
  </si>
  <si>
    <t>10000253</t>
  </si>
  <si>
    <t>+AUD/-USD 0.65415 16-01-24 (12) +33.5</t>
  </si>
  <si>
    <t>10001871</t>
  </si>
  <si>
    <t>+USD/-AUD 0.6789 16-01-24 (10) +37</t>
  </si>
  <si>
    <t>10001858</t>
  </si>
  <si>
    <t>+USD/-AUD 0.68645 16-01-24 (12) +34.5</t>
  </si>
  <si>
    <t>10001854</t>
  </si>
  <si>
    <t>10001852</t>
  </si>
  <si>
    <t>+USD/-EUR 1.0598 25-03-24 (10) +89</t>
  </si>
  <si>
    <t>10001883</t>
  </si>
  <si>
    <t>+USD/-EUR 1.0609 10-01-24 (12) +54</t>
  </si>
  <si>
    <t>10001882</t>
  </si>
  <si>
    <t>+USD/-EUR 1.08159 18-03-24 (12) +105.9</t>
  </si>
  <si>
    <t>10001876</t>
  </si>
  <si>
    <t>10001874</t>
  </si>
  <si>
    <t>10001878</t>
  </si>
  <si>
    <t>+USD/-EUR 1.0885 18-01-24 (10) +82</t>
  </si>
  <si>
    <t>10001868</t>
  </si>
  <si>
    <t>+USD/-EUR 1.1108 10-01-24 (12) +113</t>
  </si>
  <si>
    <t>10001842</t>
  </si>
  <si>
    <t>10001860</t>
  </si>
  <si>
    <t>+USD/-EUR 1.1158 18-01-24 (10) +98</t>
  </si>
  <si>
    <t>10001856</t>
  </si>
  <si>
    <t>+USD/-EUR 1.1167 18-01-24 (10) +100</t>
  </si>
  <si>
    <t>10001857</t>
  </si>
  <si>
    <t>10001850</t>
  </si>
  <si>
    <t>+USD/-GBP 1.21654 11-03-24 (10) +12.4</t>
  </si>
  <si>
    <t>10001884</t>
  </si>
  <si>
    <t>10001866</t>
  </si>
  <si>
    <t>10001862</t>
  </si>
  <si>
    <t>10001864</t>
  </si>
  <si>
    <t>SW1228__3.2/TELBOR3M_2</t>
  </si>
  <si>
    <t>10000046</t>
  </si>
  <si>
    <t>SW1228__3.205/TELBOR3M</t>
  </si>
  <si>
    <t>10000045</t>
  </si>
  <si>
    <t>SW1228__3.28/TELBOR3M</t>
  </si>
  <si>
    <t>10000044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</si>
  <si>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</si>
  <si>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</si>
  <si>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</si>
  <si>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</si>
  <si>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</si>
  <si>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</si>
  <si>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</si>
  <si>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</si>
  <si>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</si>
  <si>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</si>
  <si>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</si>
  <si>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</si>
  <si>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</si>
  <si>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</si>
  <si>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</si>
  <si>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</si>
  <si>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</si>
  <si>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</si>
  <si>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</si>
  <si>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</si>
  <si>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</si>
  <si>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</si>
  <si>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</si>
  <si>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</si>
  <si>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</si>
  <si>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</si>
  <si>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</si>
  <si>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</si>
  <si>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</si>
  <si>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</si>
  <si>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</si>
  <si>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</si>
  <si>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</si>
  <si>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</si>
  <si>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</si>
  <si>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</si>
  <si>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</si>
  <si>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</si>
  <si>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</si>
  <si>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</si>
  <si>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</si>
  <si>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</si>
  <si>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</si>
  <si>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</si>
  <si>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</si>
  <si>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</si>
  <si>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</si>
  <si>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</si>
  <si>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</si>
  <si>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</si>
  <si>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</si>
  <si>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</si>
  <si>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</si>
  <si>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</si>
  <si>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</si>
  <si>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</si>
  <si>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</si>
  <si>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</si>
  <si>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</si>
  <si>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</si>
  <si>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</si>
  <si>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</si>
  <si>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</si>
  <si>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</si>
  <si>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</si>
  <si>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</si>
  <si>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</si>
  <si>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</si>
  <si>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</si>
  <si>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</si>
  <si>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</si>
  <si>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</si>
  <si>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</si>
  <si>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</si>
  <si>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</si>
  <si>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</si>
  <si>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</si>
  <si>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</si>
  <si>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</si>
  <si>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</si>
  <si>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</si>
  <si>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</si>
  <si>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</si>
  <si>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</si>
  <si>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</si>
  <si>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</si>
  <si>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</si>
  <si>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</si>
  <si>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</si>
  <si>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</si>
  <si>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</si>
  <si>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</si>
  <si>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</si>
  <si>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</si>
  <si>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</si>
  <si>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</si>
  <si>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</si>
  <si>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</si>
  <si>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</si>
  <si>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</si>
  <si>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</si>
  <si>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</si>
  <si>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</si>
  <si>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</si>
  <si>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</si>
  <si>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</si>
  <si>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</si>
  <si>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</si>
  <si>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90000180</t>
  </si>
  <si>
    <t>90000150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</si>
  <si>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</si>
  <si>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</si>
  <si>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</si>
  <si>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</si>
  <si>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</si>
  <si>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</si>
  <si>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</si>
  <si>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</si>
  <si>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</si>
  <si>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</si>
  <si>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</si>
  <si>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</si>
  <si>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</si>
  <si>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</si>
  <si>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</si>
  <si>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</si>
  <si>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</si>
  <si>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</si>
  <si>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</si>
  <si>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</si>
  <si>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</si>
  <si>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</si>
  <si>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</si>
  <si>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</si>
  <si>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</si>
  <si>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</si>
  <si>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</si>
  <si>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</si>
  <si>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</si>
  <si>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</si>
  <si>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</si>
  <si>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</si>
  <si>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</si>
  <si>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</si>
  <si>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</si>
  <si>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</si>
  <si>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</si>
  <si>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</si>
  <si>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</si>
  <si>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</si>
  <si>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</si>
  <si>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</si>
  <si>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</si>
  <si>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</si>
  <si>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</si>
  <si>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</si>
  <si>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</si>
  <si>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</si>
  <si>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</si>
  <si>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</si>
  <si>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</si>
  <si>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</si>
  <si>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</si>
  <si>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</si>
  <si>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</si>
  <si>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</si>
  <si>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</si>
  <si>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</si>
  <si>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</si>
  <si>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</si>
  <si>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</si>
  <si>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</si>
  <si>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</si>
  <si>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</si>
  <si>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</si>
  <si>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</si>
  <si>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</si>
  <si>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</si>
  <si>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</si>
  <si>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</si>
  <si>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</si>
  <si>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</si>
  <si>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</si>
  <si>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</si>
  <si>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</si>
  <si>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</si>
  <si>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</si>
  <si>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</si>
  <si>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</si>
  <si>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</si>
  <si>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</si>
  <si>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</si>
  <si>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</si>
  <si>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</si>
  <si>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</si>
  <si>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</si>
  <si>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</si>
  <si>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</si>
  <si>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</si>
  <si>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</si>
  <si>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</si>
  <si>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</si>
  <si>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</si>
  <si>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</si>
  <si>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</si>
  <si>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</si>
  <si>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</si>
  <si>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</si>
  <si>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</si>
  <si>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</si>
  <si>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</si>
  <si>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</si>
  <si>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</si>
  <si>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</si>
  <si>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</si>
  <si>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</si>
  <si>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</si>
  <si>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</si>
  <si>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</si>
  <si>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</si>
  <si>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</si>
  <si>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</si>
  <si>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</si>
  <si>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</si>
  <si>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</si>
  <si>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</si>
  <si>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</si>
  <si>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</si>
  <si>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</si>
  <si>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</si>
  <si>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</si>
  <si>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</si>
  <si>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</si>
  <si>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</si>
  <si>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</si>
  <si>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</si>
  <si>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</si>
  <si>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</si>
  <si>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</si>
  <si>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</si>
  <si>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</si>
  <si>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</si>
  <si>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</si>
  <si>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</si>
  <si>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</si>
  <si>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מתחם האלף</t>
  </si>
  <si>
    <t>ראשל"צ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</si>
  <si>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</si>
  <si>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</si>
  <si>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</si>
  <si>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</si>
  <si>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</si>
  <si>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</si>
  <si>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</si>
  <si>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</si>
  <si>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</si>
  <si>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באר טוביה (מרלוג)</t>
  </si>
  <si>
    <t>באר טוביה</t>
  </si>
  <si>
    <t>אגח הפחתת שווי ניירות חסומים</t>
  </si>
  <si>
    <t>259026600</t>
  </si>
  <si>
    <t>מניות הפחתת שווי ניירות חסומים</t>
  </si>
  <si>
    <t>112239100</t>
  </si>
  <si>
    <t>סה"כ מוצרים מובנים</t>
  </si>
  <si>
    <t>סה"כ  פקדונות מעל 3 חודשים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</si>
  <si>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</si>
  <si>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</si>
  <si>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</si>
  <si>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</si>
  <si>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</si>
  <si>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Diversified Financials</t>
  </si>
  <si>
    <t>אפיק מובטח תשואה</t>
  </si>
  <si>
    <t>Transportation</t>
  </si>
  <si>
    <t>Silverfort</t>
  </si>
  <si>
    <t>Accelmed Growth Partners</t>
  </si>
  <si>
    <t>Arkin Bio Ventures II</t>
  </si>
  <si>
    <t>Fimi Israel Opportunity 6</t>
  </si>
  <si>
    <t>Fortissimo Capital Fund V</t>
  </si>
  <si>
    <t>Greenfield Cobra Investments L.P</t>
  </si>
  <si>
    <t>Greenfield Partners II, L.P</t>
  </si>
  <si>
    <t>Greenfield Partners Panorays LP</t>
  </si>
  <si>
    <t>JTLV III</t>
  </si>
  <si>
    <t>Kedma Capital Partners III</t>
  </si>
  <si>
    <t>Kedma Capital Partners IV LP</t>
  </si>
  <si>
    <t>Manor Evergreen Investments Fund L.P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</si>
  <si>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</si>
  <si>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</si>
  <si>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</si>
  <si>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</si>
  <si>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Silverfort Co-Investment</t>
  </si>
  <si>
    <t>Stage One IV Annex Fund L.P</t>
  </si>
  <si>
    <t>Stage One S.P.V D.R</t>
  </si>
  <si>
    <t>Stage One S.P.V R.S</t>
  </si>
  <si>
    <t>Stage One Venture Capital Fund IV L.P</t>
  </si>
  <si>
    <t>Tene Growth Capital IV</t>
  </si>
  <si>
    <t>U.M Accelmed Medical Partners L.P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</si>
  <si>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</si>
  <si>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</si>
  <si>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</si>
  <si>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</si>
  <si>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</si>
  <si>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</si>
  <si>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</si>
  <si>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</si>
  <si>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</si>
  <si>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</si>
  <si>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</si>
  <si>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</si>
  <si>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</si>
  <si>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</si>
  <si>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</si>
  <si>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</si>
  <si>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</si>
  <si>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</si>
  <si>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</si>
  <si>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</si>
  <si>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Europe VII SCSp</t>
  </si>
  <si>
    <t>Blackstone Real Estate Partners IX</t>
  </si>
  <si>
    <t>Bluebay Senior Loan Fund I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</si>
  <si>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</si>
  <si>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</si>
  <si>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</si>
  <si>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</si>
  <si>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</si>
  <si>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</si>
  <si>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</si>
  <si>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</si>
  <si>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</si>
  <si>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Sqaure Capital Partners V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</si>
  <si>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</si>
  <si>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</si>
  <si>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</si>
  <si>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</si>
  <si>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</si>
  <si>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DLF IV Co-invest Vehicle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</si>
  <si>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</si>
  <si>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</si>
  <si>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</si>
  <si>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</si>
  <si>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</si>
  <si>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</si>
  <si>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</si>
  <si>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</si>
  <si>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</si>
  <si>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</si>
  <si>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</si>
  <si>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</si>
  <si>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</si>
  <si>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</si>
  <si>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Infrastrcture Partners V</t>
  </si>
  <si>
    <t>Global Infrastructure Partners Core C L.P</t>
  </si>
  <si>
    <t>Global Infrastructure Partners IV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</si>
  <si>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</si>
  <si>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</si>
  <si>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</si>
  <si>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</si>
  <si>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</si>
  <si>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</si>
  <si>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</si>
  <si>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</si>
  <si>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</si>
  <si>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</si>
  <si>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</si>
  <si>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</si>
  <si>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</si>
  <si>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</si>
  <si>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</si>
  <si>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</si>
  <si>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</si>
  <si>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</si>
  <si>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</si>
  <si>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</si>
  <si>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</si>
  <si>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LS Power Fund IV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</si>
  <si>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</si>
  <si>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</si>
  <si>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</si>
  <si>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</si>
  <si>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</si>
  <si>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</si>
  <si>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</si>
  <si>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</si>
  <si>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Pantheon Global Secondary Fund VII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</si>
  <si>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</si>
  <si>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</si>
  <si>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</si>
  <si>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</si>
  <si>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</si>
  <si>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</si>
  <si>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</si>
  <si>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</si>
  <si>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Senior Loan Fund II (EUR) SLP</t>
  </si>
  <si>
    <t>Strategic Investors Fund IX</t>
  </si>
  <si>
    <t>Strategic Investors Fund VIII</t>
  </si>
  <si>
    <t>Strategic Investors Fund X Cayman LP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</si>
  <si>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</si>
  <si>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</si>
  <si>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</si>
  <si>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</si>
  <si>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</si>
  <si>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Vintage Growth Fund IV L.P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</si>
  <si>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</si>
  <si>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</si>
  <si>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</si>
  <si>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</si>
  <si>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</si>
  <si>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</si>
  <si>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Whitehorse Liquidity Partners VI</t>
  </si>
  <si>
    <t>Real Estate</t>
  </si>
  <si>
    <t>Capital Goods</t>
  </si>
  <si>
    <t>Automobiles &amp; Components</t>
  </si>
  <si>
    <t>Consumer Durables &amp; Apparel</t>
  </si>
  <si>
    <t>ENERGY</t>
  </si>
  <si>
    <t>UTILITIES</t>
  </si>
  <si>
    <t>Commercial &amp; Professional Services</t>
  </si>
  <si>
    <t>Software &amp; Services</t>
  </si>
  <si>
    <t>TELECOMMUNICATION SERVICES</t>
  </si>
  <si>
    <t>Health Care Equipment &amp; Services</t>
  </si>
  <si>
    <t>Pharmaceuticals &amp; Biotechnology</t>
  </si>
  <si>
    <t>Technology Hardware &amp; Equipment</t>
  </si>
  <si>
    <t>Retailing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</si>
  <si>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</si>
  <si>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</si>
  <si>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</si>
  <si>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</si>
  <si>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</si>
  <si>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</si>
  <si>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</si>
  <si>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</si>
  <si>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</si>
  <si>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</si>
  <si>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</si>
  <si>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</si>
  <si>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</si>
  <si>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</si>
  <si>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</si>
  <si>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</si>
  <si>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</si>
  <si>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</si>
  <si>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</si>
  <si>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</si>
  <si>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</si>
  <si>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</si>
  <si>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</si>
  <si>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</si>
  <si>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</si>
  <si>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</si>
  <si>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</si>
  <si>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</si>
  <si>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</si>
  <si>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</si>
  <si>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</si>
  <si>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</si>
  <si>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</si>
  <si>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</si>
  <si>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</si>
  <si>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</si>
  <si>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</si>
  <si>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</si>
  <si>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</si>
  <si>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</si>
  <si>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</si>
  <si>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</si>
  <si>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</si>
  <si>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</si>
  <si>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</si>
  <si>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</si>
  <si>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</si>
  <si>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</si>
  <si>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</si>
  <si>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</si>
  <si>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191</t>
  </si>
  <si>
    <t>בבטחונות אחרים - גורם 176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</si>
  <si>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</si>
  <si>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</si>
  <si>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</si>
  <si>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</si>
  <si>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</si>
  <si>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</si>
  <si>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</si>
  <si>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</si>
  <si>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</si>
  <si>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</si>
  <si>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</si>
  <si>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</si>
  <si>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</si>
  <si>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</si>
  <si>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</si>
  <si>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</si>
  <si>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</si>
  <si>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</si>
  <si>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</si>
  <si>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</si>
  <si>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</si>
  <si>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</si>
  <si>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</si>
  <si>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</si>
  <si>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</si>
  <si>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</si>
  <si>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זכאים הלוואות בארץ בגין עמלת up-front</t>
  </si>
  <si>
    <t>חייבים REWIRE 8839</t>
  </si>
  <si>
    <t>זכאים עסקת תענך</t>
  </si>
  <si>
    <t>נדלן דאבל יו אילת</t>
  </si>
  <si>
    <t>זכאים הלוואות חול בגין עמלת upfront</t>
  </si>
  <si>
    <t>חייבים בגין עסקה עתידית SPAC-Byte</t>
  </si>
  <si>
    <t>זכאים הלוואות חול בגין עמלת Upfront GBP</t>
  </si>
  <si>
    <t>זכאים הלוואות בגין עמלת upfront</t>
  </si>
  <si>
    <t>זכאים הלוואות חול בגין עמלת Upfront EUR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</si>
  <si>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</si>
  <si>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</si>
  <si>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</si>
  <si>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</si>
  <si>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</si>
  <si>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</si>
  <si>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</si>
  <si>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</si>
  <si>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</si>
  <si>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</si>
  <si>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</si>
  <si>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</si>
  <si>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</si>
  <si>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</si>
  <si>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</si>
  <si>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</si>
  <si>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</si>
  <si>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</si>
  <si>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</si>
  <si>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</si>
  <si>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178</t>
  </si>
  <si>
    <t>גורם 148</t>
  </si>
  <si>
    <t>גורם 181</t>
  </si>
  <si>
    <t>גורם 112</t>
  </si>
  <si>
    <t>גורם 153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</si>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</sst>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2" fillId="0" borderId="0"/>
  </cellStyleXfs>
  <cellXfs count="16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2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6" fillId="0" borderId="0" xfId="0" applyFont="1" applyAlignment="1">
      <alignment horizontal="right" indent="3"/>
    </xf>
    <xf numFmtId="4" fontId="25" fillId="0" borderId="20" xfId="0" applyNumberFormat="1" applyFont="1" applyBorder="1" applyAlignment="1">
      <alignment horizontal="right"/>
    </xf>
    <xf numFmtId="10" fontId="25" fillId="0" borderId="20" xfId="0" applyNumberFormat="1" applyFont="1" applyBorder="1" applyAlignment="1">
      <alignment horizontal="right"/>
    </xf>
    <xf numFmtId="2" fontId="25" fillId="0" borderId="20" xfId="0" applyNumberFormat="1" applyFont="1" applyBorder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26" fillId="0" borderId="0" xfId="0" applyFont="1" applyAlignment="1">
      <alignment horizontal="right" indent="1"/>
    </xf>
    <xf numFmtId="0" fontId="25" fillId="0" borderId="0" xfId="0" applyFont="1" applyAlignment="1">
      <alignment horizontal="right" indent="2"/>
    </xf>
    <xf numFmtId="166" fontId="25" fillId="0" borderId="20" xfId="0" applyNumberFormat="1" applyFont="1" applyBorder="1" applyAlignment="1">
      <alignment horizontal="right"/>
    </xf>
    <xf numFmtId="166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5"/>
    </xf>
    <xf numFmtId="0" fontId="25" fillId="0" borderId="21" xfId="0" applyFont="1" applyBorder="1" applyAlignment="1">
      <alignment horizontal="right"/>
    </xf>
    <xf numFmtId="0" fontId="25" fillId="0" borderId="22" xfId="0" applyFont="1" applyBorder="1" applyAlignment="1">
      <alignment horizontal="right" indent="1"/>
    </xf>
    <xf numFmtId="0" fontId="25" fillId="0" borderId="22" xfId="0" applyFont="1" applyBorder="1" applyAlignment="1">
      <alignment horizontal="right" indent="2"/>
    </xf>
    <xf numFmtId="0" fontId="26" fillId="0" borderId="22" xfId="0" applyFont="1" applyBorder="1" applyAlignment="1">
      <alignment horizontal="right" indent="3"/>
    </xf>
    <xf numFmtId="10" fontId="26" fillId="0" borderId="0" xfId="14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Alignment="1">
      <alignment horizontal="right" indent="3"/>
    </xf>
    <xf numFmtId="0" fontId="29" fillId="0" borderId="0" xfId="0" applyFont="1" applyAlignment="1">
      <alignment horizontal="right" indent="2"/>
    </xf>
    <xf numFmtId="0" fontId="29" fillId="0" borderId="0" xfId="0" applyFont="1" applyAlignment="1">
      <alignment horizontal="right"/>
    </xf>
    <xf numFmtId="4" fontId="29" fillId="0" borderId="0" xfId="0" applyNumberFormat="1" applyFont="1" applyAlignment="1">
      <alignment horizontal="right"/>
    </xf>
    <xf numFmtId="10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4"/>
    </xf>
    <xf numFmtId="0" fontId="28" fillId="0" borderId="0" xfId="0" applyFont="1"/>
    <xf numFmtId="0" fontId="29" fillId="0" borderId="0" xfId="0" applyFont="1" applyAlignment="1">
      <alignment horizontal="right" indent="1"/>
    </xf>
    <xf numFmtId="10" fontId="29" fillId="0" borderId="0" xfId="14" applyNumberFormat="1" applyFont="1" applyFill="1" applyBorder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Border="1" applyAlignment="1">
      <alignment horizontal="right"/>
    </xf>
    <xf numFmtId="167" fontId="5" fillId="0" borderId="23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7" fillId="0" borderId="0" xfId="0" applyFont="1" applyAlignment="1">
      <alignment horizontal="right" readingOrder="2"/>
    </xf>
    <xf numFmtId="2" fontId="28" fillId="0" borderId="0" xfId="0" applyNumberFormat="1" applyFont="1"/>
    <xf numFmtId="10" fontId="28" fillId="0" borderId="0" xfId="14" applyNumberFormat="1" applyFont="1" applyFill="1"/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9" fillId="0" borderId="0" xfId="14" applyNumberFormat="1" applyFont="1" applyFill="1" applyAlignment="1">
      <alignment horizontal="right"/>
    </xf>
    <xf numFmtId="4" fontId="30" fillId="0" borderId="0" xfId="0" applyNumberFormat="1" applyFont="1" applyAlignment="1">
      <alignment horizontal="right"/>
    </xf>
    <xf numFmtId="10" fontId="30" fillId="0" borderId="0" xfId="14" applyNumberFormat="1" applyFont="1" applyFill="1" applyAlignment="1">
      <alignment horizontal="right"/>
    </xf>
    <xf numFmtId="0" fontId="31" fillId="0" borderId="0" xfId="0" applyFont="1"/>
    <xf numFmtId="0" fontId="30" fillId="0" borderId="0" xfId="0" applyFont="1"/>
    <xf numFmtId="0" fontId="29" fillId="0" borderId="0" xfId="15" applyFont="1" applyAlignment="1">
      <alignment horizontal="right" indent="1"/>
    </xf>
    <xf numFmtId="10" fontId="30" fillId="0" borderId="0" xfId="0" applyNumberFormat="1" applyFont="1"/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3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5" fillId="0" borderId="20" xfId="0" applyNumberFormat="1" applyFont="1" applyBorder="1" applyAlignment="1">
      <alignment horizontal="right"/>
    </xf>
    <xf numFmtId="168" fontId="25" fillId="0" borderId="0" xfId="0" applyNumberFormat="1" applyFont="1" applyAlignment="1">
      <alignment horizontal="right"/>
    </xf>
    <xf numFmtId="168" fontId="26" fillId="0" borderId="0" xfId="14" applyNumberFormat="1" applyFont="1" applyFill="1" applyBorder="1" applyAlignment="1">
      <alignment horizontal="right"/>
    </xf>
    <xf numFmtId="168" fontId="26" fillId="0" borderId="0" xfId="0" applyNumberFormat="1" applyFont="1" applyAlignment="1">
      <alignment horizontal="right" indent="2"/>
    </xf>
    <xf numFmtId="168" fontId="26" fillId="0" borderId="0" xfId="0" applyNumberFormat="1" applyFont="1" applyAlignment="1">
      <alignment horizontal="right"/>
    </xf>
    <xf numFmtId="168" fontId="25" fillId="0" borderId="0" xfId="0" applyNumberFormat="1" applyFont="1" applyAlignment="1">
      <alignment horizontal="right" indent="1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3" fontId="5" fillId="3" borderId="9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Alignment="1">
      <alignment horizontal="right" indent="3"/>
    </xf>
    <xf numFmtId="168" fontId="6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4" xfId="7" applyNumberFormat="1" applyFont="1" applyFill="1" applyBorder="1" applyAlignment="1">
      <alignment horizontal="center" vertical="center" wrapText="1" readingOrder="2"/>
    </xf>
    <xf numFmtId="0" fontId="5" fillId="2" borderId="25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29" fillId="0" borderId="0" xfId="0" applyNumberFormat="1" applyFont="1" applyAlignment="1">
      <alignment horizontal="right"/>
    </xf>
    <xf numFmtId="168" fontId="26" fillId="0" borderId="0" xfId="0" applyNumberFormat="1" applyFont="1" applyAlignment="1">
      <alignment horizontal="right" indent="4"/>
    </xf>
    <xf numFmtId="168" fontId="26" fillId="0" borderId="22" xfId="0" applyNumberFormat="1" applyFont="1" applyBorder="1" applyAlignment="1">
      <alignment horizontal="right" indent="2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  <xf numFmtId="0" fontId="7" fillId="2" borderId="27" xfId="0" applyFont="1" applyFill="1" applyBorder="1" applyAlignment="1">
      <alignment horizontal="center" vertical="center" wrapText="1" readingOrder="2"/>
    </xf>
    <xf numFmtId="0" fontId="7" fillId="2" borderId="28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Normal_גיליון2" xfId="15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6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3FB996-1232-45AD-9086-9B15598E1F5C}" name="RowTitleRegion1.b1.c4.1" displayName="RowTitleRegion1.b1.c4.1" ref="B1:C4" totalsRowShown="0" headerRowDxfId="626" dataDxfId="625" tableBorderDxfId="624" headerRowCellStyle="Normal_2007-16618" dataCellStyle="Normal_2007-16618">
  <autoFilter ref="B1:C4" xr:uid="{2B3FB996-1232-45AD-9086-9B15598E1F5C}">
    <filterColumn colId="0" hiddenButton="1"/>
    <filterColumn colId="1" hiddenButton="1"/>
  </autoFilter>
  <tableColumns count="2">
    <tableColumn id="1" xr3:uid="{442B3A29-82B4-4716-9311-1BDB6C5F656D}" name="תאריך הדיווח" dataDxfId="623" dataCellStyle="Normal_2007-16618"/>
    <tableColumn id="2" xr3:uid="{ED2F47B0-3BB6-4FE5-9171-296C4003545C}" name="31/12/2023" dataDxfId="622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2F69CF-18E2-4941-9A99-509381765BB4}" name="TitleRegion1.a5.d63.2" displayName="TitleRegion1.a5.d63.2" ref="A5:D63" totalsRowShown="0">
  <autoFilter ref="A5:D63" xr:uid="{062F69CF-18E2-4941-9A99-509381765BB4}">
    <filterColumn colId="0" hiddenButton="1"/>
    <filterColumn colId="1" hiddenButton="1"/>
    <filterColumn colId="2" hiddenButton="1"/>
    <filterColumn colId="3" hiddenButton="1"/>
  </autoFilter>
  <tableColumns count="4">
    <tableColumn id="1" xr3:uid="{BB59B3D2-BD90-40B5-B381-EB41BD62456A}" name="ריק במקור" dataDxfId="621" dataCellStyle="Normal_2007-16618"/>
    <tableColumn id="2" xr3:uid="{6411B423-0AFE-4C36-9ECB-F549F351A79F}" name="סכום נכסי ההשקעה:" dataDxfId="620" dataCellStyle="Normal_2007-16618"/>
    <tableColumn id="3" xr3:uid="{86CBCEA7-F487-42AA-8A2A-770996BA94C3}" name="ריק במקור2" dataDxfId="619" dataCellStyle="Normal_2007-16618"/>
    <tableColumn id="4" xr3:uid="{C7CFF2BD-F8C4-489A-8A92-9ECF124A9F1C}" name="ריק במקור3" dataDxfId="618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D9CC4F-B505-4FF8-84F7-B0EFE3D17817}" name="RowTitleRegion1.a1.b4.1" displayName="RowTitleRegion1.a1.b4.1" ref="A1:B4" totalsRowShown="0" headerRowDxfId="617" dataDxfId="616" tableBorderDxfId="615" headerRowCellStyle="Normal_2007-16618" dataCellStyle="Normal_2007-16618">
  <autoFilter ref="A1:B4" xr:uid="{AED9CC4F-B505-4FF8-84F7-B0EFE3D17817}">
    <filterColumn colId="0" hiddenButton="1"/>
    <filterColumn colId="1" hiddenButton="1"/>
  </autoFilter>
  <tableColumns count="2">
    <tableColumn id="1" xr3:uid="{C0B57083-D117-4A9C-A4DE-D2C5AEA9C4B8}" name="תאריך הדיווח" dataDxfId="614" dataCellStyle="Normal_2007-16618"/>
    <tableColumn id="2" xr3:uid="{EC79F54F-4EED-4919-B697-D0BDDE0E5CB0}" name="31/12/2023" dataDxfId="613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52656B-1436-4981-9FAA-9971BC00BA55}" name="TitleRegion1.a5.k65.1" displayName="TitleRegion1.a5.k65.1" ref="A5:K65" totalsRowShown="0" headerRowDxfId="612" dataDxfId="610" headerRowBorderDxfId="611">
  <autoFilter ref="A5:K65" xr:uid="{2E52656B-1436-4981-9FAA-9971BC00BA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D13BB23-0D70-4367-96D5-D4F654A9324F}" name="שם המנפיק/שם נייר ערך " dataDxfId="609"/>
    <tableColumn id="2" xr3:uid="{711811DC-1F0E-4385-89B0-C754639ACBF3}" name="מספר ני&quot;ע" dataDxfId="608"/>
    <tableColumn id="3" xr3:uid="{619E4A68-F9E1-449B-BB4B-4292E55A924E}" name="מספר מנפיק" dataDxfId="607"/>
    <tableColumn id="4" xr3:uid="{FBBACC3E-62A0-4933-8F59-24CA829BF998}" name="דירוג" dataDxfId="606"/>
    <tableColumn id="5" xr3:uid="{D3FA16D3-CD59-4CB1-B30E-8DC68D41CBD1}" name="שם מדרג" dataDxfId="605"/>
    <tableColumn id="6" xr3:uid="{F591A83A-FC5A-4C20-A222-08C8EEBBC12F}" name="סוג מטבע" dataDxfId="604"/>
    <tableColumn id="7" xr3:uid="{1580DD27-A977-49D6-B979-F15488201747}" name="שיעור ריבית" dataDxfId="603"/>
    <tableColumn id="8" xr3:uid="{DAC73863-9938-4276-9AB4-99B3866FA3EE}" name="תשואה לפידיון" dataDxfId="602"/>
    <tableColumn id="9" xr3:uid="{7896EF2F-0A00-4734-8C3A-B176F6EC3C9A}" name="שווי שוק" dataDxfId="601"/>
    <tableColumn id="10" xr3:uid="{56E13DFF-647B-4147-9CD0-58E99D001234}" name="שעור מנכסי אפיק ההשקעה" dataDxfId="600"/>
    <tableColumn id="11" xr3:uid="{8D6BC9BD-1CB7-4FA0-B78E-97BA12B0BEA7}" name="שעור מסך נכסי השקעה" dataDxfId="599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A2DF9D-ECA0-430B-9617-CA71AE2C04A1}" name="RowTitleRegion1.a1.b4.1" displayName="RowTitleRegion1.a1.b4.1_" ref="A1:B4" totalsRowShown="0" headerRowDxfId="598" dataDxfId="597" tableBorderDxfId="596" headerRowCellStyle="Normal_2007-16618" dataCellStyle="Normal_2007-16618">
  <autoFilter ref="A1:B4" xr:uid="{0EA2DF9D-ECA0-430B-9617-CA71AE2C04A1}">
    <filterColumn colId="0" hiddenButton="1"/>
    <filterColumn colId="1" hiddenButton="1"/>
  </autoFilter>
  <tableColumns count="2">
    <tableColumn id="1" xr3:uid="{C54E38F1-46A6-427E-B89D-89A1D16E55C1}" name="תאריך הדיווח" dataDxfId="595" dataCellStyle="Normal_2007-16618"/>
    <tableColumn id="2" xr3:uid="{7701E56F-0050-4724-8246-9E25253B0D93}" name="31/12/2023" dataDxfId="594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77F2EB9-3723-477E-8434-BF0575246067}" name="TitleRegion1.a6.q68.1" displayName="TitleRegion1.a6.q68.1" ref="A6:Q68" totalsRowShown="0" headerRowDxfId="593" dataDxfId="591" headerRowBorderDxfId="592" tableBorderDxfId="590">
  <autoFilter ref="A6:Q68" xr:uid="{377F2EB9-3723-477E-8434-BF05752460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0B71387-7518-4169-A784-0A57F60242EA}" name="שם המנפיק/שם נייר ערך " dataDxfId="589"/>
    <tableColumn id="2" xr3:uid="{68156148-A797-4958-8624-2CC997C64464}" name="מספר ני&quot;ע"/>
    <tableColumn id="3" xr3:uid="{011E925C-9ADD-431B-857E-24C03EDE0CB3}" name="זירת מסחר"/>
    <tableColumn id="4" xr3:uid="{B9DEC858-7017-4B73-BF98-6C46E09B0F3F}" name="דירוג" dataDxfId="588"/>
    <tableColumn id="5" xr3:uid="{6291402F-C2E1-41F3-A4D4-EB60298CF7C1}" name="שם מדרג" dataDxfId="587"/>
    <tableColumn id="6" xr3:uid="{EA7FC8FC-4EB0-4BAE-8BB2-37E6EE75C63F}" name="תאריך רכישה" dataDxfId="586"/>
    <tableColumn id="7" xr3:uid="{2F6B3F51-24BE-4C5A-BFAA-3C2C8FC44AF4}" name="מח&quot;מ" dataDxfId="585"/>
    <tableColumn id="8" xr3:uid="{4906CCA0-4DFE-4617-8B4C-D7E5ED3A630F}" name="סוג מטבע" dataDxfId="584"/>
    <tableColumn id="9" xr3:uid="{43FEBC6C-2643-4D0E-B6B2-27AD94523922}" name="שיעור ריבית" dataDxfId="583"/>
    <tableColumn id="10" xr3:uid="{8E9F8A11-EA7F-45E9-995D-5AFB033775AB}" name="תשואה לפידיון" dataDxfId="582"/>
    <tableColumn id="11" xr3:uid="{E9B53565-01CB-464E-B362-8611B097C1AD}" name="ערך נקוב****" dataDxfId="581"/>
    <tableColumn id="12" xr3:uid="{41322094-7ED8-4104-8B79-95618119326B}" name="שער***" dataDxfId="580"/>
    <tableColumn id="13" xr3:uid="{E6F10C2D-A6A6-4E6C-9719-250EB1DF0D81}" name="פדיון/ ריבית/ דיבידנד לקבל*****  " dataDxfId="579"/>
    <tableColumn id="14" xr3:uid="{BF1DF569-C552-4D2F-B4D8-401DD8C1A75C}" name="שווי שוק" dataDxfId="578"/>
    <tableColumn id="15" xr3:uid="{61716ADB-64AA-4581-AB30-3D5373851DD7}" name="שעור מערך נקוב**** מונפק" dataDxfId="577"/>
    <tableColumn id="16" xr3:uid="{668E9311-33CA-4EE7-ADDB-72308E953212}" name="שעור מנכסי אפיק ההשקעה" dataDxfId="576"/>
    <tableColumn id="17" xr3:uid="{B6A1CAE6-A23A-450E-AF12-03787CAFE91D}" name="שעור מסך נכסי השקעה**" dataDxfId="575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36554B6-BCED-4F92-8FE1-136765684B69}" name="RowTitleRegion1.a1.b4.1" displayName="_RowTitleRegion1.a1.b4.1" ref="A1:B4" totalsRowShown="0" headerRowDxfId="574" dataDxfId="573" tableBorderDxfId="572" headerRowCellStyle="Normal_2007-16618" dataCellStyle="Normal_2007-16618">
  <autoFilter ref="A1:B4" xr:uid="{036554B6-BCED-4F92-8FE1-136765684B69}">
    <filterColumn colId="0" hiddenButton="1"/>
    <filterColumn colId="1" hiddenButton="1"/>
  </autoFilter>
  <tableColumns count="2">
    <tableColumn id="1" xr3:uid="{365ECB1E-64FF-47A9-8460-73A660841848}" name="תאריך הדיווח" dataDxfId="571" dataCellStyle="Normal_2007-16618"/>
    <tableColumn id="2" xr3:uid="{8FB8C61D-336F-469D-8899-377D6F28978F}" name="31/12/2023" dataDxfId="570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4CA7F72-342E-4F6C-8828-130D4A5B13B1}" name="TitleRegion1.a6.s16.1" displayName="TitleRegion1.a6.s16.1" ref="A6:S16" totalsRowShown="0" headerRowDxfId="569" dataDxfId="567" headerRowBorderDxfId="568" tableBorderDxfId="566">
  <autoFilter ref="A6:S16" xr:uid="{B4CA7F72-342E-4F6C-8828-130D4A5B13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1D95C700-197B-4B87-8BCF-7068FCFCF034}" name="שם המנפיק/שם נייר ערך " dataDxfId="565"/>
    <tableColumn id="2" xr3:uid="{C7260F74-F408-46B4-9C02-1C7704FF74E2}" name="מספר ני&quot;ע" dataDxfId="564"/>
    <tableColumn id="3" xr3:uid="{3D5E9D40-F822-4285-83B2-A8EAAF90A6C5}" name="זירת מסחר" dataDxfId="563"/>
    <tableColumn id="4" xr3:uid="{F0BEA660-022F-4AB2-9A1E-D66774E072E2}" name="ספק מידע" dataDxfId="562"/>
    <tableColumn id="5" xr3:uid="{08BF2AED-593C-4532-8D91-AEDD130097D0}" name="מספר מנפיק" dataDxfId="561"/>
    <tableColumn id="6" xr3:uid="{7FBC94CE-6B93-41C2-BD4D-5D1CF46F5411}" name="ענף מסחר" dataDxfId="560"/>
    <tableColumn id="7" xr3:uid="{1BFA6990-46D6-4EBE-93DE-43CF4EF960D5}" name="דירוג" dataDxfId="559"/>
    <tableColumn id="8" xr3:uid="{B34C0697-1CB5-4D80-84D0-FCFE06A90D61}" name="שם מדרג" dataDxfId="558"/>
    <tableColumn id="9" xr3:uid="{65667670-3D8E-446A-AE71-3AC08CEA71B4}" name="תאריך רכישה" dataDxfId="557"/>
    <tableColumn id="10" xr3:uid="{85DF2F6B-3818-41E4-8AED-4C94B1ABB2B5}" name="מח&quot;מ" dataDxfId="556"/>
    <tableColumn id="11" xr3:uid="{2118A951-B364-4678-888B-E19F34EC30F1}" name="סוג מטבע" dataDxfId="555"/>
    <tableColumn id="12" xr3:uid="{A074B0EB-622D-4358-858A-453142A0BEC2}" name="שיעור ריבית" dataDxfId="554"/>
    <tableColumn id="13" xr3:uid="{F4B4B754-D881-4C2B-99F1-BDCE5A66A4B4}" name="תשואה לפידיון" dataDxfId="553"/>
    <tableColumn id="14" xr3:uid="{BEA08B06-6720-4948-A9D4-6EC1A867FBEF}" name="ערך נקוב****" dataDxfId="552"/>
    <tableColumn id="15" xr3:uid="{A8BCC574-8D66-4951-800B-B2A62892940B}" name="שער***" dataDxfId="551"/>
    <tableColumn id="16" xr3:uid="{55DD3860-F72D-4641-82BA-D945BF5D0F8F}" name="שווי שוק" dataDxfId="550"/>
    <tableColumn id="17" xr3:uid="{6A873411-03C2-4626-A816-F67974CD4A98}" name="שעור מערך נקוב מונפק" dataDxfId="549"/>
    <tableColumn id="18" xr3:uid="{0BDBC112-6782-451B-B311-AFB565FDC848}" name="שעור מנכסי אפיק ההשקעה" dataDxfId="548"/>
    <tableColumn id="19" xr3:uid="{63CC42E0-1ECE-46F6-B4EA-AFB6AA304FDD}" name="שעור מסך נכסי השקעה**" dataDxfId="547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89F28A1-389F-4674-AA3B-D1E5FCFAE616}" name="RowTitleRegion1.a1.b4.1" displayName="_RowTitleRegion1.a1.b4.1_1" ref="A1:B4" totalsRowShown="0" headerRowDxfId="546" dataDxfId="545" tableBorderDxfId="544" headerRowCellStyle="Normal_2007-16618" dataCellStyle="Normal_2007-16618">
  <autoFilter ref="A1:B4" xr:uid="{589F28A1-389F-4674-AA3B-D1E5FCFAE616}">
    <filterColumn colId="0" hiddenButton="1"/>
    <filterColumn colId="1" hiddenButton="1"/>
  </autoFilter>
  <tableColumns count="2">
    <tableColumn id="1" xr3:uid="{4C25075C-C988-4B3B-848E-CFB9D77127E0}" name="תאריך הדיווח" dataDxfId="543" dataCellStyle="Normal_2007-16618"/>
    <tableColumn id="2" xr3:uid="{5A3E53B5-3F9B-476D-AB36-031F48926BC8}" name="31/12/2023" dataDxfId="542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649C91A-D218-4BA1-B9FD-8756C679593C}" name="TitleRegion1.a6.t320.1" displayName="TitleRegion1.a6.t320.1" ref="A6:T320" totalsRowShown="0" headerRowDxfId="541" dataDxfId="539" headerRowBorderDxfId="540" tableBorderDxfId="538">
  <autoFilter ref="A6:T320" xr:uid="{D649C91A-D218-4BA1-B9FD-8756C67959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1D5FEA2-2ECB-457D-B531-4D4ABBEAFF4C}" name="שם המנפיק/שם נייר ערך " dataDxfId="537"/>
    <tableColumn id="2" xr3:uid="{AB37731C-34F2-469A-A95D-C2A3251DAB8E}" name="מספר ני&quot;ע" dataDxfId="536"/>
    <tableColumn id="3" xr3:uid="{BB24865A-78E8-435C-82A5-7517B8BF5D6D}" name="זירת מסחר" dataDxfId="535"/>
    <tableColumn id="4" xr3:uid="{58C7E937-FCEC-41E2-A40A-9C8480055390}" name="ספק מידע" dataDxfId="534"/>
    <tableColumn id="5" xr3:uid="{CC8FFE99-7126-4910-8086-125C2979CD78}" name="מספר מנפיק" dataDxfId="533"/>
    <tableColumn id="6" xr3:uid="{DDB3A6EC-B7AB-48AD-B18C-AEFD4CBA34DC}" name="ענף מסחר" dataDxfId="532"/>
    <tableColumn id="7" xr3:uid="{95990AC9-8334-454E-94DF-43448874DD45}" name="דירוג" dataDxfId="531"/>
    <tableColumn id="8" xr3:uid="{F2A72709-5F37-4A25-8D9A-F451D33F7DFC}" name="שם מדרג" dataDxfId="530"/>
    <tableColumn id="9" xr3:uid="{B62E1A30-7FEC-44EA-BAF6-06C9C9083D83}" name="תאריך רכישה" dataDxfId="529"/>
    <tableColumn id="10" xr3:uid="{98841B45-17AC-49F4-9ADF-8B4C2AAED78A}" name="מח&quot;מ" dataDxfId="528"/>
    <tableColumn id="11" xr3:uid="{982AC653-871D-41AF-A1E5-2F96C30B3F29}" name="סוג מטבע" dataDxfId="527"/>
    <tableColumn id="12" xr3:uid="{408AEBE1-CB7D-4044-997C-3BF1CAEEDCE4}" name="שיעור ריבית" dataDxfId="526"/>
    <tableColumn id="13" xr3:uid="{41AC89F5-B2D4-4565-9C45-71933205F855}" name="תשואה לפידיון" dataDxfId="525"/>
    <tableColumn id="14" xr3:uid="{AB557CAB-8F32-473A-8201-A88780398E36}" name="ערך נקוב****" dataDxfId="524"/>
    <tableColumn id="15" xr3:uid="{450814AA-C962-4661-862C-14837C4BF90B}" name="שער***" dataDxfId="523"/>
    <tableColumn id="16" xr3:uid="{29A9738A-E2F3-478C-88C1-AF38A7AD7D76}" name="פדיון/ ריבית/ דיבידנד לקבל*****  " dataDxfId="522"/>
    <tableColumn id="17" xr3:uid="{1A95A7E1-FA61-43CD-BCBC-2782C6465D23}" name="שווי שוק" dataDxfId="521"/>
    <tableColumn id="18" xr3:uid="{9B527F14-AE02-4ADB-A595-58FA3B7CFCB1}" name="שעור מערך נקוב מונפק" dataDxfId="520"/>
    <tableColumn id="19" xr3:uid="{4BE4BEBC-190A-4ABC-9ADB-EA44DE44F636}" name="שעור מנכסי אפיק ההשקעה" dataDxfId="519"/>
    <tableColumn id="20" xr3:uid="{6BD2B45A-E02A-4414-A3FD-D8A523673161}" name="שעור מסך נכסי השקעה**" dataDxfId="518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C821011-D044-4CF9-9B32-FC26061A3261}" name="RowTitleRegion1.a1.b4.1" displayName="_RowTitleRegion1.a1.b4.1_2" ref="A1:B4" totalsRowShown="0" headerRowDxfId="517" dataDxfId="516" tableBorderDxfId="515" headerRowCellStyle="Normal_2007-16618" dataCellStyle="Normal_2007-16618">
  <autoFilter ref="A1:B4" xr:uid="{CC821011-D044-4CF9-9B32-FC26061A3261}">
    <filterColumn colId="0" hiddenButton="1"/>
    <filterColumn colId="1" hiddenButton="1"/>
  </autoFilter>
  <tableColumns count="2">
    <tableColumn id="1" xr3:uid="{7F25B414-5A95-4AB4-8C91-B75DF3CF64A2}" name="תאריך הדיווח" dataDxfId="514" dataCellStyle="Normal_2007-16618"/>
    <tableColumn id="2" xr3:uid="{8DBA8BF8-B63A-46BA-A25E-68264BCC7BF8}" name="31/12/2023" dataDxfId="513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166247C-F7C1-4349-8ACB-7C920B92EA9A}" name="TitleRegion1.a6.n266.1" displayName="TitleRegion1.a6.n266.1" ref="A6:N266" totalsRowShown="0" headerRowDxfId="512" dataDxfId="510" headerRowBorderDxfId="511" tableBorderDxfId="509">
  <autoFilter ref="A6:N266" xr:uid="{9166247C-F7C1-4349-8ACB-7C920B92EA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DF20DD8-8EFD-4AB5-8EBB-35B46565E49F}" name="שם המנפיק/שם נייר ערך " dataDxfId="508"/>
    <tableColumn id="2" xr3:uid="{66EBD49A-C3A6-491E-892B-A89D4FF00B42}" name="מספר ני&quot;ע" dataDxfId="507"/>
    <tableColumn id="3" xr3:uid="{1ECC95F9-8D44-4E3A-829C-6272F87D541D}" name="זירת מסחר" dataDxfId="506"/>
    <tableColumn id="4" xr3:uid="{3C8B56AC-4F47-4B98-AB8F-37A1DAD06669}" name="ספק מידע" dataDxfId="505"/>
    <tableColumn id="5" xr3:uid="{145C435A-BE2F-47BD-BEA6-22B9F2F96098}" name="מספר מנפיק" dataDxfId="504"/>
    <tableColumn id="6" xr3:uid="{5A6A684B-CF21-464C-8F44-DCF8903A4401}" name="ענף מסחר" dataDxfId="503"/>
    <tableColumn id="7" xr3:uid="{BBD31805-C91B-4D1F-AF2B-8A04BA0CE1B5}" name="סוג מטבע" dataDxfId="502"/>
    <tableColumn id="8" xr3:uid="{D006116C-780A-4331-A825-009CB0AAA338}" name="ערך נקוב****" dataDxfId="501"/>
    <tableColumn id="9" xr3:uid="{73F0C5B8-DE4D-4192-8B42-9C03CECB50E4}" name="שער***" dataDxfId="500"/>
    <tableColumn id="10" xr3:uid="{67276F49-E761-49CA-A337-C95AF475CBC2}" name="פדיון/ ריבית/ דיבידנד לקבל*****  " dataDxfId="499"/>
    <tableColumn id="11" xr3:uid="{E38F4006-C97E-4584-B5F3-AA90BDBF9341}" name="שווי שוק" dataDxfId="498"/>
    <tableColumn id="12" xr3:uid="{1BDC00C9-221F-4444-B890-691E10EE71AD}" name="שעור מערך נקוב מונפק" dataDxfId="497"/>
    <tableColumn id="13" xr3:uid="{9767430B-B56C-4E58-8770-8B86F972497B}" name="שעור מנכסי אפיק ההשקעה" dataDxfId="496"/>
    <tableColumn id="14" xr3:uid="{A37E70B9-96C3-4561-A521-BE20E6F9AB01}" name="שעור מסך נכסי השקעה**" dataDxfId="495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6719540-F541-4391-B59C-B25E659A6D9D}" name="RowTitleRegion1.a1.b4.1" displayName="_RowTitleRegion1.a1.b4.1_3" ref="A1:B4" totalsRowShown="0" headerRowDxfId="494" dataDxfId="493" tableBorderDxfId="492" headerRowCellStyle="Normal_2007-16618" dataCellStyle="Normal_2007-16618">
  <autoFilter ref="A1:B4" xr:uid="{86719540-F541-4391-B59C-B25E659A6D9D}">
    <filterColumn colId="0" hiddenButton="1"/>
    <filterColumn colId="1" hiddenButton="1"/>
  </autoFilter>
  <tableColumns count="2">
    <tableColumn id="1" xr3:uid="{2DE41FF8-ED43-429F-A660-B3E8CA6E2C6A}" name="תאריך הדיווח" dataDxfId="491" dataCellStyle="Normal_2007-16618"/>
    <tableColumn id="2" xr3:uid="{042FBD38-E868-40EB-8333-0F0BBC99875F}" name="31/12/2023" dataDxfId="490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3486EC4-F6E5-497C-B3D5-D5DD2EEEB665}" name="TitleRegion1.a6.m83.1" displayName="TitleRegion1.a6.m83.1" ref="A6:M83" totalsRowShown="0" headerRowDxfId="489" dataDxfId="487" headerRowBorderDxfId="488" tableBorderDxfId="486">
  <autoFilter ref="A6:M83" xr:uid="{C3486EC4-F6E5-497C-B3D5-D5DD2EEEB66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DBF769B1-205F-4A6C-8CCD-09B75CED2C73}" name="שם המנפיק/שם נייר ערך " dataDxfId="485"/>
    <tableColumn id="2" xr3:uid="{8F4AC016-FAD2-4CA9-A3A9-934F8F9CBB2A}" name="מספר ני&quot;ע" dataDxfId="484"/>
    <tableColumn id="3" xr3:uid="{75F85595-8B82-41C0-B379-4C1FB1D2908C}" name="זירת מסחר" dataDxfId="483"/>
    <tableColumn id="4" xr3:uid="{07D5508A-5BC3-4106-BC1A-414625CF1559}" name="מספר מנפיק" dataDxfId="482"/>
    <tableColumn id="5" xr3:uid="{8D60A571-E077-46F6-8D4A-23CE12CDF9C7}" name="ענף מסחר" dataDxfId="481"/>
    <tableColumn id="6" xr3:uid="{21E0A0CD-C6AF-4FA1-B10A-2E4005DBBDA6}" name="סוג מטבע" dataDxfId="480"/>
    <tableColumn id="7" xr3:uid="{DCBCA186-DD05-4C19-88C9-C8B2CAF2D5EC}" name="ערך נקוב****" dataDxfId="479"/>
    <tableColumn id="8" xr3:uid="{156A3D43-034E-4341-8212-C7D2C19E0804}" name="שער***" dataDxfId="478"/>
    <tableColumn id="9" xr3:uid="{C186728B-7EE3-4435-80E4-5BC03DE55F48}" name="פדיון/ ריבית/ דיבידנד לקבל*****  " dataDxfId="477"/>
    <tableColumn id="10" xr3:uid="{D405A393-8540-4101-8570-FF1A5FB32D2F}" name="שווי שוק" dataDxfId="476"/>
    <tableColumn id="11" xr3:uid="{7E7AE4B7-D97C-48FD-8170-C269DFEF3FD1}" name="שעור מערך נקוב מונפק" dataDxfId="475"/>
    <tableColumn id="12" xr3:uid="{300B67E1-9239-4347-8FD2-E5B22DD141E1}" name="שעור מנכסי אפיק ההשקעה" dataDxfId="474"/>
    <tableColumn id="13" xr3:uid="{3AFAAA33-8794-4D53-8B2D-CEE92A6851C9}" name="שעור מסך נכסי השקעה**" dataDxfId="473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BC43FEC-C284-4829-9915-9CA3C32F4F6C}" name="RowTitleRegion1.a1.b4.1" displayName="_RowTitleRegion1.a1.b4.1_4" ref="A1:B4" totalsRowShown="0" headerRowDxfId="472" dataDxfId="471" tableBorderDxfId="470" headerRowCellStyle="Normal_2007-16618" dataCellStyle="Normal_2007-16618">
  <autoFilter ref="A1:B4" xr:uid="{CBC43FEC-C284-4829-9915-9CA3C32F4F6C}">
    <filterColumn colId="0" hiddenButton="1"/>
    <filterColumn colId="1" hiddenButton="1"/>
  </autoFilter>
  <tableColumns count="2">
    <tableColumn id="1" xr3:uid="{8AE2124A-7950-49E1-B415-EF2AF62F539A}" name="תאריך הדיווח" dataDxfId="469" dataCellStyle="Normal_2007-16618"/>
    <tableColumn id="2" xr3:uid="{5F8A0F5D-5EB0-44F7-99A2-3DF529231CAD}" name="31/12/2023" dataDxfId="468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6027EAB-0357-4BBE-B230-952B60FBA04F}" name="TitleRegion1.a6.n30.1" displayName="TitleRegion1.a6.n30.1" ref="A6:N30" totalsRowShown="0" headerRowDxfId="467" dataDxfId="465" headerRowBorderDxfId="466" tableBorderDxfId="464">
  <autoFilter ref="A6:N30" xr:uid="{46027EAB-0357-4BBE-B230-952B60FBA0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862A1F5-50FD-44D0-A702-A5E4A9E12916}" name="שם המנפיק/שם נייר ערך " dataDxfId="463"/>
    <tableColumn id="2" xr3:uid="{4DC4D5A2-257A-4082-951E-F31D5FF85296}" name="מספר ני&quot;ע" dataDxfId="462"/>
    <tableColumn id="3" xr3:uid="{C7F17FC2-4183-43E5-B1D2-618BB497E2C4}" name="זירת מסחר" dataDxfId="461"/>
    <tableColumn id="4" xr3:uid="{22471292-12A2-4DF8-A7AE-EED3808F4DBA}" name="מספר מנפיק" dataDxfId="460"/>
    <tableColumn id="5" xr3:uid="{C5C748E0-EFEC-47B3-A727-F9ECE6EBDC80}" name="ענף מסחר" dataDxfId="459"/>
    <tableColumn id="6" xr3:uid="{E9E5B963-C37D-4087-9318-104D467AD0FD}" name="דירוג" dataDxfId="458"/>
    <tableColumn id="7" xr3:uid="{F6BAFA2E-8AA6-46DE-8958-F35F364BDAA6}" name="שם מדרג" dataDxfId="457"/>
    <tableColumn id="8" xr3:uid="{1D3C3A01-0A58-4AB4-A92F-B227BF598FC8}" name="סוג מטבע" dataDxfId="456"/>
    <tableColumn id="9" xr3:uid="{8D2189B8-AD9C-424B-B7C8-D8058D652993}" name="ערך נקוב****" dataDxfId="455"/>
    <tableColumn id="10" xr3:uid="{AFE24A89-5971-43E8-8A18-97030F055E49}" name="שער***" dataDxfId="454"/>
    <tableColumn id="11" xr3:uid="{308190ED-DD4C-401A-8CCB-F062C0B0D963}" name="שווי שוק" dataDxfId="453"/>
    <tableColumn id="12" xr3:uid="{C09E4DD5-5179-4446-BA08-3E4456AC9D82}" name="שעור מערך נקוב מונפק" dataDxfId="452"/>
    <tableColumn id="13" xr3:uid="{0A349D3A-F94C-4962-9083-F153869E5E31}" name="שעור מנכסי אפיק ההשקעה" dataDxfId="451"/>
    <tableColumn id="14" xr3:uid="{BD743B21-9583-482D-B9E4-1D4B6BD2840F}" name="שעור מסך נכסי השקעה**" dataDxfId="45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994C84A-FEB3-454F-9590-9CF626BECCED}" name="RowTitleRegion1.a1.b4.1" displayName="_RowTitleRegion1.a1.b4.1_5" ref="A1:B4" totalsRowShown="0" headerRowDxfId="449" dataDxfId="448" tableBorderDxfId="447" headerRowCellStyle="Normal_2007-16618" dataCellStyle="Normal_2007-16618">
  <autoFilter ref="A1:B4" xr:uid="{5994C84A-FEB3-454F-9590-9CF626BECCED}">
    <filterColumn colId="0" hiddenButton="1"/>
    <filterColumn colId="1" hiddenButton="1"/>
  </autoFilter>
  <tableColumns count="2">
    <tableColumn id="1" xr3:uid="{8B352E51-5FB8-4F90-BB99-555A44C9F08F}" name="תאריך הדיווח" dataDxfId="446" dataCellStyle="Normal_2007-16618"/>
    <tableColumn id="2" xr3:uid="{DF45EEBD-3C99-44A6-B018-B2E2799B2872}" name="31/12/2023" dataDxfId="445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09268C1-3FBD-4CAD-B363-F156AE16F278}" name="TitleRegion1.a6.k27.1" displayName="TitleRegion1.a6.k27.1" ref="A6:K27" totalsRowShown="0" headerRowDxfId="444" dataDxfId="442" headerRowBorderDxfId="443" tableBorderDxfId="441">
  <autoFilter ref="A6:K27" xr:uid="{C09268C1-3FBD-4CAD-B363-F156AE16F2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C6E9F80-C391-4DD2-9EFA-5F9330D86D22}" name="שם המנפיק/שם נייר ערך" dataDxfId="440"/>
    <tableColumn id="2" xr3:uid="{5191B907-4812-47CD-A2C1-DBAC135854F4}" name="מספר ני&quot;ע" dataDxfId="439"/>
    <tableColumn id="3" xr3:uid="{94A6A116-9E17-4D27-BA0E-FBBFAC0B5F48}" name="זירת מסחר" dataDxfId="438"/>
    <tableColumn id="4" xr3:uid="{C3643BBB-0E6B-44DC-9648-E3059E1048EA}" name="ענף מסחר" dataDxfId="437"/>
    <tableColumn id="5" xr3:uid="{B8AA92D6-6AEC-4CD2-AA46-01B28337D1F4}" name="סוג מטבע" dataDxfId="436"/>
    <tableColumn id="6" xr3:uid="{80B395F3-8F5D-4E7B-B136-E51BACC677FF}" name="ערך נקוב****" dataDxfId="435"/>
    <tableColumn id="7" xr3:uid="{CE160BEE-32A6-4A2B-93C7-EE5B6CE68557}" name="שער***" dataDxfId="434"/>
    <tableColumn id="8" xr3:uid="{1474466D-DB13-4CE8-8115-3CD32A306282}" name="שווי שוק" dataDxfId="433"/>
    <tableColumn id="9" xr3:uid="{98B99AF2-16B8-457D-AA3F-CDF31EC93B0F}" name="שעור מערך נקוב מונפק" dataDxfId="432"/>
    <tableColumn id="10" xr3:uid="{AA7E393C-1BD1-4F69-94FA-72D4B53F68B2}" name="שעור מנכסי אפיק ההשקעה" dataDxfId="431"/>
    <tableColumn id="11" xr3:uid="{A3704D53-EE50-4777-A52A-8945FBA80C7B}" name="שעור מסך נכסי השקעה**" dataDxfId="430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157FE36-1FB0-4E51-B922-B8D3E9CEE50C}" name="RowTitleRegion1.a1.b4.1" displayName="_RowTitleRegion1.a1.b4.1_6" ref="A1:B4" totalsRowShown="0" headerRowDxfId="429" dataDxfId="428" tableBorderDxfId="427" headerRowCellStyle="Normal_2007-16618" dataCellStyle="Normal_2007-16618">
  <autoFilter ref="A1:B4" xr:uid="{B157FE36-1FB0-4E51-B922-B8D3E9CEE50C}">
    <filterColumn colId="0" hiddenButton="1"/>
    <filterColumn colId="1" hiddenButton="1"/>
  </autoFilter>
  <tableColumns count="2">
    <tableColumn id="1" xr3:uid="{AF0A98B8-03E9-4CA0-9A6D-57AEEEB423D2}" name="תאריך הדיווח" dataDxfId="426" dataCellStyle="Normal_2007-16618"/>
    <tableColumn id="2" xr3:uid="{532809FA-810C-4CF7-A50D-5FCD2E16A61C}" name="31/12/2023" dataDxfId="425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91DA91-6F26-43B7-97AD-F22E301E19DB}" name="TitleRegion1.a6.k25.1" displayName="TitleRegion1.a6.k25.1" ref="A6:K25" totalsRowShown="0" headerRowDxfId="424" dataDxfId="422" headerRowBorderDxfId="423" tableBorderDxfId="421">
  <autoFilter ref="A6:K25" xr:uid="{EB91DA91-6F26-43B7-97AD-F22E301E19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58196A5-AF00-4DC8-B08D-9E10A43BDBC2}" name="שם המנפיק/שם נייר ערך" dataDxfId="420"/>
    <tableColumn id="2" xr3:uid="{7D1E3F6A-2311-4DE7-8A14-A53B4F943C43}" name="מספר ני&quot;ע" dataDxfId="419"/>
    <tableColumn id="3" xr3:uid="{D92597D7-BD8D-44EB-8F78-0E36F2AEA959}" name="זירת מסחר" dataDxfId="418"/>
    <tableColumn id="4" xr3:uid="{01AEEA6A-3EFF-4BD8-BEF6-A07566293FE2}" name="ענף מסחר" dataDxfId="417"/>
    <tableColumn id="5" xr3:uid="{73770702-8C31-44F4-A7D6-A42B573EC424}" name="סוג מטבע" dataDxfId="416"/>
    <tableColumn id="6" xr3:uid="{FA554911-5F2E-4B00-A317-48CD9E744191}" name="ערך נקוב****" dataDxfId="415"/>
    <tableColumn id="7" xr3:uid="{411F5023-4361-494C-B298-4C15BE825BBF}" name="שער***" dataDxfId="414"/>
    <tableColumn id="8" xr3:uid="{683B5DED-81B2-4F46-BA3D-6A8B03863CA3}" name="שווי שוק" dataDxfId="413"/>
    <tableColumn id="9" xr3:uid="{FB5435FC-B1B6-48CD-ABC0-BC834F2E8BFC}" name="שעור מערך נקוב מונפק" dataDxfId="412"/>
    <tableColumn id="10" xr3:uid="{35DEF5CA-4EF3-4E69-9DFC-5C06AF0E5BE6}" name="שעור מנכסי אפיק ההשקעה" dataDxfId="411"/>
    <tableColumn id="11" xr3:uid="{317242E0-23A7-46D9-BDAE-48D3D8FD96C6}" name="שעור מסך נכסי השקעה**" dataDxfId="410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3D0FB19-7CE2-4916-BB24-A4F069EBEBE5}" name="RowTitleRegion1.a1.b4.1" displayName="_RowTitleRegion1.a1.b4.1_7" ref="A1:B4" totalsRowShown="0" headerRowDxfId="409" dataDxfId="408" tableBorderDxfId="407" headerRowCellStyle="Normal_2007-16618" dataCellStyle="Normal_2007-16618">
  <autoFilter ref="A1:B4" xr:uid="{03D0FB19-7CE2-4916-BB24-A4F069EBEBE5}">
    <filterColumn colId="0" hiddenButton="1"/>
    <filterColumn colId="1" hiddenButton="1"/>
  </autoFilter>
  <tableColumns count="2">
    <tableColumn id="1" xr3:uid="{99026D7D-6AC4-498A-8427-CB23F3964F1A}" name="תאריך הדיווח" dataDxfId="406" dataCellStyle="Normal_2007-16618"/>
    <tableColumn id="2" xr3:uid="{D13F8C97-6AF4-4B88-AC90-9B7177A6F70E}" name="31/12/2023" dataDxfId="405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906CA58-B5D7-4175-9BAA-D12C57B92369}" name="TitleRegion1.a6.j24.1" displayName="TitleRegion1.a6.j24.1" ref="A6:J24" totalsRowShown="0" headerRowDxfId="404" dataDxfId="402" headerRowBorderDxfId="403" tableBorderDxfId="401">
  <autoFilter ref="A6:J24" xr:uid="{5906CA58-B5D7-4175-9BAA-D12C57B923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5C57BBF-3B61-4DC8-A305-B19C42DB3C0E}" name="שם המנפיק/שם נייר ערך" dataDxfId="400"/>
    <tableColumn id="2" xr3:uid="{E660B56A-7BF7-4966-ACDA-6C3D96182DD6}" name="מספר ני&quot;ע" dataDxfId="399"/>
    <tableColumn id="3" xr3:uid="{A7435515-7FDB-4250-9E4D-68BED87EEA93}" name="זירת מסחר" dataDxfId="398"/>
    <tableColumn id="4" xr3:uid="{2E9DEFFB-7F06-406B-91AC-1F54562D2041}" name="ענף מסחר" dataDxfId="397"/>
    <tableColumn id="5" xr3:uid="{647B66DA-3A62-4249-AD6A-54105F259278}" name="סוג מטבע" dataDxfId="396"/>
    <tableColumn id="6" xr3:uid="{FA200F91-62BB-4A55-999A-3634FCBB0B2D}" name="ערך נקוב****" dataDxfId="395"/>
    <tableColumn id="7" xr3:uid="{13D3C658-FB83-4317-AA0D-5B7F230B96CB}" name="שער***" dataDxfId="394"/>
    <tableColumn id="8" xr3:uid="{F7C88A86-E1CC-48D1-AC4B-347D909FD8EC}" name="שווי שוק" dataDxfId="393"/>
    <tableColumn id="9" xr3:uid="{62B8ADBA-6A5A-409A-8CC2-A3283C427AC7}" name="שעור מנכסי אפיק ההשקעה" dataDxfId="392"/>
    <tableColumn id="10" xr3:uid="{F6EBFA1A-0529-4B59-A9C2-D2EDF8C2A4C3}" name="שעור מסך נכסי השקעה**" dataDxfId="391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0D6F0D1-FA8F-40FF-A643-205A24A7C5B5}" name="RowTitleRegion1.a1.b4.1" displayName="_RowTitleRegion1.a1.b4.1_8" ref="A1:B4" totalsRowShown="0" headerRowDxfId="390" dataDxfId="389" tableBorderDxfId="388" headerRowCellStyle="Normal_2007-16618" dataCellStyle="Normal_2007-16618">
  <autoFilter ref="A1:B4" xr:uid="{60D6F0D1-FA8F-40FF-A643-205A24A7C5B5}">
    <filterColumn colId="0" hiddenButton="1"/>
    <filterColumn colId="1" hiddenButton="1"/>
  </autoFilter>
  <tableColumns count="2">
    <tableColumn id="1" xr3:uid="{ADC6CCEE-4C00-4620-9ED8-A2B9DE12DCFE}" name="תאריך הדיווח" dataDxfId="387" dataCellStyle="Normal_2007-16618"/>
    <tableColumn id="2" xr3:uid="{945CC877-C194-4E64-BB75-DB7BB92BFB13}" name="31/12/2023" dataDxfId="386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E1A9B7D-AC1A-4C3B-8696-5C9E3DEF5719}" name="TitleRegion1.a6.p13.1" displayName="TitleRegion1.a6.p13.1" ref="A6:P13" totalsRowShown="0" headerRowDxfId="385" dataDxfId="383" headerRowBorderDxfId="384" tableBorderDxfId="382">
  <autoFilter ref="A6:P13" xr:uid="{4E1A9B7D-AC1A-4C3B-8696-5C9E3DEF57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769726A4-F918-450E-8314-5E100BAA11E7}" name="שם המנפיק/שם נייר ערך" dataDxfId="381"/>
    <tableColumn id="2" xr3:uid="{FF540627-C86A-4F49-83B1-E795515F7824}" name="מספר ני&quot;ע" dataDxfId="380"/>
    <tableColumn id="3" xr3:uid="{C632B0BE-943D-495C-9125-C40951CE009D}" name="נכס הבסיס" dataDxfId="379"/>
    <tableColumn id="4" xr3:uid="{AE91E0D0-6EE1-4D36-ADA9-0F38D0B74435}" name="דירוג" dataDxfId="378"/>
    <tableColumn id="5" xr3:uid="{4AF415F2-5E28-4975-B6A1-05165E70E896}" name="שם מדרג" dataDxfId="377"/>
    <tableColumn id="6" xr3:uid="{C7B90569-3E3F-4BB5-9EDB-4B613B1F15AD}" name="תאריך רכישה" dataDxfId="376"/>
    <tableColumn id="7" xr3:uid="{B0CCD21B-E811-4C35-8C75-EB4C18C5F522}" name="מח&quot;מ" dataDxfId="375"/>
    <tableColumn id="8" xr3:uid="{ABA472D3-DBDC-48E3-AADB-534467F512C1}" name="סוג מטבע" dataDxfId="374"/>
    <tableColumn id="9" xr3:uid="{C9EAE2F6-303A-4F43-A63E-C1E6EB9D759F}" name="שיעור ריבית" dataDxfId="373"/>
    <tableColumn id="10" xr3:uid="{2899BC18-4D08-47DB-ACDA-A55C43C38D2A}" name="תשואה לפידיון" dataDxfId="372"/>
    <tableColumn id="11" xr3:uid="{936D0601-AF14-4230-AA8D-0B1AA1088586}" name="ערך נקוב****" dataDxfId="371"/>
    <tableColumn id="12" xr3:uid="{3DA96AA9-37AA-4F7C-8B7F-216CE4BA90D2}" name="שער***" dataDxfId="370"/>
    <tableColumn id="13" xr3:uid="{33FCE0C2-AF20-421F-BE58-76DC3CB5441A}" name="שווי שוק" dataDxfId="369"/>
    <tableColumn id="14" xr3:uid="{6293528E-4256-4997-B07D-D944B1A423C4}" name="שעור מערך נקוב מונפק" dataDxfId="368"/>
    <tableColumn id="15" xr3:uid="{D85BE32C-8CCB-4D9F-9EB2-AEED0A1B654A}" name="שעור מנכסי אפיק ההשקעה" dataDxfId="367"/>
    <tableColumn id="16" xr3:uid="{0885F8CD-044D-4520-BED8-EE7A70CC7DA9}" name="שעור מסך נכסי השקעה**" dataDxfId="366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5B8501E-9163-488E-B88D-FC42258A2A00}" name="RowTitleRegion1.a1.b4.1" displayName="_RowTitleRegion1.a1.b4.1_9" ref="A1:B4" totalsRowShown="0" headerRowDxfId="365" dataDxfId="364" tableBorderDxfId="363" headerRowCellStyle="Normal_2007-16618" dataCellStyle="Normal_2007-16618">
  <autoFilter ref="A1:B4" xr:uid="{65B8501E-9163-488E-B88D-FC42258A2A00}">
    <filterColumn colId="0" hiddenButton="1"/>
    <filterColumn colId="1" hiddenButton="1"/>
  </autoFilter>
  <tableColumns count="2">
    <tableColumn id="1" xr3:uid="{F55D1118-5EAD-45E6-B803-156308D79B12}" name="תאריך הדיווח" dataDxfId="362" dataCellStyle="Normal_2007-16618"/>
    <tableColumn id="2" xr3:uid="{B500D5C5-7739-4BC2-80C5-CE5E5EB64D92}" name="31/12/2023" dataDxfId="361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5F2BBAD-4CDB-4BDA-8717-954678E123D0}" name="TitleRegion1.a6.o163.1" displayName="TitleRegion1.a6.o163.1" ref="A6:O163" totalsRowShown="0" headerRowDxfId="360" dataDxfId="358" headerRowBorderDxfId="359" tableBorderDxfId="357">
  <autoFilter ref="A6:O163" xr:uid="{F5F2BBAD-4CDB-4BDA-8717-954678E123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45EB478-2AE4-4396-B84C-49C90F525D1E}" name="שם המנפיק/שם נייר ערך" dataDxfId="356"/>
    <tableColumn id="2" xr3:uid="{CA36AC36-7396-46DD-B2FB-6F203F3A2D15}" name="מספר ני&quot;ע" dataDxfId="355"/>
    <tableColumn id="3" xr3:uid="{1BCF585C-18A9-41F3-8648-06EEB742FDAB}" name="דירוג" dataDxfId="354"/>
    <tableColumn id="4" xr3:uid="{F4880A3E-F663-4BAD-B392-C91029110414}" name="שם מדרג" dataDxfId="353"/>
    <tableColumn id="5" xr3:uid="{2D526147-07FD-41C2-9B4D-4AD4FBDC0C1C}" name="תאריך רכישה" dataDxfId="352"/>
    <tableColumn id="6" xr3:uid="{464BECA8-7E51-44C3-A43F-145A9447FC35}" name="מח&quot;מ" dataDxfId="351"/>
    <tableColumn id="7" xr3:uid="{CD6A41A3-7EED-4B3E-9FDD-48BAF62ED168}" name="סוג מטבע" dataDxfId="350"/>
    <tableColumn id="8" xr3:uid="{B69D538B-6BC5-45C6-972A-AF5A7FB5380D}" name="שיעור ריבית" dataDxfId="349"/>
    <tableColumn id="9" xr3:uid="{F7560A54-D89B-4A1D-B180-98E4C3D0F046}" name="תשואה לפידיון" dataDxfId="348"/>
    <tableColumn id="10" xr3:uid="{CAA99FBF-3956-4FA1-9C52-A03542BF804A}" name="ערך נקוב****" dataDxfId="347"/>
    <tableColumn id="11" xr3:uid="{090D5AED-4AF5-4B8C-A058-AFF6B4A72B1A}" name="שער***" dataDxfId="346"/>
    <tableColumn id="12" xr3:uid="{A84B3959-523C-47BD-92AF-5265308B0F56}" name="שווי הוגן" dataDxfId="345"/>
    <tableColumn id="13" xr3:uid="{CA326C61-3856-40A4-B27F-5146D54B0625}" name="שעור מערך נקוב מונפק" dataDxfId="344"/>
    <tableColumn id="14" xr3:uid="{FF1A0AC8-2877-46FA-BCB8-CA7D41646477}" name="שעור מנכסי אפיק ההשקעה" dataDxfId="343"/>
    <tableColumn id="15" xr3:uid="{B0FE2E6A-0223-4EF9-8266-3BD40969701F}" name="שעור מסך נכסי השקעה**" dataDxfId="342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6F00D01-DB8E-4A93-8A95-298783BFD9B8}" name="RowTitleRegion1.a1.b4.1" displayName="_RowTitleRegion1.a1.b4.1_10" ref="A1:B4" totalsRowShown="0" headerRowDxfId="341" dataDxfId="340" tableBorderDxfId="339" headerRowCellStyle="Normal_2007-16618" dataCellStyle="Normal_2007-16618">
  <autoFilter ref="A1:B4" xr:uid="{B6F00D01-DB8E-4A93-8A95-298783BFD9B8}">
    <filterColumn colId="0" hiddenButton="1"/>
    <filterColumn colId="1" hiddenButton="1"/>
  </autoFilter>
  <tableColumns count="2">
    <tableColumn id="1" xr3:uid="{915D6838-FEA7-4EC4-99D1-D06196B50B02}" name="תאריך הדיווח" dataDxfId="338" dataCellStyle="Normal_2007-16618"/>
    <tableColumn id="2" xr3:uid="{3C7D5731-27B2-4116-B9F8-275BE156E946}" name="31/12/2023" dataDxfId="337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AD9AC65-5FF5-4722-9DA4-B94EF2C7E9C3}" name="TitleRegion1.a6.r24.1" displayName="TitleRegion1.a6.r24.1" ref="A6:R24" totalsRowShown="0" headerRowDxfId="336" dataDxfId="334" headerRowBorderDxfId="335" tableBorderDxfId="333">
  <autoFilter ref="A6:R24" xr:uid="{0AD9AC65-5FF5-4722-9DA4-B94EF2C7E9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8977713-2D0A-4980-B13B-3F41BCB91834}" name="שם המנפיק/שם נייר ערך" dataDxfId="332"/>
    <tableColumn id="2" xr3:uid="{4F82401B-0CBE-4A99-97B0-5E8703212E64}" name="מספר ני&quot;ע" dataDxfId="331"/>
    <tableColumn id="3" xr3:uid="{DAC6E310-6360-4B0F-9A1D-82F112F946D7}" name="ספק המידע" dataDxfId="330"/>
    <tableColumn id="4" xr3:uid="{C0F134E6-B0A2-45F8-A3F5-F39D762098E1}" name="מספר מנפיק" dataDxfId="329"/>
    <tableColumn id="5" xr3:uid="{139611D3-9342-47CC-B2DA-262902E91DA1}" name="ענף מסחר" dataDxfId="328"/>
    <tableColumn id="6" xr3:uid="{FE8B7FF8-1C28-444C-8506-C355A6EBA947}" name="דירוג" dataDxfId="327"/>
    <tableColumn id="7" xr3:uid="{20CC2EEC-9259-492C-8420-42AB923E8F08}" name="שם מדרג" dataDxfId="326"/>
    <tableColumn id="8" xr3:uid="{D6A11EBE-6599-487A-8955-1091698BD740}" name="תאריך רכישה" dataDxfId="325"/>
    <tableColumn id="9" xr3:uid="{E5933289-925C-4252-9E1F-C042B4D47294}" name="מח&quot;מ" dataDxfId="324"/>
    <tableColumn id="10" xr3:uid="{82C9E038-3430-4543-A7B7-CF1B6A90DFA3}" name="סוג מטבע" dataDxfId="323"/>
    <tableColumn id="11" xr3:uid="{6A04F80B-18D5-4CF4-9945-7C7EE99F86B4}" name="שיעור ריבית" dataDxfId="322"/>
    <tableColumn id="12" xr3:uid="{6FE4E356-920A-42A2-81E3-94B54816709B}" name="תשואה לפידיון" dataDxfId="321"/>
    <tableColumn id="13" xr3:uid="{2497F2D8-5CF6-48E8-A7C6-AF39FF3B07B2}" name="ערך נקוב****" dataDxfId="320"/>
    <tableColumn id="14" xr3:uid="{7CCC7670-8EDB-4249-8AA9-7A66730BB54D}" name="שער***" dataDxfId="319"/>
    <tableColumn id="15" xr3:uid="{9DA9709C-E89F-4C53-8345-6B4803E1D7B9}" name="שווי הוגן" dataDxfId="318"/>
    <tableColumn id="16" xr3:uid="{0ADC9C47-DEB3-45CF-B55B-04C02A576259}" name="שעור מערך נקוב מונפק" dataDxfId="317"/>
    <tableColumn id="17" xr3:uid="{7635908C-AE3C-47FC-BA60-EFD043C99922}" name="שעור מנכסי אפיק ההשקעה" dataDxfId="316"/>
    <tableColumn id="18" xr3:uid="{00CE5648-D40E-4146-A0B8-4FD5F2E026AD}" name="שעור מסך נכסי השקעה**" dataDxfId="315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645D277-7A54-45FF-BA3B-0F7E266D78E2}" name="RowTitleRegion1.a1.b4.1" displayName="_RowTitleRegion1.a1.b4.1_11" ref="A1:B4" totalsRowShown="0" headerRowDxfId="314" dataDxfId="313" tableBorderDxfId="312" headerRowCellStyle="Normal_2007-16618" dataCellStyle="Normal_2007-16618">
  <autoFilter ref="A1:B4" xr:uid="{3645D277-7A54-45FF-BA3B-0F7E266D78E2}">
    <filterColumn colId="0" hiddenButton="1"/>
    <filterColumn colId="1" hiddenButton="1"/>
  </autoFilter>
  <tableColumns count="2">
    <tableColumn id="1" xr3:uid="{36570AEE-8E56-407F-90C4-812C8251D7A4}" name="תאריך הדיווח" dataDxfId="311" dataCellStyle="Normal_2007-16618"/>
    <tableColumn id="2" xr3:uid="{8E83AE29-92C7-4D24-B809-92DD1829867D}" name="31/12/2023" dataDxfId="310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3B19C1D-1937-4C41-8D41-39764779E607}" name="TitleRegion1.a6.r46.1" displayName="TitleRegion1.a6.r46.1" ref="A6:R46" totalsRowShown="0" headerRowDxfId="309" dataDxfId="307" headerRowBorderDxfId="308" tableBorderDxfId="306">
  <autoFilter ref="A6:R46" xr:uid="{13B19C1D-1937-4C41-8D41-39764779E6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7286384F-69DF-40D0-9681-ACF3D373E850}" name="שם המנפיק/שם נייר ערך" dataDxfId="305"/>
    <tableColumn id="2" xr3:uid="{DB0D4753-88C2-4684-B874-D5870E68F3BB}" name="מספר ני&quot;ע" dataDxfId="304"/>
    <tableColumn id="3" xr3:uid="{0311F526-658E-4B09-A5B8-409F1EA0A69C}" name="ספק המידע" dataDxfId="303"/>
    <tableColumn id="4" xr3:uid="{FFF806A3-D4BE-4DCF-A63C-6DC779C9A58E}" name="מספר מנפיק" dataDxfId="302"/>
    <tableColumn id="5" xr3:uid="{BDED364A-8604-4FEB-8E91-E0FB33D62160}" name="ענף מסחר" dataDxfId="301"/>
    <tableColumn id="6" xr3:uid="{401F9C81-0519-44F8-B53B-F5C2C188F291}" name="דירוג" dataDxfId="300"/>
    <tableColumn id="7" xr3:uid="{5F6603F5-6690-41B7-9AAE-682F9DF822AE}" name="שם מדרג" dataDxfId="299"/>
    <tableColumn id="8" xr3:uid="{EC154CAF-CA7C-48A1-A9F3-C8217305D4C1}" name="תאריך רכישה" dataDxfId="298"/>
    <tableColumn id="9" xr3:uid="{8DD5DAFB-30B6-4285-86E4-82AF0CB9F211}" name="מח&quot;מ" dataDxfId="297"/>
    <tableColumn id="10" xr3:uid="{1FC76D59-9B85-4A24-ADC3-8FAE2EA68C14}" name="סוג מטבע" dataDxfId="296"/>
    <tableColumn id="11" xr3:uid="{AF7A3327-474D-451D-B3EC-F49BC269388A}" name="שיעור ריבית" dataDxfId="295"/>
    <tableColumn id="12" xr3:uid="{DD55DC79-F5BD-4AF0-9916-1E11EE8E6F4E}" name="תשואה לפידיון" dataDxfId="294"/>
    <tableColumn id="13" xr3:uid="{DCF8524F-AB66-477A-91B5-9B172BFB0EF6}" name="ערך נקוב****" dataDxfId="293"/>
    <tableColumn id="14" xr3:uid="{83E495C0-BD7E-4295-922B-3D277F9FB4A9}" name="שער***" dataDxfId="292"/>
    <tableColumn id="15" xr3:uid="{D8C46EE8-7FE4-414F-AF4A-93465172F273}" name="שווי הוגן" dataDxfId="291"/>
    <tableColumn id="16" xr3:uid="{5D930DAE-B76D-469E-93DA-0889D0280EB6}" name="שעור מערך נקוב מונפק" dataDxfId="290"/>
    <tableColumn id="17" xr3:uid="{4A667EA3-F6BA-4C78-BFD0-8340DB8F07F1}" name="שעור מנכסי אפיק ההשקעה" dataDxfId="289"/>
    <tableColumn id="18" xr3:uid="{3ED40619-1323-4051-9514-8E5639FC04C2}" name="שעור מסך נכסי השקעה**" dataDxfId="288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2B12303-FA96-49A3-8D96-974B269BE91F}" name="RowTitleRegion1.a1.b4.1" displayName="_RowTitleRegion1.a1.b4.1_12" ref="A1:B4" totalsRowShown="0" headerRowDxfId="287" dataDxfId="286" tableBorderDxfId="285" headerRowCellStyle="Normal_2007-16618" dataCellStyle="Normal_2007-16618">
  <autoFilter ref="A1:B4" xr:uid="{B2B12303-FA96-49A3-8D96-974B269BE91F}">
    <filterColumn colId="0" hiddenButton="1"/>
    <filterColumn colId="1" hiddenButton="1"/>
  </autoFilter>
  <tableColumns count="2">
    <tableColumn id="1" xr3:uid="{770284E5-62B1-426E-8B0E-57102944A072}" name="תאריך הדיווח" dataDxfId="284" dataCellStyle="Normal_2007-16618"/>
    <tableColumn id="2" xr3:uid="{CC949668-5B4D-4930-B8DE-BE84D3D76B26}" name="31/12/2023" dataDxfId="283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6EF8495-7BCF-4356-AE4F-EC79BBB79DA8}" name="TitleRegion1.a6.l74.1" displayName="TitleRegion1.a6.l74.1" ref="A6:L74" totalsRowShown="0" headerRowDxfId="282" dataDxfId="280" headerRowBorderDxfId="281" tableBorderDxfId="279">
  <autoFilter ref="A6:L74" xr:uid="{96EF8495-7BCF-4356-AE4F-EC79BBB79D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C228FE04-3EF6-4F86-AEFE-D7FF35A790B2}" name="שם המנפיק/שם נייר ערך" dataDxfId="278"/>
    <tableColumn id="2" xr3:uid="{174B41C7-BB85-400D-BBC3-B5F176A461BF}" name="מספר ני&quot;ע" dataDxfId="277"/>
    <tableColumn id="3" xr3:uid="{5E8E2084-5EE9-4E00-A733-99CF1BD1FB77}" name="ספק המידע" dataDxfId="276"/>
    <tableColumn id="4" xr3:uid="{AD428AC6-4548-483F-B787-1EB07640572F}" name="מספר מנפיק" dataDxfId="275"/>
    <tableColumn id="5" xr3:uid="{0949DCA4-414C-4200-8EDB-6511511EB7DA}" name="ענף מסחר" dataDxfId="274"/>
    <tableColumn id="6" xr3:uid="{6FCCB779-26F5-477A-B367-3A41B0DBEEB3}" name="סוג מטבע" dataDxfId="273"/>
    <tableColumn id="7" xr3:uid="{6F984719-98FE-44AE-A338-6360F9672A23}" name="ערך נקוב****" dataDxfId="272"/>
    <tableColumn id="8" xr3:uid="{8EBF087F-30FB-440C-BDE7-35A64E599881}" name="שער***" dataDxfId="271"/>
    <tableColumn id="9" xr3:uid="{B90A38F8-81E1-4DDD-8765-26AE4B165C93}" name="שווי הוגן" dataDxfId="270"/>
    <tableColumn id="10" xr3:uid="{411581C7-B887-4F5C-84EE-99FD6E0C195D}" name="שעור מערך נקוב מונפק" dataDxfId="269"/>
    <tableColumn id="11" xr3:uid="{B58651A9-201D-4EAA-B047-5B759ED9DFC1}" name="שעור מנכסי אפיק ההשקעה" dataDxfId="268"/>
    <tableColumn id="12" xr3:uid="{E5D07B6A-3CDE-4092-B310-E5928BAF68C6}" name="שעור מסך נכסי השקעה**" dataDxfId="267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8B1742E-DA61-40F3-A0DD-70278201B98B}" name="RowTitleRegion1.a1.b4.1" displayName="_RowTitleRegion1.a1.b4.1_13" ref="A1:B4" totalsRowShown="0" headerRowDxfId="266" dataDxfId="265" tableBorderDxfId="264" headerRowCellStyle="Normal_2007-16618" dataCellStyle="Normal_2007-16618">
  <autoFilter ref="A1:B4" xr:uid="{48B1742E-DA61-40F3-A0DD-70278201B98B}">
    <filterColumn colId="0" hiddenButton="1"/>
    <filterColumn colId="1" hiddenButton="1"/>
  </autoFilter>
  <tableColumns count="2">
    <tableColumn id="1" xr3:uid="{DF694FDA-754E-41B2-8469-B5CEA527FC6D}" name="תאריך הדיווח" dataDxfId="263" dataCellStyle="Normal_2007-16618"/>
    <tableColumn id="2" xr3:uid="{8A97667A-F6BE-49A5-A2DD-58F3C8A29DA0}" name="31/12/2023" dataDxfId="262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B1FB9DD-A758-4FDC-BD8D-EDBBC3DBBA01}" name="RowTitleRegion1.a1.b4.1" displayName="_RowTitleRegion1.a1.b4.1_14" ref="A1:B4" totalsRowShown="0" headerRowDxfId="261" dataDxfId="260" tableBorderDxfId="259" headerRowCellStyle="Normal_2007-16618" dataCellStyle="Normal_2007-16618">
  <autoFilter ref="A1:B4" xr:uid="{EB1FB9DD-A758-4FDC-BD8D-EDBBC3DBBA01}">
    <filterColumn colId="0" hiddenButton="1"/>
    <filterColumn colId="1" hiddenButton="1"/>
  </autoFilter>
  <tableColumns count="2">
    <tableColumn id="1" xr3:uid="{EE4A9BD0-79A9-4332-848A-067B17A60B1C}" name="תאריך הדיווח" dataDxfId="258" dataCellStyle="Normal_2007-16618"/>
    <tableColumn id="2" xr3:uid="{1B25E000-760F-4050-98CB-0015BF08E0DF}" name="31/12/2023" dataDxfId="257" dataCellStyle="Normal_2007-16618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913E71F-3E84-47B9-B5B3-477BF9EDC3B7}" name="TitleRegion1.a6.k15.1" displayName="TitleRegion1.a6.k15.1" ref="A6:K15" totalsRowShown="0" headerRowDxfId="256" headerRowBorderDxfId="255" tableBorderDxfId="254">
  <autoFilter ref="A6:K15" xr:uid="{B913E71F-3E84-47B9-B5B3-477BF9EDC3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3C53DCD-E9D2-46BD-848D-B9B3EDFB332D}" name="שם המנפיק/שם נייר ערך" dataDxfId="253"/>
    <tableColumn id="2" xr3:uid="{38A884B1-B1AE-4358-9900-0C5CC3B33C64}" name="מספר ני&quot;ע" dataDxfId="252"/>
    <tableColumn id="3" xr3:uid="{B5BB60D6-D2EF-4D58-881D-7C8AB53AAE62}" name="ענף מסחר" dataDxfId="251"/>
    <tableColumn id="4" xr3:uid="{D062EADE-1ECC-4F98-8D3B-5E0E63685253}" name="סוג מטבע" dataDxfId="250"/>
    <tableColumn id="5" xr3:uid="{AF7561B7-6771-43F5-A364-6F6DF0DBB4C0}" name="תאריך רכישה" dataDxfId="249"/>
    <tableColumn id="6" xr3:uid="{EF5D616C-0B63-42B2-BE2C-F83E09C2A916}" name="ערך נקוב****" dataDxfId="248"/>
    <tableColumn id="7" xr3:uid="{A498F9B0-C13A-45BA-A398-BF826E4274CE}" name="שער***" dataDxfId="247"/>
    <tableColumn id="8" xr3:uid="{8F123322-BA99-494A-AFCF-761F7987C5C7}" name="שווי הוגן" dataDxfId="246"/>
    <tableColumn id="9" xr3:uid="{1AF69862-EED9-4D38-AD61-60052D72349D}" name="שעור מערך נקוב מונפק" dataDxfId="245"/>
    <tableColumn id="10" xr3:uid="{8441CC5B-B6FA-4FBA-B55D-7553BC3FC002}" name="שעור מנכסי אפיק ההשקעה" dataDxfId="244" dataCellStyle="Percent"/>
    <tableColumn id="11" xr3:uid="{725D5579-E10C-4461-A71B-2718D75D41FF}" name="שעור מסך נכסי השקעה**" dataDxfId="243" dataCellStyle="Percent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19A340F-F5F6-4D8C-BA0C-B8CE77FE69D8}" name="RowTitleRegion1.a1.b4.1" displayName="_RowTitleRegion1.a1.b4.1_15" ref="A1:B4" totalsRowShown="0" headerRowDxfId="242" dataDxfId="241" tableBorderDxfId="240" headerRowCellStyle="Normal_2007-16618" dataCellStyle="Normal_2007-16618">
  <autoFilter ref="A1:B4" xr:uid="{619A340F-F5F6-4D8C-BA0C-B8CE77FE69D8}">
    <filterColumn colId="0" hiddenButton="1"/>
    <filterColumn colId="1" hiddenButton="1"/>
  </autoFilter>
  <tableColumns count="2">
    <tableColumn id="1" xr3:uid="{622EA28E-A4BF-4063-A374-487C8B84229D}" name="תאריך הדיווח" dataDxfId="239" dataCellStyle="Normal_2007-16618"/>
    <tableColumn id="2" xr3:uid="{D53130F5-06CF-47EB-9543-A9B3CA186A23}" name="31/12/2023" dataDxfId="238" dataCellStyle="Normal_2007-16618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008343A-D5A1-462C-ACAA-FACE3B827D4C}" name="TitleRegion1.a6.k20.1" displayName="TitleRegion1.a6.k20.1" ref="A6:K20" totalsRowShown="0" headerRowDxfId="237" dataDxfId="235" headerRowBorderDxfId="236" tableBorderDxfId="234">
  <autoFilter ref="A6:K20" xr:uid="{B008343A-D5A1-462C-ACAA-FACE3B827D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2C8726A-4326-4F0A-BED6-8BA63AC72BFA}" name="שם המנפיק/שם נייר ערך" dataDxfId="233"/>
    <tableColumn id="2" xr3:uid="{C7B766FB-FC31-49B1-970C-17E22318A312}" name="מספר ני&quot;ע" dataDxfId="232"/>
    <tableColumn id="3" xr3:uid="{C3EF5F67-B92B-4379-A3DF-BA7BA42833BB}" name="ענף מסחר" dataDxfId="231"/>
    <tableColumn id="4" xr3:uid="{2C8F7B3A-205B-48DB-B2FF-9A7A6E8F97E4}" name="סוג מטבע" dataDxfId="230"/>
    <tableColumn id="5" xr3:uid="{823A2696-D6CA-421E-813D-31DC530DAF4D}" name="תאריך רכישה" dataDxfId="229"/>
    <tableColumn id="6" xr3:uid="{FF19E94F-69A0-4071-9268-BBCA6B0B9B84}" name="ערך נקוב****" dataDxfId="228"/>
    <tableColumn id="7" xr3:uid="{EE947BFD-4827-4373-8522-C3416E2DBB90}" name="שער***" dataDxfId="227"/>
    <tableColumn id="8" xr3:uid="{134F14B3-121D-4294-8467-42BFD0AB15C8}" name="שווי הוגן" dataDxfId="226"/>
    <tableColumn id="9" xr3:uid="{CB8D0606-48E1-453E-98B3-35C19C56DE10}" name="שעור מערך נקוב מונפק" dataDxfId="225"/>
    <tableColumn id="10" xr3:uid="{418CA075-D6F7-4C1E-BC4C-1DD1F15F5CE5}" name="שעור מנכסי אפיק ההשקעה" dataDxfId="224"/>
    <tableColumn id="11" xr3:uid="{3D8C0EDA-E8EB-4DDE-B5D5-477F38E228FA}" name="שעור מסך נכסי השקעה**" dataDxfId="2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C13BA21-F909-4A13-9CF4-C6A9FCEA45E1}" name="RowTitleRegion1.a1.b4.1" displayName="_RowTitleRegion1.a1.b4.1_16" ref="A1:B4" totalsRowShown="0" headerRowDxfId="222" dataDxfId="221" tableBorderDxfId="220" headerRowCellStyle="Normal_2007-16618" dataCellStyle="Normal_2007-16618">
  <autoFilter ref="A1:B4" xr:uid="{CC13BA21-F909-4A13-9CF4-C6A9FCEA45E1}">
    <filterColumn colId="0" hiddenButton="1"/>
    <filterColumn colId="1" hiddenButton="1"/>
  </autoFilter>
  <tableColumns count="2">
    <tableColumn id="1" xr3:uid="{2E221DF7-9392-4693-B1D3-08588F196E75}" name="תאריך הדיווח" dataDxfId="219" dataCellStyle="Normal_2007-16618"/>
    <tableColumn id="2" xr3:uid="{069F22AF-9EC4-4AF2-9745-A36ABFF50DF9}" name="31/12/2023" dataDxfId="218" dataCellStyle="Normal_2007-16618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B000AE7-6A38-4778-ABFA-337E1B393372}" name="TitleRegion1.a6.j380.1" displayName="TitleRegion1.a6.j380.1" ref="A6:J380" totalsRowShown="0" headerRowDxfId="217" dataDxfId="215" headerRowBorderDxfId="216" tableBorderDxfId="214">
  <autoFilter ref="A6:J380" xr:uid="{BB000AE7-6A38-4778-ABFA-337E1B3933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A3DA1B7-8562-4CA6-BD50-F1BFBB663E8D}" name="שם המנפיק/שם נייר ערך" dataDxfId="213"/>
    <tableColumn id="2" xr3:uid="{99706359-EBC9-479E-AF57-BE90F0BD072F}" name="מספר ני&quot;ע" dataDxfId="212"/>
    <tableColumn id="3" xr3:uid="{9406C423-11A8-41B5-82CC-0543A60805B2}" name="ענף מסחר" dataDxfId="211"/>
    <tableColumn id="4" xr3:uid="{8BACA730-953D-4758-933D-684DFC4EACBE}" name="סוג מטבע" dataDxfId="210"/>
    <tableColumn id="5" xr3:uid="{AAFD4392-A7D4-4577-B356-D16E44DE8B78}" name="תאריך רכישה" dataDxfId="209"/>
    <tableColumn id="6" xr3:uid="{F1A9266F-F4AF-47C8-B0E5-8A98908EC4C2}" name="ערך נקוב****" dataDxfId="208"/>
    <tableColumn id="7" xr3:uid="{E4D33C4E-E2B0-4493-B208-2448C19AAA67}" name="שער***" dataDxfId="207"/>
    <tableColumn id="8" xr3:uid="{EC7D587E-A9C3-413B-B3C8-669DDF909117}" name="שווי הוגן" dataDxfId="206"/>
    <tableColumn id="9" xr3:uid="{E64A2490-162C-4ACC-B614-6D2FD8A2E5C6}" name="שעור מנכסי אפיק ההשקעה" dataDxfId="205"/>
    <tableColumn id="10" xr3:uid="{AEBF6913-85BF-4B9A-93B1-073031B5DA9B}" name="שעור מסך נכסי השקעה**" dataDxfId="204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84117DA-330C-43C4-8048-A9A58B371E08}" name="RowTitleRegion1.a1.b4.1" displayName="_RowTitleRegion1.a1.b4.1_17" ref="A1:B4" totalsRowShown="0" headerRowDxfId="203" dataDxfId="202" tableBorderDxfId="201" headerRowCellStyle="Normal_2007-16618" dataCellStyle="Normal_2007-16618">
  <autoFilter ref="A1:B4" xr:uid="{684117DA-330C-43C4-8048-A9A58B371E08}">
    <filterColumn colId="0" hiddenButton="1"/>
    <filterColumn colId="1" hiddenButton="1"/>
  </autoFilter>
  <tableColumns count="2">
    <tableColumn id="1" xr3:uid="{6BFC5E43-ED49-4A49-87BB-E6F69A290F5E}" name="תאריך הדיווח" dataDxfId="200" dataCellStyle="Normal_2007-16618"/>
    <tableColumn id="2" xr3:uid="{700C9292-EBAE-4F03-8FB0-CB0B8B25EFA3}" name="31/12/2023" dataDxfId="199" dataCellStyle="Normal_2007-16618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F248F18-DA6D-4E0E-9137-1D32D81EE9DB}" name="TitleRegion1.a6.p13.1" displayName="TitleRegion1.a6.p13.1_" ref="A6:P13" totalsRowShown="0" headerRowDxfId="198" dataDxfId="196" headerRowBorderDxfId="197" tableBorderDxfId="195">
  <autoFilter ref="A6:P13" xr:uid="{0F248F18-DA6D-4E0E-9137-1D32D81EE9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4F2CED3-7EF4-4B7E-9926-B2791F705039}" name="שם המנפיק/שם נייר ערך" dataDxfId="194"/>
    <tableColumn id="2" xr3:uid="{F7F7BB2B-79E6-4637-8F87-B8309B3C187D}" name="מספר ני&quot;ע" dataDxfId="193"/>
    <tableColumn id="3" xr3:uid="{B0509815-9FE6-42E8-A4C5-EE79D2BAF8F5}" name="נכס הבסיס" dataDxfId="192"/>
    <tableColumn id="4" xr3:uid="{008EE3FA-4963-4080-96BE-14A74810FC3D}" name="דירוג" dataDxfId="191"/>
    <tableColumn id="5" xr3:uid="{C75C617D-A453-46EA-B2AB-A0025625F93A}" name="שם מדרג" dataDxfId="190"/>
    <tableColumn id="6" xr3:uid="{4805B080-A3CB-490F-ADEF-76DF7C8C9243}" name="תאריך רכישה" dataDxfId="189"/>
    <tableColumn id="7" xr3:uid="{ECFBAD7D-FB64-4C03-A928-DD4E4722A4F4}" name="מח&quot;מ" dataDxfId="188"/>
    <tableColumn id="8" xr3:uid="{96AAD955-A837-49B3-9336-65572E3E4BA1}" name="סוג מטבע" dataDxfId="187"/>
    <tableColumn id="9" xr3:uid="{12EF2B93-D84F-423E-93E4-072FE6A18386}" name="שיעור ריבית" dataDxfId="186"/>
    <tableColumn id="10" xr3:uid="{C7D397D5-C70A-41BA-9462-D3D73207BC88}" name="תשואה לפידיון" dataDxfId="185"/>
    <tableColumn id="11" xr3:uid="{3EFE6836-90D0-435A-BBE4-D123293917BA}" name="ערך נקוב****" dataDxfId="184"/>
    <tableColumn id="12" xr3:uid="{1A6C15DC-AA87-4ED0-B53F-96472CD5A72F}" name="שער***" dataDxfId="183"/>
    <tableColumn id="13" xr3:uid="{DE2D5E74-2E5A-4FB0-82B2-C2EA32672B37}" name="שווי הוגן" dataDxfId="182"/>
    <tableColumn id="14" xr3:uid="{8D228248-78BE-4209-8037-039847B114CA}" name="שעור מערך נקוב מונפק" dataDxfId="181"/>
    <tableColumn id="15" xr3:uid="{41B03E17-C094-44DD-9ED1-2ECB9E23D2E9}" name="שעור מנכסי אפיק ההשקעה" dataDxfId="180"/>
    <tableColumn id="16" xr3:uid="{08CFBDCA-EA89-4ECE-AC7F-9A6C1719AF29}" name="שעור מסך נכסי השקעה**" dataDxfId="179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5C9F927-A916-42B1-91C2-BEEF71D2D508}" name="RowTitleRegion1.a1.b4.1" displayName="_RowTitleRegion1.a1.b4.1_18" ref="A1:B4" totalsRowShown="0" headerRowDxfId="178" dataDxfId="177" tableBorderDxfId="176" headerRowCellStyle="Normal_2007-16618" dataCellStyle="Normal_2007-16618">
  <autoFilter ref="A1:B4" xr:uid="{45C9F927-A916-42B1-91C2-BEEF71D2D508}">
    <filterColumn colId="0" hiddenButton="1"/>
    <filterColumn colId="1" hiddenButton="1"/>
  </autoFilter>
  <tableColumns count="2">
    <tableColumn id="1" xr3:uid="{BEEA7AFA-CBF2-4193-B9A0-B3D70C8D1C75}" name="תאריך הדיווח" dataDxfId="175" dataCellStyle="Normal_2007-16618"/>
    <tableColumn id="2" xr3:uid="{8C88067D-4B34-4359-A1C8-42C40268EA09}" name="31/12/2023" dataDxfId="174" dataCellStyle="Normal_2007-16618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6F5541E9-BA84-4699-A5C4-6D41EE0CC705}" name="TitleRegion1.a5.q387.1" displayName="TitleRegion1.a5.q387.1" ref="A5:Q387" totalsRowShown="0" headerRowDxfId="173" dataDxfId="171" headerRowBorderDxfId="172">
  <autoFilter ref="A5:Q387" xr:uid="{6F5541E9-BA84-4699-A5C4-6D41EE0CC70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314D16B-A184-4F0F-AC26-5CBA21AEE145}" name="שם המנפיק/שם נייר ערך" dataDxfId="170"/>
    <tableColumn id="2" xr3:uid="{18166857-C268-4B08-89DF-3460BD64C85C}" name="קונסורציום כן/לא" dataDxfId="169"/>
    <tableColumn id="3" xr3:uid="{635057E5-CF65-49E7-ABCD-123EB7B3CFC8}" name="מספר ני&quot;ע" dataDxfId="168"/>
    <tableColumn id="4" xr3:uid="{09988FC9-92DA-4C25-858C-011D73AC5BD4}" name="מספר מנפיק" dataDxfId="167"/>
    <tableColumn id="5" xr3:uid="{8EAC0B2F-291E-4C8C-92CE-AE6D3762FB7A}" name="דירוג" dataDxfId="166"/>
    <tableColumn id="6" xr3:uid="{D1A0FCF2-B06B-44F1-8638-E5F06D23D5A7}" name="תאריך רכישה" dataDxfId="165"/>
    <tableColumn id="7" xr3:uid="{92C345F6-9F25-4C95-9613-F16A1466851A}" name="שם מדרג" dataDxfId="164"/>
    <tableColumn id="8" xr3:uid="{4DB77372-BF97-4788-A9CC-80F3C2665EE7}" name="מח&quot;מ" dataDxfId="163"/>
    <tableColumn id="9" xr3:uid="{6E0221D7-06E2-4988-9096-B2A1EC36002F}" name="ענף משק" dataDxfId="162"/>
    <tableColumn id="10" xr3:uid="{CEF66994-D59C-49BA-8D95-C333C440F2BE}" name="סוג מטבע" dataDxfId="161"/>
    <tableColumn id="11" xr3:uid="{4B05F31D-3208-4AFE-840A-DCE028B58BE5}" name="שיעור ריבית ממוצע" dataDxfId="160"/>
    <tableColumn id="12" xr3:uid="{D389F13D-77F3-47D7-9B8C-70614426F053}" name="תשואה לפידיון" dataDxfId="159"/>
    <tableColumn id="13" xr3:uid="{F073A16D-DDB3-40F4-99DF-8BD4925653EA}" name="ערך נקוב****" dataDxfId="158"/>
    <tableColumn id="14" xr3:uid="{39433A7D-ABEE-41FA-BF4A-5B0816866C1A}" name="שער***" dataDxfId="157"/>
    <tableColumn id="15" xr3:uid="{D02830D8-705E-43F6-BB07-6601BD9B2870}" name="שווי הוגן" dataDxfId="156"/>
    <tableColumn id="16" xr3:uid="{C078E2F7-B1D9-4205-8B9E-8ABDAEFC98B2}" name="שעור מנכסי אפיק ההשקעה" dataDxfId="155"/>
    <tableColumn id="17" xr3:uid="{82EE15BE-7876-4D53-BB52-09CB02406A04}" name="שעור מסך נכסי השקעה**" dataDxfId="154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2A297AB-E2B2-4F62-BB9B-75DB2F5D7576}" name="RowTitleRegion1.a1.b4.1" displayName="_RowTitleRegion1.a1.b4.1_19" ref="A1:B4" totalsRowShown="0" headerRowDxfId="153" dataDxfId="152" tableBorderDxfId="151" headerRowCellStyle="Normal_2007-16618" dataCellStyle="Normal_2007-16618">
  <autoFilter ref="A1:B4" xr:uid="{22A297AB-E2B2-4F62-BB9B-75DB2F5D7576}">
    <filterColumn colId="0" hiddenButton="1"/>
    <filterColumn colId="1" hiddenButton="1"/>
  </autoFilter>
  <tableColumns count="2">
    <tableColumn id="1" xr3:uid="{FF0CCB0C-A025-4A44-B588-98F079BA4103}" name="תאריך הדיווח" dataDxfId="150" dataCellStyle="Normal_2007-16618"/>
    <tableColumn id="2" xr3:uid="{088BABC1-0613-4801-9F74-6147B8F7260D}" name="31/12/2023" dataDxfId="149" dataCellStyle="Normal_2007-16618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445BE96-94E6-4548-AD6A-A78188578F3A}" name="TitleRegion1.a5.n12.1" displayName="TitleRegion1.a5.n12.1" ref="A5:N12" totalsRowShown="0" headerRowDxfId="148" dataDxfId="146" headerRowBorderDxfId="147">
  <autoFilter ref="A5:N12" xr:uid="{D445BE96-94E6-4548-AD6A-A78188578F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198EAD6-17C7-468A-B48A-F5ADA25E2FF7}" name="שם המנפיק/שם נייר ערך" dataDxfId="145"/>
    <tableColumn id="2" xr3:uid="{563DDD17-5FE4-4AD0-8F1B-732666682C05}" name="מספר ני&quot;ע" dataDxfId="144"/>
    <tableColumn id="3" xr3:uid="{BD5E9CE9-2DB5-457B-9AE1-4B60995D36FC}" name="מספר מנפיק" dataDxfId="143"/>
    <tableColumn id="4" xr3:uid="{F5832E30-DAB2-4199-ACB9-411CF42A78F6}" name="דירוג" dataDxfId="142"/>
    <tableColumn id="5" xr3:uid="{F53247B3-89D7-4F56-91B3-83421955F7D5}" name="שם מדרג" dataDxfId="141"/>
    <tableColumn id="6" xr3:uid="{7C596714-4E77-4E3F-9136-5505AFEAF555}" name="מח&quot;מ" dataDxfId="140"/>
    <tableColumn id="7" xr3:uid="{E0FD719E-6EAA-4F69-A676-6F788B505CD2}" name="סוג מטבע" dataDxfId="139"/>
    <tableColumn id="8" xr3:uid="{B94AF42F-3B6B-4D9D-AB0D-CB815734694A}" name="תנאי ושיעור ריבית" dataDxfId="138"/>
    <tableColumn id="9" xr3:uid="{9B985355-C95C-42BC-BEC8-0E8C1FE8EFB8}" name="תשואה לפידיון" dataDxfId="137"/>
    <tableColumn id="10" xr3:uid="{7F6B4E86-C158-4D8E-948E-E1DB1B27C6CB}" name="ערך נקוב****" dataDxfId="136"/>
    <tableColumn id="11" xr3:uid="{A764979B-2DBE-4362-ADCB-7700EFC8B3DD}" name="שער***" dataDxfId="135"/>
    <tableColumn id="12" xr3:uid="{D0D3F295-41FC-4152-826A-E7645B2FA22C}" name="שווי הוגן" dataDxfId="134"/>
    <tableColumn id="13" xr3:uid="{245B8A10-CC89-468C-8D9F-8A0975517851}" name="שעור מנכסי אפיק ההשקעה" dataDxfId="133"/>
    <tableColumn id="14" xr3:uid="{25D4F916-F51B-474B-A109-84508D520C27}" name="שעור מסך נכסי השקעה**" dataDxfId="132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C42D024-BD0E-4579-A465-5E8FDC208DB3}" name="RowTitleRegion1.a1.b4.1" displayName="_RowTitleRegion1.a1.b4.1_20" ref="A1:B4" totalsRowShown="0" headerRowDxfId="131" dataDxfId="130" tableBorderDxfId="129" headerRowCellStyle="Normal_2007-16618" dataCellStyle="Normal_2007-16618">
  <autoFilter ref="A1:B4" xr:uid="{AC42D024-BD0E-4579-A465-5E8FDC208DB3}">
    <filterColumn colId="0" hiddenButton="1"/>
    <filterColumn colId="1" hiddenButton="1"/>
  </autoFilter>
  <tableColumns count="2">
    <tableColumn id="1" xr3:uid="{A9110C4D-C655-4586-8B4C-D458C3B90629}" name="תאריך הדיווח" dataDxfId="128" dataCellStyle="Normal_2007-16618"/>
    <tableColumn id="2" xr3:uid="{500F8F60-CF2C-4BC8-809F-EB5BC3112717}" name="31/12/2023" dataDxfId="127" dataCellStyle="Normal_2007-16618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5B45AAF-A07F-41DB-B824-8032DD4709F2}" name="TitleRegion1.a5.i26.1" displayName="TitleRegion1.a5.i26.1" ref="A5:I26" totalsRowShown="0" headerRowDxfId="126" dataDxfId="124" headerRowBorderDxfId="125">
  <autoFilter ref="A5:I26" xr:uid="{35B45AAF-A07F-41DB-B824-8032DD4709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E058005-EDE4-498A-AEB0-F3FDE53CD628}" name="שם המנפיק/שם נייר ערך" dataDxfId="123"/>
    <tableColumn id="2" xr3:uid="{F11C9495-D02D-4E41-BE5C-C239E2AAD670}" name="תאריך שערוך אחרון" dataDxfId="122"/>
    <tableColumn id="3" xr3:uid="{3B1E61BF-F368-46EB-B361-B564B1C9DF22}" name="אופי הנכס" dataDxfId="121"/>
    <tableColumn id="4" xr3:uid="{9DD709FD-F99D-46CF-83AB-AD6FE6ED7449}" name="שעור תשואה במהלך התקופה" dataDxfId="120" dataCellStyle="Percent"/>
    <tableColumn id="5" xr3:uid="{1F5C0A94-C73B-4AC3-88CA-0BCFF949865F}" name="סוג מטבע" dataDxfId="119"/>
    <tableColumn id="6" xr3:uid="{94353A6F-58B3-42DF-8E61-1B36B03A739B}" name="שווי משוערך" dataDxfId="118"/>
    <tableColumn id="7" xr3:uid="{923D9CF7-2139-4FAC-9381-14875996F38D}" name="שעור מנכסי אפיק ההשקעה" dataDxfId="117">
      <calculatedColumnFormula>IFERROR(F6/$F$8,0)</calculatedColumnFormula>
    </tableColumn>
    <tableColumn id="8" xr3:uid="{8C76B0B8-B49D-485B-8B5A-E6F5B4FAED18}" name="שעור מסך נכסי השקעה" dataDxfId="116">
      <calculatedColumnFormula>F6/'סכום נכסי הקרן'!$C$41</calculatedColumnFormula>
    </tableColumn>
    <tableColumn id="9" xr3:uid="{DCF41810-1D6A-4A34-AD37-E9C9AEE4B7D7}" name="כתובת הנכס" dataDxfId="115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1D2E878-DD92-47A4-BFFB-A83244811539}" name="RowTitleRegion1.a1.b4.1" displayName="_RowTitleRegion1.a1.b4.1_21" ref="A1:B4" totalsRowShown="0" headerRowDxfId="114" dataDxfId="113" tableBorderDxfId="112" headerRowCellStyle="Normal_2007-16618" dataCellStyle="Normal_2007-16618">
  <autoFilter ref="A1:B4" xr:uid="{B1D2E878-DD92-47A4-BFFB-A83244811539}">
    <filterColumn colId="0" hiddenButton="1"/>
    <filterColumn colId="1" hiddenButton="1"/>
  </autoFilter>
  <tableColumns count="2">
    <tableColumn id="1" xr3:uid="{A2828E89-6A9D-4206-A344-D232D3469EC3}" name="תאריך הדיווח" dataDxfId="111" dataCellStyle="Normal_2007-16618"/>
    <tableColumn id="2" xr3:uid="{5EADE297-ABDA-482D-8F6A-B7EDF5A6865B}" name="31/12/2023" dataDxfId="110" dataCellStyle="Normal_2007-16618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1B18330-8D4F-406E-926A-1723763395D8}" name="TitleRegion1.a5.j8.1" displayName="TitleRegion1.a5.j8.1" ref="A5:J8" totalsRowShown="0" headerRowDxfId="109" headerRowBorderDxfId="108">
  <autoFilter ref="A5:J8" xr:uid="{31B18330-8D4F-406E-926A-1723763395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009FF99-FE3F-407B-8BF2-F3E1443315E0}" name="שם המנפיק/שם נייר ערך"/>
    <tableColumn id="2" xr3:uid="{E6C23604-48F2-46C3-BC1F-62AC295CB898}" name="מספר מנפיק"/>
    <tableColumn id="3" xr3:uid="{4F6DF197-9164-476A-A9F1-AB8FA9552C9A}" name="דירוג"/>
    <tableColumn id="4" xr3:uid="{4ED91F13-A6BF-4E73-9A3A-BA454E1E0080}" name="שם המדרג"/>
    <tableColumn id="5" xr3:uid="{FFD5EDCF-A72F-4232-91CB-3E5B3CE1EB95}" name="שעור הריבית"/>
    <tableColumn id="6" xr3:uid="{84866894-2151-4C08-A6B4-BDD2A7DD1322}" name="סוג מטבע"/>
    <tableColumn id="7" xr3:uid="{AC2998D2-07EB-4342-81A8-1E02553F1303}" name="תשואה לפדיון"/>
    <tableColumn id="8" xr3:uid="{9FC7CEAA-BDBE-48EC-B817-EBAC0D00BFA8}" name="שווי הוגן"/>
    <tableColumn id="9" xr3:uid="{80FC3A44-8C21-418B-94C8-06ABB7F9BCF2}" name="שעור מנכסי אפיק ההשקעה"/>
    <tableColumn id="10" xr3:uid="{9B44B560-3591-41C1-ABB2-2D715AA89EA5}" name="שעור מסך נכסי השקעה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C0AB592-7F95-4C19-99D6-273AF9B88306}" name="RowTitleRegion1.a1.b4.1" displayName="_RowTitleRegion1.a1.b4.1_22" ref="A1:B4" totalsRowShown="0" headerRowDxfId="107" dataDxfId="106" tableBorderDxfId="105" headerRowCellStyle="Normal_2007-16618" dataCellStyle="Normal_2007-16618">
  <autoFilter ref="A1:B4" xr:uid="{DC0AB592-7F95-4C19-99D6-273AF9B88306}">
    <filterColumn colId="0" hiddenButton="1"/>
    <filterColumn colId="1" hiddenButton="1"/>
  </autoFilter>
  <tableColumns count="2">
    <tableColumn id="1" xr3:uid="{3C91AFC8-9EA0-433C-AB69-49E812C9C1F6}" name="תאריך הדיווח" dataDxfId="104" dataCellStyle="Normal_2007-16618"/>
    <tableColumn id="2" xr3:uid="{817A34E8-1810-4195-8B1C-F37D3D0FCFE9}" name="31/12/2023" dataDxfId="103" dataCellStyle="Normal_2007-16618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D5DF8BB-5013-4E03-A678-5335A7D63BB4}" name="TitleRegion1.a5.j23.1" displayName="TitleRegion1.a5.j23.1" ref="A5:J23" totalsRowShown="0" headerRowDxfId="102" dataDxfId="100" headerRowBorderDxfId="101">
  <autoFilter ref="A5:J23" xr:uid="{AD5DF8BB-5013-4E03-A678-5335A7D63B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2E70208-494E-4DF4-8315-555F14570F41}" name="שם המנפיק/שם נייר ערך" dataDxfId="99"/>
    <tableColumn id="2" xr3:uid="{F20BB3C1-2D90-45E4-885A-EB41BFBB7B73}" name="מספר ני&quot;ע" dataDxfId="98"/>
    <tableColumn id="3" xr3:uid="{03C5C873-CD9A-4086-9FDD-3E04CB6258B8}" name="דירוג" dataDxfId="97"/>
    <tableColumn id="4" xr3:uid="{9FB7AE1C-DAAD-4D8E-8D56-899D5B045EF7}" name="שם המדרג" dataDxfId="96"/>
    <tableColumn id="5" xr3:uid="{1CD6D0D5-096B-44CC-8093-F3641225D59C}" name="שעור הריבית" dataDxfId="95"/>
    <tableColumn id="6" xr3:uid="{4BC612A7-7EC8-485D-8ED8-660B6D24253B}" name="סוג מטבע" dataDxfId="94"/>
    <tableColumn id="7" xr3:uid="{41CC48E8-3DCD-4CFD-9BAA-F1BE83E067B6}" name="תשואה לפדיון" dataDxfId="93"/>
    <tableColumn id="8" xr3:uid="{254C8716-B8F2-4FDA-882C-A0CD9987F8DE}" name="שווי הוגן" dataDxfId="92"/>
    <tableColumn id="9" xr3:uid="{D6FB0ABA-829A-49E1-8738-B32E648A56A3}" name="שעור מנכסי אפיק ההשקעה" dataDxfId="91">
      <calculatedColumnFormula>IFERROR(H6/$H$8,0)</calculatedColumnFormula>
    </tableColumn>
    <tableColumn id="10" xr3:uid="{20A15D26-2F50-41C8-90B8-84872167A39B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B03F71F-CBA9-402E-A22E-B0C0E47F7717}" name="RowTitleRegion1.a1.b4.1" displayName="_RowTitleRegion1.a1.b4.1_23" ref="A1:B4" totalsRowShown="0" headerRowDxfId="89" dataDxfId="88" tableBorderDxfId="87" headerRowCellStyle="Normal_2007-16618" dataCellStyle="Normal_2007-16618">
  <autoFilter ref="A1:B4" xr:uid="{5B03F71F-CBA9-402E-A22E-B0C0E47F7717}">
    <filterColumn colId="0" hiddenButton="1"/>
    <filterColumn colId="1" hiddenButton="1"/>
  </autoFilter>
  <tableColumns count="2">
    <tableColumn id="1" xr3:uid="{B4BDA8B3-035A-4EDD-9C46-4C85F7919213}" name="תאריך הדיווח" dataDxfId="86" dataCellStyle="Normal_2007-16618"/>
    <tableColumn id="2" xr3:uid="{36CDDD76-64C9-43B5-A230-637FA608B61E}" name="31/12/2023" dataDxfId="85" dataCellStyle="Normal_2007-16618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C502B0F8-3D1F-40DF-9946-D4E5425963BD}" name="TitleRegion1.a5.c218.1" displayName="TitleRegion1.a5.c218.1" ref="A5:C218" totalsRowShown="0" headerRowBorderDxfId="84">
  <autoFilter ref="A5:C218" xr:uid="{C502B0F8-3D1F-40DF-9946-D4E5425963BD}">
    <filterColumn colId="0" hiddenButton="1"/>
    <filterColumn colId="1" hiddenButton="1"/>
    <filterColumn colId="2" hiddenButton="1"/>
  </autoFilter>
  <tableColumns count="3">
    <tableColumn id="1" xr3:uid="{7E04CB09-1911-4B10-BB44-F9B7C44B4F4A}" name="שם המנפיק/שם נייר ערך" dataDxfId="83"/>
    <tableColumn id="2" xr3:uid="{84997F9D-0B50-4A5C-8551-6F1B0E72EEC7}" name="סכום ההתחייבות" dataDxfId="82"/>
    <tableColumn id="3" xr3:uid="{58E9D07B-7602-41B6-88BB-41D9BE63769D}" name="תאריך סיום ההתחייבות" dataDxfId="81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AA7AA37-E3E7-4C76-BD61-65339E68E5A7}" name="RowTitleRegion1.a1.b4.1" displayName="_RowTitleRegion1.a1.b4.1_24" ref="A1:B4" totalsRowShown="0" headerRowDxfId="80" dataDxfId="79" tableBorderDxfId="78" headerRowCellStyle="Normal_2007-16618" dataCellStyle="Normal_2007-16618">
  <autoFilter ref="A1:B4" xr:uid="{8AA7AA37-E3E7-4C76-BD61-65339E68E5A7}">
    <filterColumn colId="0" hiddenButton="1"/>
    <filterColumn colId="1" hiddenButton="1"/>
  </autoFilter>
  <tableColumns count="2">
    <tableColumn id="1" xr3:uid="{2BA3A26B-8C48-4A40-9276-262F4F744DD5}" name="תאריך הדיווח" dataDxfId="77" dataCellStyle="Normal_2007-16618"/>
    <tableColumn id="2" xr3:uid="{E14785E2-CC8F-4AC0-AAFF-7EAF70549958}" name="31/12/2023" dataDxfId="76" dataCellStyle="Normal_2007-16618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D8539AC-2895-4B5E-9621-4D2F63EAF8D7}" name="TitleRegion1.a5.o11.1" displayName="TitleRegion1.a5.o11.1" ref="A5:O11" totalsRowShown="0" headerRowDxfId="75" dataDxfId="73" headerRowBorderDxfId="74" tableBorderDxfId="72">
  <autoFilter ref="A5:O11" xr:uid="{9D8539AC-2895-4B5E-9621-4D2F63EAF8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02298FC-7959-4BF8-BA3B-1258E494CA69}" name="שם המנפיק/שם נייר ערך" dataDxfId="71"/>
    <tableColumn id="2" xr3:uid="{DFDC06E1-3523-44A8-8818-E4D33E0170CF}" name="מספר ני&quot;ע" dataDxfId="70"/>
    <tableColumn id="3" xr3:uid="{8985ED11-8EAC-40D6-AD1B-794AE2337E36}" name="ענף מסחר" dataDxfId="69"/>
    <tableColumn id="4" xr3:uid="{E0FFB328-D41A-4CDF-9146-2103AC2303B2}" name="דירוג" dataDxfId="68"/>
    <tableColumn id="5" xr3:uid="{5A263707-F794-4834-B0F7-DFDFDDC5F26F}" name="שם מדרג" dataDxfId="67"/>
    <tableColumn id="6" xr3:uid="{35D71EBF-6B2C-40A7-86A1-A45094B38052}" name="תאריך רכישה" dataDxfId="66"/>
    <tableColumn id="7" xr3:uid="{6E7132DB-37A8-4656-9774-DABB1D12AD4B}" name="מח&quot;מ" dataDxfId="65"/>
    <tableColumn id="8" xr3:uid="{1F96F380-26A7-460C-A62B-278C5361011F}" name="סוג מטבע" dataDxfId="64"/>
    <tableColumn id="9" xr3:uid="{153377F5-2958-4514-8FD6-7B39C7E9AF92}" name="שיעור ריבית" dataDxfId="63"/>
    <tableColumn id="10" xr3:uid="{59556BFA-200B-495B-B6EB-38E6CBE4A8A6}" name="ריבית אפקטיבית" dataDxfId="62"/>
    <tableColumn id="11" xr3:uid="{5A5B3795-24C4-4868-928E-AA83C545EE9F}" name="ערך נקוב ****" dataDxfId="61"/>
    <tableColumn id="12" xr3:uid="{C453263D-5441-473B-B09B-8E1AF5D038E3}" name="עלות מתואמת" dataDxfId="60"/>
    <tableColumn id="13" xr3:uid="{8A16F185-90E4-4F3B-96CC-657D6C00FD29}" name="שעור מערך נקוב מונפק" dataDxfId="59"/>
    <tableColumn id="14" xr3:uid="{FE06EDF9-856C-4E79-A838-3FF8605B983E}" name="שעור מנכסי אפיק ההשקעה" dataDxfId="58"/>
    <tableColumn id="15" xr3:uid="{BFEFA988-384D-45BA-8EF8-4EA588474C1D}" name="שעור מסך נכסי השקעה**" dataDxfId="57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4BF25E0-E416-4397-9993-D1C8BE57E001}" name="RowTitleRegion1.a1.b4.1" displayName="_RowTitleRegion1.a1.b4.1_25" ref="A1:B4" totalsRowShown="0" headerRowDxfId="56" dataDxfId="55" tableBorderDxfId="54" headerRowCellStyle="Normal_2007-16618" dataCellStyle="Normal_2007-16618">
  <autoFilter ref="A1:B4" xr:uid="{34BF25E0-E416-4397-9993-D1C8BE57E001}">
    <filterColumn colId="0" hiddenButton="1"/>
    <filterColumn colId="1" hiddenButton="1"/>
  </autoFilter>
  <tableColumns count="2">
    <tableColumn id="1" xr3:uid="{E57ACE99-0654-4AA6-9C4C-2D4612022DB8}" name="תאריך הדיווח" dataDxfId="53" dataCellStyle="Normal_2007-16618"/>
    <tableColumn id="2" xr3:uid="{F42246FB-05AF-4AAA-9DB5-1A0673BDE794}" name="31/12/2023" dataDxfId="52" dataCellStyle="Normal_2007-16618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B983620B-C03E-4180-8B4E-EA388CFB4ED0}" name="TitleRegion1.a5.o11.1" displayName="TitleRegion1.a5.o11.1_" ref="A5:O11" totalsRowShown="0" headerRowDxfId="51" dataDxfId="49" headerRowBorderDxfId="50" tableBorderDxfId="48">
  <autoFilter ref="A5:O11" xr:uid="{B983620B-C03E-4180-8B4E-EA388CFB4E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A8C1878-D334-4B82-87AA-51DCE8BD08BB}" name="שם המנפיק/שם נייר ערך" dataDxfId="47"/>
    <tableColumn id="2" xr3:uid="{50C060F5-5086-4CC6-82BD-3598CDE56FC8}" name="מספר ני&quot;ע" dataDxfId="46"/>
    <tableColumn id="3" xr3:uid="{91AFCC4B-4847-46F6-B69F-4E7E2D7FD86A}" name="ענף מסחר" dataDxfId="45"/>
    <tableColumn id="4" xr3:uid="{040D84FD-9DF8-4AF0-A21D-987E9AADA59C}" name="דירוג" dataDxfId="44"/>
    <tableColumn id="5" xr3:uid="{700E767D-042C-443D-BA0C-5C43D065A268}" name="שם מדרג" dataDxfId="43"/>
    <tableColumn id="6" xr3:uid="{9E3D2758-8E94-4D8F-90F5-79230EA70009}" name="תאריך רכישה" dataDxfId="42"/>
    <tableColumn id="7" xr3:uid="{DEB3662B-F2EC-4C91-802D-F07D74C24763}" name="מח&quot;מ" dataDxfId="41"/>
    <tableColumn id="8" xr3:uid="{437A45F7-D82B-4194-B7AC-3EDE3591CAC8}" name="סוג מטבע" dataDxfId="40"/>
    <tableColumn id="9" xr3:uid="{1C3B02C9-8EBF-40E9-B1DF-36DAA03D9B62}" name="שיעור ריבית" dataDxfId="39"/>
    <tableColumn id="10" xr3:uid="{B66EE7B1-3B7E-4123-B11D-6F5307C7C67B}" name="ריבית אפקטיבית" dataDxfId="38"/>
    <tableColumn id="11" xr3:uid="{42E85461-882D-4BA9-8171-144294AD40FC}" name="ערך נקוב****" dataDxfId="37"/>
    <tableColumn id="12" xr3:uid="{9F92EE87-C080-4EC7-B6DB-3DE27A73EE5F}" name="עלות מתואמת" dataDxfId="36"/>
    <tableColumn id="13" xr3:uid="{77C13EB4-8CEE-4311-8BCC-A93440FBD88A}" name="שעור מערך נקוב מונפק" dataDxfId="35"/>
    <tableColumn id="14" xr3:uid="{CD3301EC-F1A3-4B36-97FB-DB3CD30C0CBA}" name="שעור מנכסי אפיק ההשקעה" dataDxfId="34"/>
    <tableColumn id="15" xr3:uid="{38EFAB46-C9A1-406B-94DB-022F7C0CC0C8}" name="שעור מסך נכסי השקעה**" dataDxfId="3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82673D0-4834-48AF-B589-1A7290AE3E4B}" name="RowTitleRegion1.a1.b4.1" displayName="_RowTitleRegion1.a1.b4.1_26" ref="A1:B4" totalsRowShown="0" headerRowDxfId="32" dataDxfId="31" tableBorderDxfId="30" headerRowCellStyle="Normal_2007-16618" dataCellStyle="Normal_2007-16618">
  <autoFilter ref="A1:B4" xr:uid="{582673D0-4834-48AF-B589-1A7290AE3E4B}">
    <filterColumn colId="0" hiddenButton="1"/>
    <filterColumn colId="1" hiddenButton="1"/>
  </autoFilter>
  <tableColumns count="2">
    <tableColumn id="1" xr3:uid="{8C97AD3D-F1F8-4C57-B995-32C752999B8D}" name="תאריך הדיווח" dataDxfId="29" dataCellStyle="Normal_2007-16618"/>
    <tableColumn id="2" xr3:uid="{BDE852A5-319A-4435-8ECF-3DCB2E38ED29}" name="31/12/2023" dataDxfId="28" dataCellStyle="Normal_2007-16618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BB63C479-0528-4F58-97BA-688B6FE3AF81}" name="TitleRegion1.a5.o11.1" displayName="_TitleRegion1.a5.o11.1" ref="A5:O11" totalsRowShown="0" headerRowDxfId="27" dataDxfId="25" headerRowBorderDxfId="26" tableBorderDxfId="24">
  <autoFilter ref="A5:O11" xr:uid="{BB63C479-0528-4F58-97BA-688B6FE3AF8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3F84AD17-7C7C-4394-B9FE-0CCF34AC017E}" name="שם המנפיק/שם נייר ערך" dataDxfId="23"/>
    <tableColumn id="2" xr3:uid="{0CC01C9E-2BDA-47E3-9116-B2BA9CC12AFB}" name="מספר ני&quot;ע" dataDxfId="22"/>
    <tableColumn id="3" xr3:uid="{EF276697-6197-4749-978F-1E52F2CD2EA8}" name="ענף מסחר" dataDxfId="21"/>
    <tableColumn id="4" xr3:uid="{D1F59AF3-241C-4B72-980C-D45808228851}" name="דירוג" dataDxfId="20"/>
    <tableColumn id="5" xr3:uid="{053C3058-7C2A-48CB-8A4E-599C063F1F7A}" name="שם מדרג" dataDxfId="19"/>
    <tableColumn id="6" xr3:uid="{9B2EA082-4D70-47A3-8D53-362EAAECF72B}" name="תאריך רכישה" dataDxfId="18"/>
    <tableColumn id="7" xr3:uid="{D59C7CD0-761F-4400-A2AC-BFAD97FA9293}" name="מח&quot;מ" dataDxfId="17"/>
    <tableColumn id="8" xr3:uid="{EDAEE9C2-48FE-42D4-BAAD-AF509623B5F2}" name="סוג מטבע" dataDxfId="16"/>
    <tableColumn id="9" xr3:uid="{91EFFB3D-6D8D-45B3-9258-0E00941B6892}" name="שיעור ריבית" dataDxfId="15"/>
    <tableColumn id="10" xr3:uid="{8032A145-0AB7-4952-AE80-0869046479AB}" name="ריבית אפקטיבית" dataDxfId="14"/>
    <tableColumn id="11" xr3:uid="{5A0779A2-B867-4EAA-99E1-B7FC5E01586D}" name="ערך נקוב****" dataDxfId="13"/>
    <tableColumn id="12" xr3:uid="{BA349953-41FF-436F-82EB-B7C52367423D}" name="עלות מתואמת" dataDxfId="12"/>
    <tableColumn id="13" xr3:uid="{58E44CB4-7D5E-485F-9666-7DA86FF96AE9}" name="שעור מערך נקוב מונפק" dataDxfId="11"/>
    <tableColumn id="14" xr3:uid="{6FBCD9C3-DAA3-4543-89C2-EA944C69EAC8}" name="שעור מנכסי אפיק ההשקעה" dataDxfId="10"/>
    <tableColumn id="15" xr3:uid="{1AA87D24-4A97-4A5C-B048-889053D00BAB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9.xml"/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1.xml"/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>
      <selection activeCell="D5" sqref="D5"/>
    </sheetView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58.14062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7" t="s">
        <v>149</v>
      </c>
      <c r="C1" s="37" t="s" vm="1">
        <v>222</v>
      </c>
    </row>
    <row r="2" spans="1:4">
      <c r="B2" s="37" t="s">
        <v>148</v>
      </c>
      <c r="C2" s="37" t="s">
        <v>223</v>
      </c>
    </row>
    <row r="3" spans="1:4">
      <c r="B3" s="37" t="s">
        <v>150</v>
      </c>
      <c r="C3" s="37" t="s">
        <v>224</v>
      </c>
    </row>
    <row r="4" spans="1:4">
      <c r="B4" s="37" t="s">
        <v>151</v>
      </c>
      <c r="C4" s="37">
        <v>8803</v>
      </c>
    </row>
    <row r="5" spans="1:4" ht="18.75">
      <c r="A5" s="116" t="s">
        <v>3675</v>
      </c>
      <c r="B5" s="115" t="s">
        <v>163</v>
      </c>
      <c r="C5" s="117" t="s">
        <v>3676</v>
      </c>
      <c r="D5" s="118" t="s">
        <v>3677</v>
      </c>
    </row>
    <row r="6" spans="1:4" s="9" customFormat="1">
      <c r="A6" s="119" t="s">
        <v>3675</v>
      </c>
      <c r="B6" s="120" t="s">
        <v>3675</v>
      </c>
      <c r="C6" s="18" t="s">
        <v>115</v>
      </c>
      <c r="D6" s="19" t="s">
        <v>113</v>
      </c>
    </row>
    <row r="7" spans="1:4" s="9" customFormat="1">
      <c r="A7" s="119" t="s">
        <v>3675</v>
      </c>
      <c r="B7" s="120" t="s">
        <v>3675</v>
      </c>
      <c r="C7" s="20" t="s">
        <v>202</v>
      </c>
      <c r="D7" s="21" t="s">
        <v>19</v>
      </c>
    </row>
    <row r="8" spans="1:4" s="10" customFormat="1" ht="20.25">
      <c r="A8" s="121" t="s">
        <v>3675</v>
      </c>
      <c r="B8" s="122" t="s">
        <v>3675</v>
      </c>
      <c r="C8" s="14" t="s">
        <v>0</v>
      </c>
      <c r="D8" s="22" t="s">
        <v>1</v>
      </c>
    </row>
    <row r="9" spans="1:4" s="10" customFormat="1" ht="20.25">
      <c r="A9" s="121" t="s">
        <v>3675</v>
      </c>
      <c r="B9" s="45" t="s">
        <v>162</v>
      </c>
      <c r="C9" s="96">
        <f>C10+C11+C22+C32+C33+C34+C35+C36</f>
        <v>3192764.793914583</v>
      </c>
      <c r="D9" s="97">
        <f>C9/$C$41</f>
        <v>1</v>
      </c>
    </row>
    <row r="10" spans="1:4">
      <c r="A10" s="33" t="s">
        <v>129</v>
      </c>
      <c r="B10" s="23" t="s">
        <v>164</v>
      </c>
      <c r="C10" s="96">
        <f>מזומנים!I8</f>
        <v>329623.21701474604</v>
      </c>
      <c r="D10" s="97">
        <f t="shared" ref="D10:D41" si="0">C10/$C$41</f>
        <v>0.10324068269701817</v>
      </c>
    </row>
    <row r="11" spans="1:4">
      <c r="A11" s="116" t="s">
        <v>3675</v>
      </c>
      <c r="B11" s="23" t="s">
        <v>165</v>
      </c>
      <c r="C11" s="96">
        <f>SUM(C12:C21)</f>
        <v>1470901.5473646519</v>
      </c>
      <c r="D11" s="97">
        <f t="shared" si="0"/>
        <v>0.46069837344993081</v>
      </c>
    </row>
    <row r="12" spans="1:4">
      <c r="A12" s="35" t="s">
        <v>129</v>
      </c>
      <c r="B12" s="24" t="s">
        <v>74</v>
      </c>
      <c r="C12" s="96" vm="2">
        <v>297322.41501831298</v>
      </c>
      <c r="D12" s="97">
        <f t="shared" si="0"/>
        <v>9.3123807799750921E-2</v>
      </c>
    </row>
    <row r="13" spans="1:4">
      <c r="A13" s="35" t="s">
        <v>129</v>
      </c>
      <c r="B13" s="24" t="s">
        <v>75</v>
      </c>
      <c r="C13" s="96">
        <v>0</v>
      </c>
      <c r="D13" s="97">
        <f t="shared" si="0"/>
        <v>0</v>
      </c>
    </row>
    <row r="14" spans="1:4">
      <c r="A14" s="35" t="s">
        <v>129</v>
      </c>
      <c r="B14" s="24" t="s">
        <v>76</v>
      </c>
      <c r="C14" s="96" vm="3">
        <v>658973.01507097704</v>
      </c>
      <c r="D14" s="97">
        <f t="shared" si="0"/>
        <v>0.2063957283439673</v>
      </c>
    </row>
    <row r="15" spans="1:4">
      <c r="A15" s="35" t="s">
        <v>129</v>
      </c>
      <c r="B15" s="24" t="s">
        <v>77</v>
      </c>
      <c r="C15" s="96" vm="4">
        <v>251001.43642441204</v>
      </c>
      <c r="D15" s="97">
        <f t="shared" si="0"/>
        <v>7.8615699127859762E-2</v>
      </c>
    </row>
    <row r="16" spans="1:4">
      <c r="A16" s="35" t="s">
        <v>129</v>
      </c>
      <c r="B16" s="24" t="s">
        <v>215</v>
      </c>
      <c r="C16" s="96" vm="5">
        <v>227631.11561030996</v>
      </c>
      <c r="D16" s="97">
        <f t="shared" si="0"/>
        <v>7.1295923847624287E-2</v>
      </c>
    </row>
    <row r="17" spans="1:4">
      <c r="A17" s="35" t="s">
        <v>129</v>
      </c>
      <c r="B17" s="24" t="s">
        <v>78</v>
      </c>
      <c r="C17" s="96" vm="6">
        <v>28838.547556777001</v>
      </c>
      <c r="D17" s="97">
        <f t="shared" si="0"/>
        <v>9.032468540038821E-3</v>
      </c>
    </row>
    <row r="18" spans="1:4">
      <c r="A18" s="35" t="s">
        <v>129</v>
      </c>
      <c r="B18" s="24" t="s">
        <v>79</v>
      </c>
      <c r="C18" s="96" vm="7">
        <v>26.822060369999999</v>
      </c>
      <c r="D18" s="97">
        <f t="shared" si="0"/>
        <v>8.4008882900246537E-6</v>
      </c>
    </row>
    <row r="19" spans="1:4">
      <c r="A19" s="35" t="s">
        <v>129</v>
      </c>
      <c r="B19" s="24" t="s">
        <v>80</v>
      </c>
      <c r="C19" s="96" vm="8">
        <v>675.56747807399995</v>
      </c>
      <c r="D19" s="97">
        <f t="shared" si="0"/>
        <v>2.1159324963794174E-4</v>
      </c>
    </row>
    <row r="20" spans="1:4">
      <c r="A20" s="35" t="s">
        <v>129</v>
      </c>
      <c r="B20" s="24" t="s">
        <v>81</v>
      </c>
      <c r="C20" s="96" vm="9">
        <v>6432.6281454189984</v>
      </c>
      <c r="D20" s="97">
        <f t="shared" si="0"/>
        <v>2.0147516527617699E-3</v>
      </c>
    </row>
    <row r="21" spans="1:4">
      <c r="A21" s="35" t="s">
        <v>129</v>
      </c>
      <c r="B21" s="24" t="s">
        <v>82</v>
      </c>
      <c r="C21" s="96">
        <v>0</v>
      </c>
      <c r="D21" s="97">
        <f t="shared" si="0"/>
        <v>0</v>
      </c>
    </row>
    <row r="22" spans="1:4">
      <c r="A22" s="116" t="s">
        <v>3675</v>
      </c>
      <c r="B22" s="23" t="s">
        <v>166</v>
      </c>
      <c r="C22" s="96">
        <f>SUM(C23:C31)</f>
        <v>1132577.1843839637</v>
      </c>
      <c r="D22" s="97">
        <f t="shared" si="0"/>
        <v>0.35473242079800504</v>
      </c>
    </row>
    <row r="23" spans="1:4">
      <c r="A23" s="35" t="s">
        <v>129</v>
      </c>
      <c r="B23" s="24" t="s">
        <v>83</v>
      </c>
      <c r="C23" s="96" vm="10">
        <v>816202.82667765289</v>
      </c>
      <c r="D23" s="97">
        <f t="shared" si="0"/>
        <v>0.25564138900345473</v>
      </c>
    </row>
    <row r="24" spans="1:4">
      <c r="A24" s="35" t="s">
        <v>129</v>
      </c>
      <c r="B24" s="24" t="s">
        <v>84</v>
      </c>
      <c r="C24" s="96" vm="11">
        <v>2758.3913638190002</v>
      </c>
      <c r="D24" s="97">
        <f t="shared" si="0"/>
        <v>8.6395069535861221E-4</v>
      </c>
    </row>
    <row r="25" spans="1:4">
      <c r="A25" s="35" t="s">
        <v>129</v>
      </c>
      <c r="B25" s="24" t="s">
        <v>76</v>
      </c>
      <c r="C25" s="96" vm="12">
        <v>24801.722712167004</v>
      </c>
      <c r="D25" s="97">
        <f t="shared" si="0"/>
        <v>7.7681020410395232E-3</v>
      </c>
    </row>
    <row r="26" spans="1:4">
      <c r="A26" s="35" t="s">
        <v>129</v>
      </c>
      <c r="B26" s="24" t="s">
        <v>85</v>
      </c>
      <c r="C26" s="96">
        <f>'לא סחיר - מניות'!I9</f>
        <v>39120.523644479996</v>
      </c>
      <c r="D26" s="97">
        <f t="shared" si="0"/>
        <v>1.2252867395382148E-2</v>
      </c>
    </row>
    <row r="27" spans="1:4">
      <c r="A27" s="35" t="s">
        <v>129</v>
      </c>
      <c r="B27" s="24" t="s">
        <v>86</v>
      </c>
      <c r="C27" s="96" vm="13">
        <v>227230.59633652202</v>
      </c>
      <c r="D27" s="97">
        <f t="shared" si="0"/>
        <v>7.1170477941132418E-2</v>
      </c>
    </row>
    <row r="28" spans="1:4">
      <c r="A28" s="35" t="s">
        <v>129</v>
      </c>
      <c r="B28" s="24" t="s">
        <v>87</v>
      </c>
      <c r="C28" s="96" vm="14">
        <v>88.726140000000001</v>
      </c>
      <c r="D28" s="97">
        <f t="shared" si="0"/>
        <v>2.7789751430832682E-5</v>
      </c>
    </row>
    <row r="29" spans="1:4">
      <c r="A29" s="35" t="s">
        <v>129</v>
      </c>
      <c r="B29" s="24" t="s">
        <v>178</v>
      </c>
      <c r="C29" s="96" vm="15">
        <v>7.2010267170000004</v>
      </c>
      <c r="D29" s="97">
        <f t="shared" si="0"/>
        <v>2.2554203587828249E-6</v>
      </c>
    </row>
    <row r="30" spans="1:4">
      <c r="A30" s="35" t="s">
        <v>129</v>
      </c>
      <c r="B30" s="24" t="s">
        <v>110</v>
      </c>
      <c r="C30" s="96" vm="16">
        <v>22367.196482606003</v>
      </c>
      <c r="D30" s="97">
        <f t="shared" si="0"/>
        <v>7.0055885498480595E-3</v>
      </c>
    </row>
    <row r="31" spans="1:4">
      <c r="A31" s="35" t="s">
        <v>129</v>
      </c>
      <c r="B31" s="24" t="s">
        <v>88</v>
      </c>
      <c r="C31" s="96">
        <v>0</v>
      </c>
      <c r="D31" s="97">
        <f t="shared" si="0"/>
        <v>0</v>
      </c>
    </row>
    <row r="32" spans="1:4">
      <c r="A32" s="35" t="s">
        <v>129</v>
      </c>
      <c r="B32" s="23" t="s">
        <v>167</v>
      </c>
      <c r="C32" s="96" vm="17">
        <v>226985.413152441</v>
      </c>
      <c r="D32" s="97">
        <f t="shared" si="0"/>
        <v>7.1093684566140208E-2</v>
      </c>
    </row>
    <row r="33" spans="1:4">
      <c r="A33" s="35" t="s">
        <v>129</v>
      </c>
      <c r="B33" s="23" t="s">
        <v>168</v>
      </c>
      <c r="C33" s="96">
        <v>0</v>
      </c>
      <c r="D33" s="97">
        <f t="shared" si="0"/>
        <v>0</v>
      </c>
    </row>
    <row r="34" spans="1:4">
      <c r="A34" s="35" t="s">
        <v>129</v>
      </c>
      <c r="B34" s="23" t="s">
        <v>169</v>
      </c>
      <c r="C34" s="96" vm="18">
        <v>33530.133200000004</v>
      </c>
      <c r="D34" s="97">
        <f t="shared" si="0"/>
        <v>1.0501911466797841E-2</v>
      </c>
    </row>
    <row r="35" spans="1:4">
      <c r="A35" s="35" t="s">
        <v>129</v>
      </c>
      <c r="B35" s="36" t="s">
        <v>170</v>
      </c>
      <c r="C35" s="96">
        <v>0</v>
      </c>
      <c r="D35" s="97">
        <f t="shared" si="0"/>
        <v>0</v>
      </c>
    </row>
    <row r="36" spans="1:4">
      <c r="A36" s="35" t="s">
        <v>129</v>
      </c>
      <c r="B36" s="23" t="s">
        <v>171</v>
      </c>
      <c r="C36" s="96">
        <f>'השקעות אחרות '!H8</f>
        <v>-852.70120121952334</v>
      </c>
      <c r="D36" s="97">
        <f t="shared" si="0"/>
        <v>-2.6707297789200563E-4</v>
      </c>
    </row>
    <row r="37" spans="1:4">
      <c r="A37" s="123" t="s">
        <v>3675</v>
      </c>
      <c r="B37" s="46" t="s">
        <v>173</v>
      </c>
      <c r="C37" s="96">
        <f>SUM(C38:C40)</f>
        <v>0</v>
      </c>
      <c r="D37" s="97">
        <f t="shared" si="0"/>
        <v>0</v>
      </c>
    </row>
    <row r="38" spans="1:4">
      <c r="A38" s="35" t="s">
        <v>129</v>
      </c>
      <c r="B38" s="47" t="s">
        <v>174</v>
      </c>
      <c r="C38" s="96">
        <v>0</v>
      </c>
      <c r="D38" s="97">
        <f t="shared" si="0"/>
        <v>0</v>
      </c>
    </row>
    <row r="39" spans="1:4">
      <c r="A39" s="35" t="s">
        <v>129</v>
      </c>
      <c r="B39" s="47" t="s">
        <v>200</v>
      </c>
      <c r="C39" s="96">
        <v>0</v>
      </c>
      <c r="D39" s="97">
        <f t="shared" si="0"/>
        <v>0</v>
      </c>
    </row>
    <row r="40" spans="1:4">
      <c r="A40" s="35" t="s">
        <v>129</v>
      </c>
      <c r="B40" s="47" t="s">
        <v>175</v>
      </c>
      <c r="C40" s="96">
        <v>0</v>
      </c>
      <c r="D40" s="97">
        <f t="shared" si="0"/>
        <v>0</v>
      </c>
    </row>
    <row r="41" spans="1:4">
      <c r="A41" s="116" t="s">
        <v>3675</v>
      </c>
      <c r="B41" s="47" t="s">
        <v>89</v>
      </c>
      <c r="C41" s="96">
        <f>C37+C9</f>
        <v>3192764.793914583</v>
      </c>
      <c r="D41" s="97">
        <f t="shared" si="0"/>
        <v>1</v>
      </c>
    </row>
    <row r="42" spans="1:4">
      <c r="A42" s="35" t="s">
        <v>129</v>
      </c>
      <c r="B42" s="47" t="s">
        <v>172</v>
      </c>
      <c r="C42" s="96">
        <f>'יתרת התחייבות להשקעה'!B8</f>
        <v>179876.9894987474</v>
      </c>
      <c r="D42" s="124" t="s">
        <v>3675</v>
      </c>
    </row>
    <row r="43" spans="1:4">
      <c r="A43" s="116" t="s">
        <v>3675</v>
      </c>
      <c r="B43" s="5" t="s">
        <v>114</v>
      </c>
      <c r="C43" s="116" t="s">
        <v>3675</v>
      </c>
      <c r="D43" s="116" t="s">
        <v>3675</v>
      </c>
    </row>
    <row r="44" spans="1:4">
      <c r="A44" s="116" t="s">
        <v>3675</v>
      </c>
      <c r="B44" s="125" t="s">
        <v>3675</v>
      </c>
      <c r="C44" s="50" t="s">
        <v>156</v>
      </c>
      <c r="D44" s="30" t="s">
        <v>109</v>
      </c>
    </row>
    <row r="45" spans="1:4">
      <c r="A45" s="116" t="s">
        <v>3675</v>
      </c>
      <c r="B45" s="125" t="s">
        <v>3675</v>
      </c>
      <c r="C45" s="51" t="s">
        <v>0</v>
      </c>
      <c r="D45" s="19" t="s">
        <v>1</v>
      </c>
    </row>
    <row r="46" spans="1:4">
      <c r="A46" s="116" t="s">
        <v>3675</v>
      </c>
      <c r="B46" s="125" t="s">
        <v>3675</v>
      </c>
      <c r="C46" s="98" t="s">
        <v>139</v>
      </c>
      <c r="D46" s="99" vm="19">
        <v>2.4752999999999998</v>
      </c>
    </row>
    <row r="47" spans="1:4">
      <c r="A47" s="116" t="s">
        <v>3675</v>
      </c>
      <c r="B47" s="125" t="s">
        <v>3675</v>
      </c>
      <c r="C47" s="98" t="s">
        <v>146</v>
      </c>
      <c r="D47" s="99">
        <v>0.74744976816074182</v>
      </c>
    </row>
    <row r="48" spans="1:4">
      <c r="A48" s="116" t="s">
        <v>3675</v>
      </c>
      <c r="B48" s="125" t="s">
        <v>3675</v>
      </c>
      <c r="C48" s="98" t="s">
        <v>143</v>
      </c>
      <c r="D48" s="99" vm="20">
        <v>2.7391000000000001</v>
      </c>
    </row>
    <row r="49" spans="1:4">
      <c r="A49" s="116" t="s">
        <v>3675</v>
      </c>
      <c r="B49" s="126" t="s">
        <v>3675</v>
      </c>
      <c r="C49" s="98" t="s">
        <v>3156</v>
      </c>
      <c r="D49" s="99" vm="21">
        <v>4.3135000000000003</v>
      </c>
    </row>
    <row r="50" spans="1:4">
      <c r="A50" s="116" t="s">
        <v>3675</v>
      </c>
      <c r="B50" s="125" t="s">
        <v>3675</v>
      </c>
      <c r="C50" s="98" t="s">
        <v>137</v>
      </c>
      <c r="D50" s="99" vm="22">
        <v>4.0115999999999996</v>
      </c>
    </row>
    <row r="51" spans="1:4">
      <c r="A51" s="116" t="s">
        <v>3675</v>
      </c>
      <c r="B51" s="125" t="s">
        <v>3675</v>
      </c>
      <c r="C51" s="98" t="s">
        <v>138</v>
      </c>
      <c r="D51" s="99" vm="23">
        <v>4.6208999999999998</v>
      </c>
    </row>
    <row r="52" spans="1:4">
      <c r="A52" s="116" t="s">
        <v>3675</v>
      </c>
      <c r="B52" s="125" t="s">
        <v>3675</v>
      </c>
      <c r="C52" s="98" t="s">
        <v>140</v>
      </c>
      <c r="D52" s="99">
        <v>0.46448192400783739</v>
      </c>
    </row>
    <row r="53" spans="1:4">
      <c r="A53" s="116" t="s">
        <v>3675</v>
      </c>
      <c r="B53" s="125" t="s">
        <v>3675</v>
      </c>
      <c r="C53" s="98" t="s">
        <v>144</v>
      </c>
      <c r="D53" s="99">
        <v>2.5637E-2</v>
      </c>
    </row>
    <row r="54" spans="1:4">
      <c r="A54" s="116" t="s">
        <v>3675</v>
      </c>
      <c r="B54" s="125" t="s">
        <v>3675</v>
      </c>
      <c r="C54" s="98" t="s">
        <v>145</v>
      </c>
      <c r="D54" s="99">
        <v>0.2137704222363675</v>
      </c>
    </row>
    <row r="55" spans="1:4">
      <c r="A55" s="116" t="s">
        <v>3675</v>
      </c>
      <c r="B55" s="125" t="s">
        <v>3675</v>
      </c>
      <c r="C55" s="98" t="s">
        <v>142</v>
      </c>
      <c r="D55" s="99" vm="24">
        <v>0.53820000000000001</v>
      </c>
    </row>
    <row r="56" spans="1:4">
      <c r="A56" s="116" t="s">
        <v>3675</v>
      </c>
      <c r="B56" s="125" t="s">
        <v>3675</v>
      </c>
      <c r="C56" s="98" t="s">
        <v>3157</v>
      </c>
      <c r="D56" s="99">
        <v>2.2929893999999997</v>
      </c>
    </row>
    <row r="57" spans="1:4">
      <c r="A57" s="116" t="s">
        <v>3675</v>
      </c>
      <c r="B57" s="125" t="s">
        <v>3675</v>
      </c>
      <c r="C57" s="98" t="s">
        <v>141</v>
      </c>
      <c r="D57" s="99" vm="25">
        <v>0.36270000000000002</v>
      </c>
    </row>
    <row r="58" spans="1:4">
      <c r="A58" s="116" t="s">
        <v>3675</v>
      </c>
      <c r="B58" s="125" t="s">
        <v>3675</v>
      </c>
      <c r="C58" s="98" t="s">
        <v>135</v>
      </c>
      <c r="D58" s="99" vm="26">
        <v>3.6269999999999998</v>
      </c>
    </row>
    <row r="59" spans="1:4">
      <c r="A59" s="116" t="s">
        <v>3675</v>
      </c>
      <c r="B59" s="125" t="s">
        <v>3675</v>
      </c>
      <c r="C59" s="98" t="s">
        <v>147</v>
      </c>
      <c r="D59" s="99" vm="27">
        <v>0.19539999999999999</v>
      </c>
    </row>
    <row r="60" spans="1:4">
      <c r="A60" s="116" t="s">
        <v>3675</v>
      </c>
      <c r="B60" s="125" t="s">
        <v>3675</v>
      </c>
      <c r="C60" s="98" t="s">
        <v>3158</v>
      </c>
      <c r="D60" s="99" vm="28">
        <v>0.35589999999999999</v>
      </c>
    </row>
    <row r="61" spans="1:4">
      <c r="A61" s="116" t="s">
        <v>3675</v>
      </c>
      <c r="B61" s="125" t="s">
        <v>3675</v>
      </c>
      <c r="C61" s="98" t="s">
        <v>3159</v>
      </c>
      <c r="D61" s="99">
        <v>4.0537957812358541E-2</v>
      </c>
    </row>
    <row r="62" spans="1:4">
      <c r="A62" s="116" t="s">
        <v>3675</v>
      </c>
      <c r="B62" s="125" t="s">
        <v>3675</v>
      </c>
      <c r="C62" s="98" t="s">
        <v>3160</v>
      </c>
      <c r="D62" s="99">
        <v>0.51084507042253524</v>
      </c>
    </row>
    <row r="63" spans="1:4">
      <c r="A63" s="116" t="s">
        <v>3675</v>
      </c>
      <c r="B63" s="125" t="s">
        <v>3675</v>
      </c>
      <c r="C63" s="98" t="s">
        <v>136</v>
      </c>
      <c r="D63" s="99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58.140625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1.28515625" style="1" bestFit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149</v>
      </c>
      <c r="B1" s="37" t="s" vm="1">
        <v>222</v>
      </c>
    </row>
    <row r="2" spans="1:11">
      <c r="A2" s="37" t="s">
        <v>148</v>
      </c>
      <c r="B2" s="37" t="s">
        <v>223</v>
      </c>
    </row>
    <row r="3" spans="1:11">
      <c r="A3" s="37" t="s">
        <v>150</v>
      </c>
      <c r="B3" s="37" t="s">
        <v>224</v>
      </c>
    </row>
    <row r="4" spans="1:11">
      <c r="A4" s="37" t="s">
        <v>151</v>
      </c>
      <c r="B4" s="37">
        <v>8803</v>
      </c>
    </row>
    <row r="5" spans="1:11" s="3" customFormat="1">
      <c r="A5" s="54" t="s">
        <v>119</v>
      </c>
      <c r="B5" s="40" t="s">
        <v>48</v>
      </c>
      <c r="C5" s="40" t="s">
        <v>121</v>
      </c>
      <c r="D5" s="40" t="s">
        <v>14</v>
      </c>
      <c r="E5" s="40" t="s">
        <v>71</v>
      </c>
      <c r="F5" s="40" t="s">
        <v>107</v>
      </c>
      <c r="G5" s="40" t="s">
        <v>16</v>
      </c>
      <c r="H5" s="40" t="s">
        <v>18</v>
      </c>
      <c r="I5" s="40" t="s">
        <v>66</v>
      </c>
      <c r="J5" s="40" t="s">
        <v>152</v>
      </c>
      <c r="K5" s="42" t="s">
        <v>153</v>
      </c>
    </row>
    <row r="6" spans="1:11" s="3" customFormat="1">
      <c r="A6" s="127" t="s">
        <v>3675</v>
      </c>
      <c r="B6" s="128" t="s">
        <v>3675</v>
      </c>
      <c r="C6" s="128" t="s">
        <v>3675</v>
      </c>
      <c r="D6" s="128" t="s">
        <v>3675</v>
      </c>
      <c r="E6" s="128" t="s">
        <v>3675</v>
      </c>
      <c r="F6" s="128" t="s">
        <v>3675</v>
      </c>
      <c r="G6" s="12" t="s">
        <v>19</v>
      </c>
      <c r="H6" s="12" t="s">
        <v>19</v>
      </c>
      <c r="I6" s="12" t="s">
        <v>202</v>
      </c>
      <c r="J6" s="12" t="s">
        <v>19</v>
      </c>
      <c r="K6" s="13" t="s">
        <v>19</v>
      </c>
    </row>
    <row r="7" spans="1:11" s="4" customFormat="1" ht="20.25">
      <c r="A7" s="129" t="s">
        <v>3675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5" t="s">
        <v>47</v>
      </c>
      <c r="B8" s="130" t="s">
        <v>3675</v>
      </c>
      <c r="C8" s="130" t="s">
        <v>3675</v>
      </c>
      <c r="D8" s="130" t="s">
        <v>3675</v>
      </c>
      <c r="E8" s="130" t="s">
        <v>3675</v>
      </c>
      <c r="F8" s="130" t="s">
        <v>3675</v>
      </c>
      <c r="G8" s="130" t="s">
        <v>3675</v>
      </c>
      <c r="H8" s="130" t="s">
        <v>3675</v>
      </c>
      <c r="I8" s="63">
        <f>I9+I56</f>
        <v>329623.21701474604</v>
      </c>
      <c r="J8" s="64">
        <f>IFERROR(I8/$I$8,0)</f>
        <v>1</v>
      </c>
      <c r="K8" s="64">
        <f>I8/'סכום נכסי הקרן'!$C$41</f>
        <v>0.10324068269701817</v>
      </c>
    </row>
    <row r="9" spans="1:11">
      <c r="A9" s="56" t="s">
        <v>191</v>
      </c>
      <c r="B9" s="131" t="s">
        <v>3675</v>
      </c>
      <c r="C9" s="131" t="s">
        <v>3675</v>
      </c>
      <c r="D9" s="131" t="s">
        <v>3675</v>
      </c>
      <c r="E9" s="131" t="s">
        <v>3675</v>
      </c>
      <c r="F9" s="131" t="s">
        <v>3675</v>
      </c>
      <c r="G9" s="131" t="s">
        <v>3675</v>
      </c>
      <c r="H9" s="131" t="s">
        <v>3675</v>
      </c>
      <c r="I9" s="66">
        <f>I10+I19</f>
        <v>319464.51115197805</v>
      </c>
      <c r="J9" s="67">
        <f t="shared" ref="J9:J56" si="0">IFERROR(I9/$I$8,0)</f>
        <v>0.96918085456852532</v>
      </c>
      <c r="K9" s="67">
        <f>I9/'סכום נכסי הקרן'!$C$41</f>
        <v>0.10005889308253403</v>
      </c>
    </row>
    <row r="10" spans="1:11">
      <c r="A10" s="76" t="s">
        <v>45</v>
      </c>
      <c r="B10" s="131" t="s">
        <v>3675</v>
      </c>
      <c r="C10" s="131" t="s">
        <v>3675</v>
      </c>
      <c r="D10" s="131" t="s">
        <v>3675</v>
      </c>
      <c r="E10" s="131" t="s">
        <v>3675</v>
      </c>
      <c r="F10" s="131" t="s">
        <v>3675</v>
      </c>
      <c r="G10" s="131" t="s">
        <v>3675</v>
      </c>
      <c r="H10" s="131" t="s">
        <v>3675</v>
      </c>
      <c r="I10" s="66">
        <f>SUM(I11:I17)</f>
        <v>234189.97153760699</v>
      </c>
      <c r="J10" s="67">
        <f t="shared" si="0"/>
        <v>0.7104777802321196</v>
      </c>
      <c r="K10" s="67">
        <f>I10/'סכום נכסי הקרן'!$C$41</f>
        <v>7.3350211072226057E-2</v>
      </c>
    </row>
    <row r="11" spans="1:11">
      <c r="A11" s="62" t="s">
        <v>3161</v>
      </c>
      <c r="B11" s="59">
        <v>30011000</v>
      </c>
      <c r="C11" s="59">
        <v>11</v>
      </c>
      <c r="D11" s="59" t="s">
        <v>318</v>
      </c>
      <c r="E11" s="59" t="s">
        <v>319</v>
      </c>
      <c r="F11" s="72" t="s">
        <v>136</v>
      </c>
      <c r="G11" s="132" t="s">
        <v>3675</v>
      </c>
      <c r="H11" s="132" t="s">
        <v>3675</v>
      </c>
      <c r="I11" s="69">
        <v>11761.060541327002</v>
      </c>
      <c r="J11" s="70">
        <f t="shared" si="0"/>
        <v>3.5680315991821837E-2</v>
      </c>
      <c r="K11" s="70">
        <f>I11/'סכום נכסי הקרן'!$C$41</f>
        <v>3.6836601818410206E-3</v>
      </c>
    </row>
    <row r="12" spans="1:11">
      <c r="A12" s="62" t="s">
        <v>3162</v>
      </c>
      <c r="B12" s="59">
        <v>30012000</v>
      </c>
      <c r="C12" s="59">
        <v>12</v>
      </c>
      <c r="D12" s="59" t="s">
        <v>318</v>
      </c>
      <c r="E12" s="59" t="s">
        <v>319</v>
      </c>
      <c r="F12" s="72" t="s">
        <v>136</v>
      </c>
      <c r="G12" s="132" t="s">
        <v>3675</v>
      </c>
      <c r="H12" s="132" t="s">
        <v>3675</v>
      </c>
      <c r="I12" s="69">
        <v>19957.204770644996</v>
      </c>
      <c r="J12" s="70">
        <f t="shared" si="0"/>
        <v>6.0545506931789304E-2</v>
      </c>
      <c r="K12" s="70">
        <f>I12/'סכום נכסי הקרן'!$C$41</f>
        <v>6.250759469874973E-3</v>
      </c>
    </row>
    <row r="13" spans="1:11">
      <c r="A13" s="62" t="s">
        <v>3162</v>
      </c>
      <c r="B13" s="59">
        <v>30112000</v>
      </c>
      <c r="C13" s="59">
        <v>12</v>
      </c>
      <c r="D13" s="59" t="s">
        <v>318</v>
      </c>
      <c r="E13" s="59" t="s">
        <v>319</v>
      </c>
      <c r="F13" s="72" t="s">
        <v>136</v>
      </c>
      <c r="G13" s="132" t="s">
        <v>3675</v>
      </c>
      <c r="H13" s="132" t="s">
        <v>3675</v>
      </c>
      <c r="I13" s="69">
        <v>911.13721999999996</v>
      </c>
      <c r="J13" s="70">
        <f t="shared" si="0"/>
        <v>2.7641779248797249E-3</v>
      </c>
      <c r="K13" s="70">
        <f>I13/'סכום נכסי הקרן'!$C$41</f>
        <v>2.8537561606060979E-4</v>
      </c>
    </row>
    <row r="14" spans="1:11">
      <c r="A14" s="62" t="s">
        <v>3163</v>
      </c>
      <c r="B14" s="59">
        <v>34810000</v>
      </c>
      <c r="C14" s="59">
        <v>10</v>
      </c>
      <c r="D14" s="59" t="s">
        <v>318</v>
      </c>
      <c r="E14" s="59" t="s">
        <v>319</v>
      </c>
      <c r="F14" s="72" t="s">
        <v>136</v>
      </c>
      <c r="G14" s="132" t="s">
        <v>3675</v>
      </c>
      <c r="H14" s="132" t="s">
        <v>3675</v>
      </c>
      <c r="I14" s="69">
        <v>4592.5564714749999</v>
      </c>
      <c r="J14" s="70">
        <f t="shared" si="0"/>
        <v>1.3932745736382843E-2</v>
      </c>
      <c r="K14" s="70">
        <f>I14/'סכום נכסי הקרן'!$C$41</f>
        <v>1.4384261816681339E-3</v>
      </c>
    </row>
    <row r="15" spans="1:11">
      <c r="A15" s="62" t="s">
        <v>3163</v>
      </c>
      <c r="B15" s="59">
        <v>34110000</v>
      </c>
      <c r="C15" s="59">
        <v>10</v>
      </c>
      <c r="D15" s="59" t="s">
        <v>318</v>
      </c>
      <c r="E15" s="59" t="s">
        <v>319</v>
      </c>
      <c r="F15" s="72" t="s">
        <v>136</v>
      </c>
      <c r="G15" s="132" t="s">
        <v>3675</v>
      </c>
      <c r="H15" s="132" t="s">
        <v>3675</v>
      </c>
      <c r="I15" s="69">
        <v>22350.855688437001</v>
      </c>
      <c r="J15" s="70">
        <f t="shared" si="0"/>
        <v>6.7807285818210772E-2</v>
      </c>
      <c r="K15" s="70">
        <f>I15/'סכום נכסי הקרן'!$C$41</f>
        <v>7.000470479703918E-3</v>
      </c>
    </row>
    <row r="16" spans="1:11">
      <c r="A16" s="62" t="s">
        <v>3163</v>
      </c>
      <c r="B16" s="59">
        <v>30110000</v>
      </c>
      <c r="C16" s="59">
        <v>10</v>
      </c>
      <c r="D16" s="59" t="s">
        <v>318</v>
      </c>
      <c r="E16" s="59" t="s">
        <v>319</v>
      </c>
      <c r="F16" s="72" t="s">
        <v>136</v>
      </c>
      <c r="G16" s="132" t="s">
        <v>3675</v>
      </c>
      <c r="H16" s="132" t="s">
        <v>3675</v>
      </c>
      <c r="I16" s="69">
        <v>171882.98465999999</v>
      </c>
      <c r="J16" s="70">
        <f t="shared" si="0"/>
        <v>0.52145290679664302</v>
      </c>
      <c r="K16" s="70">
        <f>I16/'סכום נכסי הקרן'!$C$41</f>
        <v>5.3835154092029998E-2</v>
      </c>
    </row>
    <row r="17" spans="1:11">
      <c r="A17" s="62" t="s">
        <v>3164</v>
      </c>
      <c r="B17" s="59">
        <v>30120000</v>
      </c>
      <c r="C17" s="59">
        <v>20</v>
      </c>
      <c r="D17" s="59" t="s">
        <v>318</v>
      </c>
      <c r="E17" s="59" t="s">
        <v>319</v>
      </c>
      <c r="F17" s="72" t="s">
        <v>136</v>
      </c>
      <c r="G17" s="132" t="s">
        <v>3675</v>
      </c>
      <c r="H17" s="132" t="s">
        <v>3675</v>
      </c>
      <c r="I17" s="69">
        <v>2734.1721857229995</v>
      </c>
      <c r="J17" s="70">
        <f t="shared" si="0"/>
        <v>8.2948410323920949E-3</v>
      </c>
      <c r="K17" s="70">
        <f>I17/'סכום נכסי הקרן'!$C$41</f>
        <v>8.5636505104739872E-4</v>
      </c>
    </row>
    <row r="18" spans="1:11">
      <c r="A18" s="133" t="s">
        <v>3675</v>
      </c>
      <c r="B18" s="134" t="s">
        <v>3675</v>
      </c>
      <c r="C18" s="134" t="s">
        <v>3675</v>
      </c>
      <c r="D18" s="134" t="s">
        <v>3675</v>
      </c>
      <c r="E18" s="134" t="s">
        <v>3675</v>
      </c>
      <c r="F18" s="134" t="s">
        <v>3675</v>
      </c>
      <c r="G18" s="134" t="s">
        <v>3675</v>
      </c>
      <c r="H18" s="134" t="s">
        <v>3675</v>
      </c>
      <c r="I18" s="134" t="s">
        <v>3675</v>
      </c>
      <c r="J18" s="134" t="s">
        <v>3675</v>
      </c>
      <c r="K18" s="134" t="s">
        <v>3675</v>
      </c>
    </row>
    <row r="19" spans="1:11">
      <c r="A19" s="76" t="s">
        <v>46</v>
      </c>
      <c r="B19" s="131" t="s">
        <v>3675</v>
      </c>
      <c r="C19" s="131" t="s">
        <v>3675</v>
      </c>
      <c r="D19" s="131" t="s">
        <v>3675</v>
      </c>
      <c r="E19" s="131" t="s">
        <v>3675</v>
      </c>
      <c r="F19" s="131" t="s">
        <v>3675</v>
      </c>
      <c r="G19" s="131" t="s">
        <v>3675</v>
      </c>
      <c r="H19" s="131" t="s">
        <v>3675</v>
      </c>
      <c r="I19" s="66">
        <f>SUM(I20:I54)</f>
        <v>85274.539614371024</v>
      </c>
      <c r="J19" s="67">
        <f t="shared" si="0"/>
        <v>0.25870307433640566</v>
      </c>
      <c r="K19" s="67">
        <f>I19/'סכום נכסי הקרן'!$C$41</f>
        <v>2.670868201030796E-2</v>
      </c>
    </row>
    <row r="20" spans="1:11">
      <c r="A20" s="62" t="s">
        <v>3161</v>
      </c>
      <c r="B20" s="59">
        <v>32011000</v>
      </c>
      <c r="C20" s="59">
        <v>11</v>
      </c>
      <c r="D20" s="59" t="s">
        <v>318</v>
      </c>
      <c r="E20" s="59" t="s">
        <v>319</v>
      </c>
      <c r="F20" s="72" t="s">
        <v>137</v>
      </c>
      <c r="G20" s="132" t="s">
        <v>3675</v>
      </c>
      <c r="H20" s="132" t="s">
        <v>3675</v>
      </c>
      <c r="I20" s="69">
        <v>496.57797758100003</v>
      </c>
      <c r="J20" s="70">
        <f t="shared" si="0"/>
        <v>1.5065018237437598E-3</v>
      </c>
      <c r="K20" s="70">
        <f>I20/'סכום נכסי הקרן'!$C$41</f>
        <v>1.5553227676760867E-4</v>
      </c>
    </row>
    <row r="21" spans="1:11">
      <c r="A21" s="62" t="s">
        <v>3161</v>
      </c>
      <c r="B21" s="59">
        <v>31211000</v>
      </c>
      <c r="C21" s="59">
        <v>11</v>
      </c>
      <c r="D21" s="59" t="s">
        <v>318</v>
      </c>
      <c r="E21" s="59" t="s">
        <v>319</v>
      </c>
      <c r="F21" s="72" t="s">
        <v>139</v>
      </c>
      <c r="G21" s="132" t="s">
        <v>3675</v>
      </c>
      <c r="H21" s="132" t="s">
        <v>3675</v>
      </c>
      <c r="I21" s="69">
        <v>9.6550699900000012</v>
      </c>
      <c r="J21" s="70">
        <f t="shared" si="0"/>
        <v>2.9291231599041372E-5</v>
      </c>
      <c r="K21" s="70">
        <f>I21/'סכום נכסי הקרן'!$C$41</f>
        <v>3.0240467473215024E-6</v>
      </c>
    </row>
    <row r="22" spans="1:11">
      <c r="A22" s="62" t="s">
        <v>3161</v>
      </c>
      <c r="B22" s="59">
        <v>30211000</v>
      </c>
      <c r="C22" s="59">
        <v>11</v>
      </c>
      <c r="D22" s="59" t="s">
        <v>318</v>
      </c>
      <c r="E22" s="59" t="s">
        <v>319</v>
      </c>
      <c r="F22" s="72" t="s">
        <v>138</v>
      </c>
      <c r="G22" s="132" t="s">
        <v>3675</v>
      </c>
      <c r="H22" s="132" t="s">
        <v>3675</v>
      </c>
      <c r="I22" s="69">
        <v>2.6153297360000001</v>
      </c>
      <c r="J22" s="70">
        <f t="shared" si="0"/>
        <v>7.9343007440006892E-6</v>
      </c>
      <c r="K22" s="70">
        <f>I22/'סכום נכסי הקרן'!$C$41</f>
        <v>8.1914262553409023E-7</v>
      </c>
    </row>
    <row r="23" spans="1:11">
      <c r="A23" s="62" t="s">
        <v>3161</v>
      </c>
      <c r="B23" s="59">
        <v>30311000</v>
      </c>
      <c r="C23" s="59">
        <v>11</v>
      </c>
      <c r="D23" s="59" t="s">
        <v>318</v>
      </c>
      <c r="E23" s="59" t="s">
        <v>319</v>
      </c>
      <c r="F23" s="72" t="s">
        <v>135</v>
      </c>
      <c r="G23" s="132" t="s">
        <v>3675</v>
      </c>
      <c r="H23" s="132" t="s">
        <v>3675</v>
      </c>
      <c r="I23" s="69">
        <v>9990.631966719</v>
      </c>
      <c r="J23" s="70">
        <f t="shared" si="0"/>
        <v>3.0309248411564585E-2</v>
      </c>
      <c r="K23" s="70">
        <f>I23/'סכום נכסי הקרן'!$C$41</f>
        <v>3.1291474980434408E-3</v>
      </c>
    </row>
    <row r="24" spans="1:11">
      <c r="A24" s="62" t="s">
        <v>3162</v>
      </c>
      <c r="B24" s="59">
        <v>32012000</v>
      </c>
      <c r="C24" s="59">
        <v>12</v>
      </c>
      <c r="D24" s="59" t="s">
        <v>318</v>
      </c>
      <c r="E24" s="59" t="s">
        <v>319</v>
      </c>
      <c r="F24" s="72" t="s">
        <v>137</v>
      </c>
      <c r="G24" s="132" t="s">
        <v>3675</v>
      </c>
      <c r="H24" s="132" t="s">
        <v>3675</v>
      </c>
      <c r="I24" s="69">
        <v>2207.2809136820001</v>
      </c>
      <c r="J24" s="70">
        <f t="shared" si="0"/>
        <v>6.6963757397685217E-3</v>
      </c>
      <c r="K24" s="70">
        <f>I24/'סכום נכסי הקרן'!$C$41</f>
        <v>6.9133840296945219E-4</v>
      </c>
    </row>
    <row r="25" spans="1:11">
      <c r="A25" s="62" t="s">
        <v>3162</v>
      </c>
      <c r="B25" s="59">
        <v>31212000</v>
      </c>
      <c r="C25" s="59">
        <v>12</v>
      </c>
      <c r="D25" s="59" t="s">
        <v>318</v>
      </c>
      <c r="E25" s="59" t="s">
        <v>319</v>
      </c>
      <c r="F25" s="72" t="s">
        <v>139</v>
      </c>
      <c r="G25" s="132" t="s">
        <v>3675</v>
      </c>
      <c r="H25" s="132" t="s">
        <v>3675</v>
      </c>
      <c r="I25" s="69">
        <v>24.89622</v>
      </c>
      <c r="J25" s="70">
        <f t="shared" si="0"/>
        <v>7.5529327774524578E-5</v>
      </c>
      <c r="K25" s="70">
        <f>I25/'סכום נכסי הקרן'!$C$41</f>
        <v>7.7976993630887727E-6</v>
      </c>
    </row>
    <row r="26" spans="1:11">
      <c r="A26" s="62" t="s">
        <v>3162</v>
      </c>
      <c r="B26" s="59">
        <v>30312000</v>
      </c>
      <c r="C26" s="59">
        <v>12</v>
      </c>
      <c r="D26" s="59" t="s">
        <v>318</v>
      </c>
      <c r="E26" s="59" t="s">
        <v>319</v>
      </c>
      <c r="F26" s="72" t="s">
        <v>135</v>
      </c>
      <c r="G26" s="132" t="s">
        <v>3675</v>
      </c>
      <c r="H26" s="132" t="s">
        <v>3675</v>
      </c>
      <c r="I26" s="69">
        <v>17728.786625101002</v>
      </c>
      <c r="J26" s="70">
        <f t="shared" si="0"/>
        <v>5.3785005757976949E-2</v>
      </c>
      <c r="K26" s="70">
        <f>I26/'סכום נכסי הקרן'!$C$41</f>
        <v>5.5528007133165934E-3</v>
      </c>
    </row>
    <row r="27" spans="1:11">
      <c r="A27" s="62" t="s">
        <v>3162</v>
      </c>
      <c r="B27" s="59">
        <v>30212000</v>
      </c>
      <c r="C27" s="59">
        <v>12</v>
      </c>
      <c r="D27" s="59" t="s">
        <v>318</v>
      </c>
      <c r="E27" s="59" t="s">
        <v>319</v>
      </c>
      <c r="F27" s="72" t="s">
        <v>138</v>
      </c>
      <c r="G27" s="132" t="s">
        <v>3675</v>
      </c>
      <c r="H27" s="132" t="s">
        <v>3675</v>
      </c>
      <c r="I27" s="69">
        <v>862.93610091999983</v>
      </c>
      <c r="J27" s="70">
        <f t="shared" si="0"/>
        <v>2.6179469660396995E-3</v>
      </c>
      <c r="K27" s="70">
        <f>I27/'סכום נכסי הקרן'!$C$41</f>
        <v>2.70278632038526E-4</v>
      </c>
    </row>
    <row r="28" spans="1:11">
      <c r="A28" s="62" t="s">
        <v>3162</v>
      </c>
      <c r="B28" s="59">
        <v>31712000</v>
      </c>
      <c r="C28" s="59">
        <v>12</v>
      </c>
      <c r="D28" s="59" t="s">
        <v>318</v>
      </c>
      <c r="E28" s="59" t="s">
        <v>319</v>
      </c>
      <c r="F28" s="72" t="s">
        <v>144</v>
      </c>
      <c r="G28" s="132" t="s">
        <v>3675</v>
      </c>
      <c r="H28" s="132" t="s">
        <v>3675</v>
      </c>
      <c r="I28" s="69">
        <v>1.5579441919999999</v>
      </c>
      <c r="J28" s="70">
        <f t="shared" si="0"/>
        <v>4.7264394969190039E-6</v>
      </c>
      <c r="K28" s="70">
        <f>I28/'סכום נכסי הקרן'!$C$41</f>
        <v>4.8796084038806906E-7</v>
      </c>
    </row>
    <row r="29" spans="1:11">
      <c r="A29" s="62" t="s">
        <v>3162</v>
      </c>
      <c r="B29" s="59">
        <v>31112000</v>
      </c>
      <c r="C29" s="59">
        <v>12</v>
      </c>
      <c r="D29" s="59" t="s">
        <v>318</v>
      </c>
      <c r="E29" s="59" t="s">
        <v>319</v>
      </c>
      <c r="F29" s="72" t="s">
        <v>143</v>
      </c>
      <c r="G29" s="132" t="s">
        <v>3675</v>
      </c>
      <c r="H29" s="132" t="s">
        <v>3675</v>
      </c>
      <c r="I29" s="69">
        <v>0.35102196100000005</v>
      </c>
      <c r="J29" s="70">
        <f t="shared" si="0"/>
        <v>1.0649188008631585E-6</v>
      </c>
      <c r="K29" s="70">
        <f>I29/'סכום נכסי הקרן'!$C$41</f>
        <v>1.0994294401800242E-7</v>
      </c>
    </row>
    <row r="30" spans="1:11">
      <c r="A30" s="62" t="s">
        <v>3162</v>
      </c>
      <c r="B30" s="59">
        <v>31012000</v>
      </c>
      <c r="C30" s="59">
        <v>12</v>
      </c>
      <c r="D30" s="59" t="s">
        <v>318</v>
      </c>
      <c r="E30" s="59" t="s">
        <v>319</v>
      </c>
      <c r="F30" s="72" t="s">
        <v>142</v>
      </c>
      <c r="G30" s="132" t="s">
        <v>3675</v>
      </c>
      <c r="H30" s="132" t="s">
        <v>3675</v>
      </c>
      <c r="I30" s="69">
        <v>0.23666999999999999</v>
      </c>
      <c r="J30" s="70">
        <f t="shared" si="0"/>
        <v>7.1800160845287882E-7</v>
      </c>
      <c r="K30" s="70">
        <f>I30/'סכום נכסי הקרן'!$C$41</f>
        <v>7.4126976234232329E-8</v>
      </c>
    </row>
    <row r="31" spans="1:11">
      <c r="A31" s="62" t="s">
        <v>3163</v>
      </c>
      <c r="B31" s="59">
        <v>32610000</v>
      </c>
      <c r="C31" s="59">
        <v>10</v>
      </c>
      <c r="D31" s="59" t="s">
        <v>318</v>
      </c>
      <c r="E31" s="59" t="s">
        <v>319</v>
      </c>
      <c r="F31" s="72" t="s">
        <v>140</v>
      </c>
      <c r="G31" s="132" t="s">
        <v>3675</v>
      </c>
      <c r="H31" s="132" t="s">
        <v>3675</v>
      </c>
      <c r="I31" s="69">
        <v>4.4793688000000005E-2</v>
      </c>
      <c r="J31" s="70">
        <f t="shared" si="0"/>
        <v>1.3589360726976982E-7</v>
      </c>
      <c r="K31" s="70">
        <f>I31/'סכום נכסי הקרן'!$C$41</f>
        <v>1.4029748788691505E-8</v>
      </c>
    </row>
    <row r="32" spans="1:11">
      <c r="A32" s="62" t="s">
        <v>3163</v>
      </c>
      <c r="B32" s="59">
        <v>34510000</v>
      </c>
      <c r="C32" s="59">
        <v>10</v>
      </c>
      <c r="D32" s="59" t="s">
        <v>318</v>
      </c>
      <c r="E32" s="59" t="s">
        <v>319</v>
      </c>
      <c r="F32" s="72" t="s">
        <v>137</v>
      </c>
      <c r="G32" s="132" t="s">
        <v>3675</v>
      </c>
      <c r="H32" s="132" t="s">
        <v>3675</v>
      </c>
      <c r="I32" s="69">
        <v>2362.5808197629999</v>
      </c>
      <c r="J32" s="70">
        <f t="shared" si="0"/>
        <v>7.1675194519362617E-3</v>
      </c>
      <c r="K32" s="70">
        <f>I32/'סכום נכסי הקרן'!$C$41</f>
        <v>7.3997960146205701E-4</v>
      </c>
    </row>
    <row r="33" spans="1:11">
      <c r="A33" s="62" t="s">
        <v>3163</v>
      </c>
      <c r="B33" s="59">
        <v>30310000</v>
      </c>
      <c r="C33" s="59">
        <v>10</v>
      </c>
      <c r="D33" s="59" t="s">
        <v>318</v>
      </c>
      <c r="E33" s="59" t="s">
        <v>319</v>
      </c>
      <c r="F33" s="72" t="s">
        <v>135</v>
      </c>
      <c r="G33" s="132" t="s">
        <v>3675</v>
      </c>
      <c r="H33" s="132" t="s">
        <v>3675</v>
      </c>
      <c r="I33" s="69">
        <v>8249.1136900000001</v>
      </c>
      <c r="J33" s="70">
        <f t="shared" si="0"/>
        <v>2.5025887935651595E-2</v>
      </c>
      <c r="K33" s="70">
        <f>I33/'סכום נכסי הקרן'!$C$41</f>
        <v>2.583689755575741E-3</v>
      </c>
    </row>
    <row r="34" spans="1:11">
      <c r="A34" s="62" t="s">
        <v>3163</v>
      </c>
      <c r="B34" s="59">
        <v>32010000</v>
      </c>
      <c r="C34" s="59">
        <v>10</v>
      </c>
      <c r="D34" s="59" t="s">
        <v>318</v>
      </c>
      <c r="E34" s="59" t="s">
        <v>319</v>
      </c>
      <c r="F34" s="72" t="s">
        <v>137</v>
      </c>
      <c r="G34" s="132" t="s">
        <v>3675</v>
      </c>
      <c r="H34" s="132" t="s">
        <v>3675</v>
      </c>
      <c r="I34" s="69">
        <v>37.939709999999998</v>
      </c>
      <c r="J34" s="70">
        <f t="shared" si="0"/>
        <v>1.1510023578922454E-4</v>
      </c>
      <c r="K34" s="70">
        <f>I34/'סכום נכסי הקרן'!$C$41</f>
        <v>1.1883026921467303E-5</v>
      </c>
    </row>
    <row r="35" spans="1:11">
      <c r="A35" s="62" t="s">
        <v>3163</v>
      </c>
      <c r="B35" s="59">
        <v>31010000</v>
      </c>
      <c r="C35" s="59">
        <v>10</v>
      </c>
      <c r="D35" s="59" t="s">
        <v>318</v>
      </c>
      <c r="E35" s="59" t="s">
        <v>319</v>
      </c>
      <c r="F35" s="72" t="s">
        <v>142</v>
      </c>
      <c r="G35" s="132" t="s">
        <v>3675</v>
      </c>
      <c r="H35" s="132" t="s">
        <v>3675</v>
      </c>
      <c r="I35" s="69">
        <v>0.30435000000000001</v>
      </c>
      <c r="J35" s="70">
        <f t="shared" si="0"/>
        <v>9.2332695116674558E-7</v>
      </c>
      <c r="K35" s="70">
        <f>I35/'סכום נכסי הקרן'!$C$41</f>
        <v>9.5324904791011165E-8</v>
      </c>
    </row>
    <row r="36" spans="1:11">
      <c r="A36" s="62" t="s">
        <v>3163</v>
      </c>
      <c r="B36" s="59">
        <v>33810000</v>
      </c>
      <c r="C36" s="59">
        <v>10</v>
      </c>
      <c r="D36" s="59" t="s">
        <v>318</v>
      </c>
      <c r="E36" s="59" t="s">
        <v>319</v>
      </c>
      <c r="F36" s="72" t="s">
        <v>138</v>
      </c>
      <c r="G36" s="132" t="s">
        <v>3675</v>
      </c>
      <c r="H36" s="132" t="s">
        <v>3675</v>
      </c>
      <c r="I36" s="69">
        <v>265.48418590300003</v>
      </c>
      <c r="J36" s="70">
        <f t="shared" si="0"/>
        <v>8.054171314368408E-4</v>
      </c>
      <c r="K36" s="70">
        <f>I36/'סכום נכסי הקרן'!$C$41</f>
        <v>8.3151814505413451E-5</v>
      </c>
    </row>
    <row r="37" spans="1:11">
      <c r="A37" s="62" t="s">
        <v>3163</v>
      </c>
      <c r="B37" s="59">
        <v>31110000</v>
      </c>
      <c r="C37" s="59">
        <v>10</v>
      </c>
      <c r="D37" s="59" t="s">
        <v>318</v>
      </c>
      <c r="E37" s="59" t="s">
        <v>319</v>
      </c>
      <c r="F37" s="72" t="s">
        <v>143</v>
      </c>
      <c r="G37" s="132" t="s">
        <v>3675</v>
      </c>
      <c r="H37" s="132" t="s">
        <v>3675</v>
      </c>
      <c r="I37" s="69">
        <v>1.7145899999999998</v>
      </c>
      <c r="J37" s="70">
        <f t="shared" si="0"/>
        <v>5.2016663617578124E-6</v>
      </c>
      <c r="K37" s="70">
        <f>I37/'סכום נכסי הקרן'!$C$41</f>
        <v>5.3702358634999117E-7</v>
      </c>
    </row>
    <row r="38" spans="1:11">
      <c r="A38" s="62" t="s">
        <v>3163</v>
      </c>
      <c r="B38" s="59">
        <v>34610000</v>
      </c>
      <c r="C38" s="59">
        <v>10</v>
      </c>
      <c r="D38" s="59" t="s">
        <v>318</v>
      </c>
      <c r="E38" s="59" t="s">
        <v>319</v>
      </c>
      <c r="F38" s="72" t="s">
        <v>139</v>
      </c>
      <c r="G38" s="132" t="s">
        <v>3675</v>
      </c>
      <c r="H38" s="132" t="s">
        <v>3675</v>
      </c>
      <c r="I38" s="69">
        <v>65.138245812999997</v>
      </c>
      <c r="J38" s="70">
        <f t="shared" si="0"/>
        <v>1.9761425303389951E-4</v>
      </c>
      <c r="K38" s="70">
        <f>I38/'סכום נכסי הקרן'!$C$41</f>
        <v>2.0401830393881078E-5</v>
      </c>
    </row>
    <row r="39" spans="1:11">
      <c r="A39" s="62" t="s">
        <v>3163</v>
      </c>
      <c r="B39" s="59">
        <v>31710000</v>
      </c>
      <c r="C39" s="59">
        <v>10</v>
      </c>
      <c r="D39" s="59" t="s">
        <v>318</v>
      </c>
      <c r="E39" s="59" t="s">
        <v>319</v>
      </c>
      <c r="F39" s="72" t="s">
        <v>144</v>
      </c>
      <c r="G39" s="132" t="s">
        <v>3675</v>
      </c>
      <c r="H39" s="132" t="s">
        <v>3675</v>
      </c>
      <c r="I39" s="69">
        <v>862.59606974500002</v>
      </c>
      <c r="J39" s="70">
        <f t="shared" si="0"/>
        <v>2.6169153907214335E-3</v>
      </c>
      <c r="K39" s="70">
        <f>I39/'סכום נכסי הקרן'!$C$41</f>
        <v>2.7017213149841481E-4</v>
      </c>
    </row>
    <row r="40" spans="1:11">
      <c r="A40" s="62" t="s">
        <v>3163</v>
      </c>
      <c r="B40" s="59">
        <v>30710000</v>
      </c>
      <c r="C40" s="59">
        <v>10</v>
      </c>
      <c r="D40" s="59" t="s">
        <v>318</v>
      </c>
      <c r="E40" s="59" t="s">
        <v>319</v>
      </c>
      <c r="F40" s="72" t="s">
        <v>3156</v>
      </c>
      <c r="G40" s="132" t="s">
        <v>3675</v>
      </c>
      <c r="H40" s="132" t="s">
        <v>3675</v>
      </c>
      <c r="I40" s="69">
        <v>0.163833118</v>
      </c>
      <c r="J40" s="70">
        <f t="shared" si="0"/>
        <v>4.9703148790235473E-7</v>
      </c>
      <c r="K40" s="70">
        <f>I40/'סכום נכסי הקרן'!$C$41</f>
        <v>5.1313870132953829E-8</v>
      </c>
    </row>
    <row r="41" spans="1:11">
      <c r="A41" s="62" t="s">
        <v>3163</v>
      </c>
      <c r="B41" s="59">
        <v>30210000</v>
      </c>
      <c r="C41" s="59">
        <v>10</v>
      </c>
      <c r="D41" s="59" t="s">
        <v>318</v>
      </c>
      <c r="E41" s="59" t="s">
        <v>319</v>
      </c>
      <c r="F41" s="72" t="s">
        <v>138</v>
      </c>
      <c r="G41" s="132" t="s">
        <v>3675</v>
      </c>
      <c r="H41" s="132" t="s">
        <v>3675</v>
      </c>
      <c r="I41" s="69">
        <v>47.080269999999999</v>
      </c>
      <c r="J41" s="70">
        <f t="shared" si="0"/>
        <v>1.4283056401908064E-4</v>
      </c>
      <c r="K41" s="70">
        <f>I41/'סכום נכסי הקרן'!$C$41</f>
        <v>1.4745924939330044E-5</v>
      </c>
    </row>
    <row r="42" spans="1:11">
      <c r="A42" s="62" t="s">
        <v>3163</v>
      </c>
      <c r="B42" s="59">
        <v>34710000</v>
      </c>
      <c r="C42" s="59">
        <v>10</v>
      </c>
      <c r="D42" s="59" t="s">
        <v>318</v>
      </c>
      <c r="E42" s="59" t="s">
        <v>319</v>
      </c>
      <c r="F42" s="72" t="s">
        <v>143</v>
      </c>
      <c r="G42" s="132" t="s">
        <v>3675</v>
      </c>
      <c r="H42" s="132" t="s">
        <v>3675</v>
      </c>
      <c r="I42" s="69">
        <v>78.150484685999999</v>
      </c>
      <c r="J42" s="70">
        <f t="shared" si="0"/>
        <v>2.3709035241441701E-4</v>
      </c>
      <c r="K42" s="70">
        <f>I42/'סכום נכסי הקרן'!$C$41</f>
        <v>2.447736984414104E-5</v>
      </c>
    </row>
    <row r="43" spans="1:11">
      <c r="A43" s="62" t="s">
        <v>3163</v>
      </c>
      <c r="B43" s="59">
        <v>31410000</v>
      </c>
      <c r="C43" s="59">
        <v>10</v>
      </c>
      <c r="D43" s="59" t="s">
        <v>318</v>
      </c>
      <c r="E43" s="59" t="s">
        <v>319</v>
      </c>
      <c r="F43" s="72" t="s">
        <v>135</v>
      </c>
      <c r="G43" s="132" t="s">
        <v>3675</v>
      </c>
      <c r="H43" s="132" t="s">
        <v>3675</v>
      </c>
      <c r="I43" s="69">
        <v>397.36092102499998</v>
      </c>
      <c r="J43" s="70">
        <f t="shared" si="0"/>
        <v>1.2055004032292531E-3</v>
      </c>
      <c r="K43" s="70">
        <f>I43/'סכום נכסי הקרן'!$C$41</f>
        <v>1.2445668462091877E-4</v>
      </c>
    </row>
    <row r="44" spans="1:11">
      <c r="A44" s="62" t="s">
        <v>3163</v>
      </c>
      <c r="B44" s="59">
        <v>30910000</v>
      </c>
      <c r="C44" s="59">
        <v>10</v>
      </c>
      <c r="D44" s="59" t="s">
        <v>318</v>
      </c>
      <c r="E44" s="59" t="s">
        <v>319</v>
      </c>
      <c r="F44" s="72" t="s">
        <v>3158</v>
      </c>
      <c r="G44" s="132" t="s">
        <v>3675</v>
      </c>
      <c r="H44" s="132" t="s">
        <v>3675</v>
      </c>
      <c r="I44" s="69">
        <v>52.038437212999995</v>
      </c>
      <c r="J44" s="70">
        <f t="shared" si="0"/>
        <v>1.5787248751556235E-4</v>
      </c>
      <c r="K44" s="70">
        <f>I44/'סכום נכסי הקרן'!$C$41</f>
        <v>1.6298863390183135E-5</v>
      </c>
    </row>
    <row r="45" spans="1:11">
      <c r="A45" s="62" t="s">
        <v>3163</v>
      </c>
      <c r="B45" s="59">
        <v>34010000</v>
      </c>
      <c r="C45" s="59">
        <v>10</v>
      </c>
      <c r="D45" s="59" t="s">
        <v>318</v>
      </c>
      <c r="E45" s="59" t="s">
        <v>319</v>
      </c>
      <c r="F45" s="72" t="s">
        <v>135</v>
      </c>
      <c r="G45" s="132" t="s">
        <v>3675</v>
      </c>
      <c r="H45" s="132" t="s">
        <v>3675</v>
      </c>
      <c r="I45" s="69">
        <v>20364.886596697001</v>
      </c>
      <c r="J45" s="70">
        <f t="shared" si="0"/>
        <v>6.1782318554903112E-2</v>
      </c>
      <c r="K45" s="70">
        <f>I45/'סכום נכסי הקרן'!$C$41</f>
        <v>6.3784487462128503E-3</v>
      </c>
    </row>
    <row r="46" spans="1:11">
      <c r="A46" s="62" t="s">
        <v>3163</v>
      </c>
      <c r="B46" s="59">
        <v>30810000</v>
      </c>
      <c r="C46" s="59">
        <v>10</v>
      </c>
      <c r="D46" s="59" t="s">
        <v>318</v>
      </c>
      <c r="E46" s="59" t="s">
        <v>319</v>
      </c>
      <c r="F46" s="72" t="s">
        <v>141</v>
      </c>
      <c r="G46" s="132" t="s">
        <v>3675</v>
      </c>
      <c r="H46" s="132" t="s">
        <v>3675</v>
      </c>
      <c r="I46" s="69">
        <v>0.48944572999999997</v>
      </c>
      <c r="J46" s="70">
        <f t="shared" si="0"/>
        <v>1.4848642472235324E-6</v>
      </c>
      <c r="K46" s="70">
        <f>I46/'סכום נכסי הקרן'!$C$41</f>
        <v>1.5329839859575145E-7</v>
      </c>
    </row>
    <row r="47" spans="1:11">
      <c r="A47" s="62" t="s">
        <v>3164</v>
      </c>
      <c r="B47" s="59">
        <v>33820000</v>
      </c>
      <c r="C47" s="59">
        <v>20</v>
      </c>
      <c r="D47" s="59" t="s">
        <v>318</v>
      </c>
      <c r="E47" s="59" t="s">
        <v>319</v>
      </c>
      <c r="F47" s="72" t="s">
        <v>138</v>
      </c>
      <c r="G47" s="132" t="s">
        <v>3675</v>
      </c>
      <c r="H47" s="132" t="s">
        <v>3675</v>
      </c>
      <c r="I47" s="69">
        <v>1.4132497000000001E-2</v>
      </c>
      <c r="J47" s="70">
        <f t="shared" si="0"/>
        <v>4.2874701387820532E-8</v>
      </c>
      <c r="K47" s="70">
        <f>I47/'סכום נכסי הקרן'!$C$41</f>
        <v>4.4264134417093835E-9</v>
      </c>
    </row>
    <row r="48" spans="1:11">
      <c r="A48" s="62" t="s">
        <v>3164</v>
      </c>
      <c r="B48" s="59">
        <v>31720000</v>
      </c>
      <c r="C48" s="59">
        <v>20</v>
      </c>
      <c r="D48" s="59" t="s">
        <v>318</v>
      </c>
      <c r="E48" s="59" t="s">
        <v>319</v>
      </c>
      <c r="F48" s="72" t="s">
        <v>144</v>
      </c>
      <c r="G48" s="132" t="s">
        <v>3675</v>
      </c>
      <c r="H48" s="132" t="s">
        <v>3675</v>
      </c>
      <c r="I48" s="69">
        <v>31.307589657000001</v>
      </c>
      <c r="J48" s="70">
        <f t="shared" si="0"/>
        <v>9.4979928721463286E-5</v>
      </c>
      <c r="K48" s="70">
        <f>I48/'סכום נכסי הקרן'!$C$41</f>
        <v>9.8057926837179917E-6</v>
      </c>
    </row>
    <row r="49" spans="1:11">
      <c r="A49" s="62" t="s">
        <v>3164</v>
      </c>
      <c r="B49" s="59">
        <v>32020000</v>
      </c>
      <c r="C49" s="59">
        <v>20</v>
      </c>
      <c r="D49" s="59" t="s">
        <v>318</v>
      </c>
      <c r="E49" s="59" t="s">
        <v>319</v>
      </c>
      <c r="F49" s="72" t="s">
        <v>137</v>
      </c>
      <c r="G49" s="132" t="s">
        <v>3675</v>
      </c>
      <c r="H49" s="132" t="s">
        <v>3675</v>
      </c>
      <c r="I49" s="69">
        <v>1.3462270999999998E-2</v>
      </c>
      <c r="J49" s="70">
        <f t="shared" si="0"/>
        <v>4.0841391944177737E-8</v>
      </c>
      <c r="K49" s="70">
        <f>I49/'סכום נכסי הקרן'!$C$41</f>
        <v>4.2164931866134073E-9</v>
      </c>
    </row>
    <row r="50" spans="1:11">
      <c r="A50" s="62" t="s">
        <v>3164</v>
      </c>
      <c r="B50" s="59">
        <v>34020000</v>
      </c>
      <c r="C50" s="59">
        <v>20</v>
      </c>
      <c r="D50" s="59" t="s">
        <v>318</v>
      </c>
      <c r="E50" s="59" t="s">
        <v>319</v>
      </c>
      <c r="F50" s="72" t="s">
        <v>135</v>
      </c>
      <c r="G50" s="132" t="s">
        <v>3675</v>
      </c>
      <c r="H50" s="132" t="s">
        <v>3675</v>
      </c>
      <c r="I50" s="69">
        <v>21120.863497979</v>
      </c>
      <c r="J50" s="70">
        <f t="shared" si="0"/>
        <v>6.4075776243134402E-2</v>
      </c>
      <c r="K50" s="70">
        <f>I50/'סכום נכסי הקרן'!$C$41</f>
        <v>6.6152268836825734E-3</v>
      </c>
    </row>
    <row r="51" spans="1:11">
      <c r="A51" s="62" t="s">
        <v>3164</v>
      </c>
      <c r="B51" s="59">
        <v>30820000</v>
      </c>
      <c r="C51" s="59">
        <v>20</v>
      </c>
      <c r="D51" s="59" t="s">
        <v>318</v>
      </c>
      <c r="E51" s="59" t="s">
        <v>319</v>
      </c>
      <c r="F51" s="72" t="s">
        <v>141</v>
      </c>
      <c r="G51" s="132" t="s">
        <v>3675</v>
      </c>
      <c r="H51" s="132" t="s">
        <v>3675</v>
      </c>
      <c r="I51" s="69">
        <v>6.0319999999999992E-6</v>
      </c>
      <c r="J51" s="70">
        <f t="shared" si="0"/>
        <v>1.8299681844711052E-11</v>
      </c>
      <c r="K51" s="70">
        <f>I51/'סכום נכסי הקרן'!$C$41</f>
        <v>1.8892716467861976E-12</v>
      </c>
    </row>
    <row r="52" spans="1:11">
      <c r="A52" s="62" t="s">
        <v>3164</v>
      </c>
      <c r="B52" s="59">
        <v>34520000</v>
      </c>
      <c r="C52" s="59">
        <v>20</v>
      </c>
      <c r="D52" s="59" t="s">
        <v>318</v>
      </c>
      <c r="E52" s="59" t="s">
        <v>319</v>
      </c>
      <c r="F52" s="72" t="s">
        <v>137</v>
      </c>
      <c r="G52" s="132" t="s">
        <v>3675</v>
      </c>
      <c r="H52" s="132" t="s">
        <v>3675</v>
      </c>
      <c r="I52" s="69">
        <v>6.5268428119999999</v>
      </c>
      <c r="J52" s="70">
        <f t="shared" si="0"/>
        <v>1.9800919580576796E-5</v>
      </c>
      <c r="K52" s="70">
        <f>I52/'סכום נכסי הקרן'!$C$41</f>
        <v>2.0442604555275032E-6</v>
      </c>
    </row>
    <row r="53" spans="1:11">
      <c r="A53" s="62" t="s">
        <v>3164</v>
      </c>
      <c r="B53" s="59">
        <v>31120000</v>
      </c>
      <c r="C53" s="59">
        <v>20</v>
      </c>
      <c r="D53" s="59" t="s">
        <v>318</v>
      </c>
      <c r="E53" s="59" t="s">
        <v>319</v>
      </c>
      <c r="F53" s="72" t="s">
        <v>143</v>
      </c>
      <c r="G53" s="132" t="s">
        <v>3675</v>
      </c>
      <c r="H53" s="132" t="s">
        <v>3675</v>
      </c>
      <c r="I53" s="69">
        <v>5.1248930220000002</v>
      </c>
      <c r="J53" s="70">
        <f t="shared" si="0"/>
        <v>1.5547730734545717E-5</v>
      </c>
      <c r="K53" s="70">
        <f>I53/'סכום נכסי הקרן'!$C$41</f>
        <v>1.6051583354239117E-6</v>
      </c>
    </row>
    <row r="54" spans="1:11">
      <c r="A54" s="62" t="s">
        <v>3164</v>
      </c>
      <c r="B54" s="59">
        <v>31220000</v>
      </c>
      <c r="C54" s="59">
        <v>20</v>
      </c>
      <c r="D54" s="59" t="s">
        <v>318</v>
      </c>
      <c r="E54" s="59" t="s">
        <v>319</v>
      </c>
      <c r="F54" s="72" t="s">
        <v>139</v>
      </c>
      <c r="G54" s="132" t="s">
        <v>3675</v>
      </c>
      <c r="H54" s="132" t="s">
        <v>3675</v>
      </c>
      <c r="I54" s="69">
        <v>7.6906837999999991E-2</v>
      </c>
      <c r="J54" s="70">
        <f t="shared" si="0"/>
        <v>2.3331741828294662E-7</v>
      </c>
      <c r="K54" s="70">
        <f>I54/'סכום נכסי הקרן'!$C$41</f>
        <v>2.4087849548637155E-8</v>
      </c>
    </row>
    <row r="55" spans="1:11">
      <c r="A55" s="133" t="s">
        <v>3675</v>
      </c>
      <c r="B55" s="134" t="s">
        <v>3675</v>
      </c>
      <c r="C55" s="134" t="s">
        <v>3675</v>
      </c>
      <c r="D55" s="134" t="s">
        <v>3675</v>
      </c>
      <c r="E55" s="134" t="s">
        <v>3675</v>
      </c>
      <c r="F55" s="134" t="s">
        <v>3675</v>
      </c>
      <c r="G55" s="134" t="s">
        <v>3675</v>
      </c>
      <c r="H55" s="134" t="s">
        <v>3675</v>
      </c>
      <c r="I55" s="134" t="s">
        <v>3675</v>
      </c>
      <c r="J55" s="134" t="s">
        <v>3675</v>
      </c>
      <c r="K55" s="134" t="s">
        <v>3675</v>
      </c>
    </row>
    <row r="56" spans="1:11">
      <c r="A56" s="56" t="s">
        <v>190</v>
      </c>
      <c r="B56" s="131" t="s">
        <v>3675</v>
      </c>
      <c r="C56" s="131" t="s">
        <v>3675</v>
      </c>
      <c r="D56" s="131" t="s">
        <v>3675</v>
      </c>
      <c r="E56" s="131" t="s">
        <v>3675</v>
      </c>
      <c r="F56" s="131" t="s">
        <v>3675</v>
      </c>
      <c r="G56" s="131" t="s">
        <v>3675</v>
      </c>
      <c r="H56" s="131" t="s">
        <v>3675</v>
      </c>
      <c r="I56" s="66">
        <f>I57</f>
        <v>10158.705862768002</v>
      </c>
      <c r="J56" s="67">
        <f t="shared" si="0"/>
        <v>3.0819145431474692E-2</v>
      </c>
      <c r="K56" s="67">
        <f>I56/'סכום נכסי הקרן'!$C$41</f>
        <v>3.1817896144841354E-3</v>
      </c>
    </row>
    <row r="57" spans="1:11">
      <c r="A57" s="76" t="s">
        <v>46</v>
      </c>
      <c r="B57" s="134" t="s">
        <v>3675</v>
      </c>
      <c r="C57" s="134" t="s">
        <v>3675</v>
      </c>
      <c r="D57" s="134" t="s">
        <v>3675</v>
      </c>
      <c r="E57" s="134" t="s">
        <v>3675</v>
      </c>
      <c r="F57" s="134" t="s">
        <v>3675</v>
      </c>
      <c r="G57" s="134" t="s">
        <v>3675</v>
      </c>
      <c r="H57" s="134" t="s">
        <v>3675</v>
      </c>
      <c r="I57" s="66">
        <f>SUM(I58:I60)</f>
        <v>10158.705862768002</v>
      </c>
      <c r="J57" s="67">
        <f t="shared" ref="J57" si="1">IFERROR(I57/$I$8,0)</f>
        <v>3.0819145431474692E-2</v>
      </c>
      <c r="K57" s="67">
        <f>I57/'סכום נכסי הקרן'!$C$41</f>
        <v>3.1817896144841354E-3</v>
      </c>
    </row>
    <row r="58" spans="1:11">
      <c r="A58" s="62" t="s">
        <v>3165</v>
      </c>
      <c r="B58" s="59">
        <v>31785000</v>
      </c>
      <c r="C58" s="59">
        <v>85</v>
      </c>
      <c r="D58" s="59" t="s">
        <v>853</v>
      </c>
      <c r="E58" s="59" t="s">
        <v>812</v>
      </c>
      <c r="F58" s="72" t="s">
        <v>144</v>
      </c>
      <c r="G58" s="132" t="s">
        <v>3675</v>
      </c>
      <c r="H58" s="132" t="s">
        <v>3675</v>
      </c>
      <c r="I58" s="69">
        <v>229.19047717800001</v>
      </c>
      <c r="J58" s="70">
        <f>IFERROR(I58/$I$8,0)</f>
        <v>6.9531047980684842E-4</v>
      </c>
      <c r="K58" s="70">
        <f>I58/'סכום נכסי הקרן'!$C$41</f>
        <v>7.1784328621650294E-5</v>
      </c>
    </row>
    <row r="59" spans="1:11">
      <c r="A59" s="62" t="s">
        <v>3165</v>
      </c>
      <c r="B59" s="59">
        <v>32085000</v>
      </c>
      <c r="C59" s="59">
        <v>85</v>
      </c>
      <c r="D59" s="59" t="s">
        <v>853</v>
      </c>
      <c r="E59" s="59" t="s">
        <v>812</v>
      </c>
      <c r="F59" s="72" t="s">
        <v>137</v>
      </c>
      <c r="G59" s="132" t="s">
        <v>3675</v>
      </c>
      <c r="H59" s="132" t="s">
        <v>3675</v>
      </c>
      <c r="I59" s="69">
        <v>536.84544797900003</v>
      </c>
      <c r="J59" s="70">
        <f>IFERROR(I59/$I$8,0)</f>
        <v>1.6286639419424867E-3</v>
      </c>
      <c r="K59" s="70">
        <f>I59/'סכום נכסי הקרן'!$C$41</f>
        <v>1.6814437725015907E-4</v>
      </c>
    </row>
    <row r="60" spans="1:11">
      <c r="A60" s="62" t="s">
        <v>3165</v>
      </c>
      <c r="B60" s="59">
        <v>30385000</v>
      </c>
      <c r="C60" s="59">
        <v>85</v>
      </c>
      <c r="D60" s="59" t="s">
        <v>853</v>
      </c>
      <c r="E60" s="59" t="s">
        <v>812</v>
      </c>
      <c r="F60" s="72" t="s">
        <v>135</v>
      </c>
      <c r="G60" s="132" t="s">
        <v>3675</v>
      </c>
      <c r="H60" s="132" t="s">
        <v>3675</v>
      </c>
      <c r="I60" s="69">
        <v>9392.6699376110009</v>
      </c>
      <c r="J60" s="70">
        <f>IFERROR(I60/$I$8,0)</f>
        <v>2.8495171009725356E-2</v>
      </c>
      <c r="K60" s="70">
        <f>I60/'סכום נכסי הקרן'!$C$41</f>
        <v>2.9418609086123261E-3</v>
      </c>
    </row>
    <row r="61" spans="1:11">
      <c r="A61" s="135" t="s">
        <v>3675</v>
      </c>
      <c r="B61" s="131" t="s">
        <v>3675</v>
      </c>
      <c r="C61" s="131" t="s">
        <v>3675</v>
      </c>
      <c r="D61" s="131" t="s">
        <v>3675</v>
      </c>
      <c r="E61" s="131" t="s">
        <v>3675</v>
      </c>
      <c r="F61" s="131" t="s">
        <v>3675</v>
      </c>
      <c r="G61" s="131" t="s">
        <v>3675</v>
      </c>
      <c r="H61" s="131" t="s">
        <v>3675</v>
      </c>
      <c r="I61" s="131" t="s">
        <v>3675</v>
      </c>
      <c r="J61" s="131" t="s">
        <v>3675</v>
      </c>
      <c r="K61" s="131" t="s">
        <v>3675</v>
      </c>
    </row>
    <row r="62" spans="1:11">
      <c r="A62" s="136" t="s">
        <v>3675</v>
      </c>
      <c r="B62" s="136" t="s">
        <v>3675</v>
      </c>
      <c r="C62" s="137" t="s">
        <v>3675</v>
      </c>
      <c r="D62" s="137" t="s">
        <v>3675</v>
      </c>
      <c r="E62" s="137" t="s">
        <v>3675</v>
      </c>
      <c r="F62" s="137" t="s">
        <v>3675</v>
      </c>
      <c r="G62" s="137" t="s">
        <v>3675</v>
      </c>
      <c r="H62" s="137" t="s">
        <v>3675</v>
      </c>
      <c r="I62" s="137" t="s">
        <v>3675</v>
      </c>
      <c r="J62" s="137" t="s">
        <v>3675</v>
      </c>
      <c r="K62" s="137" t="s">
        <v>3675</v>
      </c>
    </row>
    <row r="63" spans="1:11">
      <c r="A63" s="136" t="s">
        <v>3675</v>
      </c>
      <c r="B63" s="136" t="s">
        <v>3675</v>
      </c>
      <c r="C63" s="137" t="s">
        <v>3675</v>
      </c>
      <c r="D63" s="137" t="s">
        <v>3675</v>
      </c>
      <c r="E63" s="137" t="s">
        <v>3675</v>
      </c>
      <c r="F63" s="137" t="s">
        <v>3675</v>
      </c>
      <c r="G63" s="137" t="s">
        <v>3675</v>
      </c>
      <c r="H63" s="137" t="s">
        <v>3675</v>
      </c>
      <c r="I63" s="137" t="s">
        <v>3675</v>
      </c>
      <c r="J63" s="137" t="s">
        <v>3675</v>
      </c>
      <c r="K63" s="137" t="s">
        <v>3675</v>
      </c>
    </row>
    <row r="64" spans="1:11">
      <c r="A64" s="136" t="s">
        <v>3675</v>
      </c>
      <c r="B64" s="136" t="s">
        <v>3675</v>
      </c>
      <c r="C64" s="137" t="s">
        <v>3675</v>
      </c>
      <c r="D64" s="137" t="s">
        <v>3675</v>
      </c>
      <c r="E64" s="137" t="s">
        <v>3675</v>
      </c>
      <c r="F64" s="137" t="s">
        <v>3675</v>
      </c>
      <c r="G64" s="137" t="s">
        <v>3675</v>
      </c>
      <c r="H64" s="137" t="s">
        <v>3675</v>
      </c>
      <c r="I64" s="137" t="s">
        <v>3675</v>
      </c>
      <c r="J64" s="137" t="s">
        <v>3675</v>
      </c>
      <c r="K64" s="137" t="s">
        <v>3675</v>
      </c>
    </row>
    <row r="65" spans="1:11">
      <c r="A65" s="100" t="s">
        <v>214</v>
      </c>
      <c r="B65" s="136" t="s">
        <v>3675</v>
      </c>
      <c r="C65" s="137" t="s">
        <v>3675</v>
      </c>
      <c r="D65" s="137" t="s">
        <v>3675</v>
      </c>
      <c r="E65" s="137" t="s">
        <v>3675</v>
      </c>
      <c r="F65" s="137" t="s">
        <v>3675</v>
      </c>
      <c r="G65" s="137" t="s">
        <v>3675</v>
      </c>
      <c r="H65" s="137" t="s">
        <v>3675</v>
      </c>
      <c r="I65" s="137" t="s">
        <v>3675</v>
      </c>
      <c r="J65" s="137" t="s">
        <v>3675</v>
      </c>
      <c r="K65" s="137" t="s">
        <v>3675</v>
      </c>
    </row>
    <row r="66" spans="1:11" hidden="1">
      <c r="A66" s="101"/>
      <c r="C66" s="1"/>
    </row>
    <row r="67" spans="1:11" hidden="1">
      <c r="C67" s="1"/>
    </row>
    <row r="68" spans="1:11" hidden="1">
      <c r="C68" s="1"/>
    </row>
    <row r="69" spans="1:11" hidden="1">
      <c r="C69" s="1"/>
    </row>
    <row r="70" spans="1:11" hidden="1">
      <c r="C70" s="1"/>
    </row>
    <row r="71" spans="1:11" hidden="1">
      <c r="C71" s="1"/>
    </row>
    <row r="72" spans="1:11" hidden="1">
      <c r="C72" s="1"/>
    </row>
    <row r="73" spans="1:11" hidden="1">
      <c r="C73" s="1"/>
    </row>
    <row r="74" spans="1:11" hidden="1">
      <c r="C74" s="1"/>
    </row>
    <row r="75" spans="1:11" hidden="1">
      <c r="C75" s="1"/>
    </row>
    <row r="76" spans="1:11" hidden="1">
      <c r="C76" s="1"/>
    </row>
    <row r="77" spans="1:11" hidden="1">
      <c r="C77" s="1"/>
    </row>
    <row r="78" spans="1:11" hidden="1">
      <c r="C78" s="1"/>
    </row>
    <row r="79" spans="1:11" hidden="1">
      <c r="C79" s="1"/>
    </row>
    <row r="80" spans="1:11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4" hidden="1">
      <c r="C497" s="1"/>
    </row>
    <row r="498" spans="3:4" hidden="1">
      <c r="C498" s="1"/>
    </row>
    <row r="499" spans="3:4" hidden="1">
      <c r="C499" s="1"/>
    </row>
    <row r="500" spans="3:4" hidden="1">
      <c r="C500" s="1"/>
    </row>
    <row r="501" spans="3:4" hidden="1">
      <c r="C501" s="1"/>
    </row>
    <row r="502" spans="3:4" hidden="1">
      <c r="C502" s="1"/>
    </row>
    <row r="503" spans="3:4" hidden="1">
      <c r="C503" s="1"/>
    </row>
    <row r="504" spans="3:4" hidden="1">
      <c r="C504" s="1"/>
    </row>
    <row r="505" spans="3:4" hidden="1">
      <c r="D505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1.5703125" style="2" customWidth="1"/>
    <col min="2" max="2" width="25.140625" style="2" customWidth="1"/>
    <col min="3" max="3" width="12.7109375" style="2" customWidth="1"/>
    <col min="4" max="4" width="7.5703125" style="1" customWidth="1"/>
    <col min="5" max="5" width="11.140625" style="1" customWidth="1"/>
    <col min="6" max="6" width="9.5703125" style="1" customWidth="1"/>
    <col min="7" max="7" width="8.140625" style="1" customWidth="1"/>
    <col min="8" max="8" width="12" style="1" bestFit="1" customWidth="1"/>
    <col min="9" max="9" width="13.85546875" style="1" customWidth="1"/>
    <col min="10" max="10" width="15.5703125" style="1" customWidth="1"/>
    <col min="11" max="11" width="14.28515625" style="1" bestFit="1" customWidth="1"/>
    <col min="12" max="12" width="9.5703125" style="1" customWidth="1"/>
    <col min="13" max="13" width="8.85546875" style="1" customWidth="1"/>
    <col min="14" max="14" width="11.28515625" style="1" bestFit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7" t="s">
        <v>149</v>
      </c>
      <c r="B1" s="37" t="s" vm="1">
        <v>222</v>
      </c>
    </row>
    <row r="2" spans="1:17">
      <c r="A2" s="37" t="s">
        <v>148</v>
      </c>
      <c r="B2" s="37" t="s">
        <v>223</v>
      </c>
    </row>
    <row r="3" spans="1:17">
      <c r="A3" s="37" t="s">
        <v>150</v>
      </c>
      <c r="B3" s="37" t="s">
        <v>224</v>
      </c>
    </row>
    <row r="4" spans="1:17">
      <c r="A4" s="37" t="s">
        <v>151</v>
      </c>
      <c r="B4" s="37">
        <v>8803</v>
      </c>
    </row>
    <row r="5" spans="1:17">
      <c r="A5" s="157" t="s">
        <v>93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9"/>
    </row>
    <row r="6" spans="1:17" s="3" customFormat="1" ht="36" customHeight="1">
      <c r="A6" s="38" t="s">
        <v>119</v>
      </c>
      <c r="B6" s="39" t="s">
        <v>48</v>
      </c>
      <c r="C6" s="39" t="s">
        <v>123</v>
      </c>
      <c r="D6" s="39" t="s">
        <v>14</v>
      </c>
      <c r="E6" s="39" t="s">
        <v>71</v>
      </c>
      <c r="F6" s="39" t="s">
        <v>108</v>
      </c>
      <c r="G6" s="39" t="s">
        <v>17</v>
      </c>
      <c r="H6" s="39" t="s">
        <v>107</v>
      </c>
      <c r="I6" s="39" t="s">
        <v>16</v>
      </c>
      <c r="J6" s="39" t="s">
        <v>18</v>
      </c>
      <c r="K6" s="39" t="s">
        <v>199</v>
      </c>
      <c r="L6" s="39" t="s">
        <v>198</v>
      </c>
      <c r="M6" s="39" t="s">
        <v>213</v>
      </c>
      <c r="N6" s="39" t="s">
        <v>66</v>
      </c>
      <c r="O6" s="39" t="s">
        <v>201</v>
      </c>
      <c r="P6" s="39" t="s">
        <v>152</v>
      </c>
      <c r="Q6" s="138" t="s">
        <v>154</v>
      </c>
    </row>
    <row r="7" spans="1:17" s="3" customFormat="1">
      <c r="A7" s="127" t="s">
        <v>3675</v>
      </c>
      <c r="B7" s="128" t="s">
        <v>3675</v>
      </c>
      <c r="C7" s="128" t="s">
        <v>3675</v>
      </c>
      <c r="D7" s="128" t="s">
        <v>3675</v>
      </c>
      <c r="E7" s="128" t="s">
        <v>3675</v>
      </c>
      <c r="F7" s="27" t="s">
        <v>21</v>
      </c>
      <c r="G7" s="27" t="s">
        <v>20</v>
      </c>
      <c r="H7" s="128" t="s">
        <v>3675</v>
      </c>
      <c r="I7" s="27" t="s">
        <v>19</v>
      </c>
      <c r="J7" s="27" t="s">
        <v>19</v>
      </c>
      <c r="K7" s="27" t="s">
        <v>206</v>
      </c>
      <c r="L7" s="128" t="s">
        <v>3675</v>
      </c>
      <c r="M7" s="12" t="s">
        <v>202</v>
      </c>
      <c r="N7" s="27" t="s">
        <v>207</v>
      </c>
      <c r="O7" s="27" t="s">
        <v>19</v>
      </c>
      <c r="P7" s="27" t="s">
        <v>19</v>
      </c>
      <c r="Q7" s="28" t="s">
        <v>19</v>
      </c>
    </row>
    <row r="8" spans="1:17" s="4" customFormat="1" ht="20.25">
      <c r="A8" s="129" t="s">
        <v>3675</v>
      </c>
      <c r="B8" s="29" t="s">
        <v>0</v>
      </c>
      <c r="C8" s="29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117</v>
      </c>
      <c r="Q8" s="15" t="s">
        <v>118</v>
      </c>
    </row>
    <row r="9" spans="1:17" s="4" customFormat="1" ht="20.25">
      <c r="A9" s="55" t="s">
        <v>28</v>
      </c>
      <c r="B9" s="130" t="s">
        <v>3675</v>
      </c>
      <c r="C9" s="130" t="s">
        <v>3675</v>
      </c>
      <c r="D9" s="130" t="s">
        <v>3675</v>
      </c>
      <c r="E9" s="130" t="s">
        <v>3675</v>
      </c>
      <c r="F9" s="130" t="s">
        <v>3675</v>
      </c>
      <c r="G9" s="63">
        <v>6.89526302945095</v>
      </c>
      <c r="H9" s="130" t="s">
        <v>3675</v>
      </c>
      <c r="I9" s="130" t="s">
        <v>3675</v>
      </c>
      <c r="J9" s="64">
        <v>3.4000745879055556E-2</v>
      </c>
      <c r="K9" s="130" t="s">
        <v>3675</v>
      </c>
      <c r="L9" s="130" t="s">
        <v>3675</v>
      </c>
      <c r="M9" s="130" t="s">
        <v>3675</v>
      </c>
      <c r="N9" s="63">
        <v>297322.41501831292</v>
      </c>
      <c r="O9" s="130" t="s">
        <v>3675</v>
      </c>
      <c r="P9" s="64">
        <f>IFERROR(N9/$N$9,0)</f>
        <v>1</v>
      </c>
      <c r="Q9" s="64">
        <f>N9/'סכום נכסי הקרן'!$C$41</f>
        <v>9.3123807799750893E-2</v>
      </c>
    </row>
    <row r="10" spans="1:17">
      <c r="A10" s="56" t="s">
        <v>191</v>
      </c>
      <c r="B10" s="131" t="s">
        <v>3675</v>
      </c>
      <c r="C10" s="131" t="s">
        <v>3675</v>
      </c>
      <c r="D10" s="131" t="s">
        <v>3675</v>
      </c>
      <c r="E10" s="131" t="s">
        <v>3675</v>
      </c>
      <c r="F10" s="131" t="s">
        <v>3675</v>
      </c>
      <c r="G10" s="66">
        <v>6.8828232998558114</v>
      </c>
      <c r="H10" s="131" t="s">
        <v>3675</v>
      </c>
      <c r="I10" s="131" t="s">
        <v>3675</v>
      </c>
      <c r="J10" s="67">
        <v>3.3874845062908943E-2</v>
      </c>
      <c r="K10" s="131" t="s">
        <v>3675</v>
      </c>
      <c r="L10" s="131" t="s">
        <v>3675</v>
      </c>
      <c r="M10" s="131" t="s">
        <v>3675</v>
      </c>
      <c r="N10" s="66">
        <v>295449.717245529</v>
      </c>
      <c r="O10" s="131" t="s">
        <v>3675</v>
      </c>
      <c r="P10" s="67">
        <f t="shared" ref="P10:P62" si="0">IFERROR(N10/$N$9,0)</f>
        <v>0.99370145781753927</v>
      </c>
      <c r="Q10" s="67">
        <f>N10/'סכום נכסי הקרן'!$C$41</f>
        <v>9.2537263568132813E-2</v>
      </c>
    </row>
    <row r="11" spans="1:17">
      <c r="A11" s="58" t="s">
        <v>26</v>
      </c>
      <c r="B11" s="134" t="s">
        <v>3675</v>
      </c>
      <c r="C11" s="134" t="s">
        <v>3675</v>
      </c>
      <c r="D11" s="134" t="s">
        <v>3675</v>
      </c>
      <c r="E11" s="134" t="s">
        <v>3675</v>
      </c>
      <c r="F11" s="134" t="s">
        <v>3675</v>
      </c>
      <c r="G11" s="69">
        <v>6.4369348871250773</v>
      </c>
      <c r="H11" s="134" t="s">
        <v>3675</v>
      </c>
      <c r="I11" s="134" t="s">
        <v>3675</v>
      </c>
      <c r="J11" s="70">
        <v>1.3152099804705285E-2</v>
      </c>
      <c r="K11" s="134" t="s">
        <v>3675</v>
      </c>
      <c r="L11" s="134" t="s">
        <v>3675</v>
      </c>
      <c r="M11" s="134" t="s">
        <v>3675</v>
      </c>
      <c r="N11" s="69">
        <v>72788.493459895995</v>
      </c>
      <c r="O11" s="134" t="s">
        <v>3675</v>
      </c>
      <c r="P11" s="70">
        <f t="shared" si="0"/>
        <v>0.24481333994079371</v>
      </c>
      <c r="Q11" s="70">
        <f>N11/'סכום נכסי הקרן'!$C$41</f>
        <v>2.2797950415461555E-2</v>
      </c>
    </row>
    <row r="12" spans="1:17">
      <c r="A12" s="60" t="s">
        <v>25</v>
      </c>
      <c r="B12" s="131" t="s">
        <v>3675</v>
      </c>
      <c r="C12" s="131" t="s">
        <v>3675</v>
      </c>
      <c r="D12" s="131" t="s">
        <v>3675</v>
      </c>
      <c r="E12" s="131" t="s">
        <v>3675</v>
      </c>
      <c r="F12" s="131" t="s">
        <v>3675</v>
      </c>
      <c r="G12" s="66">
        <v>6.4369348871250773</v>
      </c>
      <c r="H12" s="131" t="s">
        <v>3675</v>
      </c>
      <c r="I12" s="131" t="s">
        <v>3675</v>
      </c>
      <c r="J12" s="67">
        <v>1.3152099804705285E-2</v>
      </c>
      <c r="K12" s="131" t="s">
        <v>3675</v>
      </c>
      <c r="L12" s="131" t="s">
        <v>3675</v>
      </c>
      <c r="M12" s="131" t="s">
        <v>3675</v>
      </c>
      <c r="N12" s="66">
        <v>72788.493459895995</v>
      </c>
      <c r="O12" s="131" t="s">
        <v>3675</v>
      </c>
      <c r="P12" s="67">
        <f t="shared" si="0"/>
        <v>0.24481333994079371</v>
      </c>
      <c r="Q12" s="67">
        <f>N12/'סכום נכסי הקרן'!$C$41</f>
        <v>2.2797950415461555E-2</v>
      </c>
    </row>
    <row r="13" spans="1:17">
      <c r="A13" s="61" t="s">
        <v>225</v>
      </c>
      <c r="B13" s="59" t="s">
        <v>226</v>
      </c>
      <c r="C13" s="72" t="s">
        <v>124</v>
      </c>
      <c r="D13" s="59" t="s">
        <v>227</v>
      </c>
      <c r="E13" s="134" t="s">
        <v>3675</v>
      </c>
      <c r="F13" s="134" t="s">
        <v>3675</v>
      </c>
      <c r="G13" s="69">
        <v>0.58000000005088281</v>
      </c>
      <c r="H13" s="72" t="s">
        <v>136</v>
      </c>
      <c r="I13" s="73">
        <v>0.04</v>
      </c>
      <c r="J13" s="70">
        <v>8.1000000008359333E-3</v>
      </c>
      <c r="K13" s="69">
        <v>5791.2431919999999</v>
      </c>
      <c r="L13" s="71">
        <v>142.53</v>
      </c>
      <c r="M13" s="134" t="s">
        <v>3675</v>
      </c>
      <c r="N13" s="69">
        <v>8.2542587510000001</v>
      </c>
      <c r="O13" s="70">
        <v>6.6162626698775766E-7</v>
      </c>
      <c r="P13" s="70">
        <f t="shared" si="0"/>
        <v>2.7761979366714067E-5</v>
      </c>
      <c r="Q13" s="70">
        <f>N13/'סכום נכסי הקרן'!$C$41</f>
        <v>2.5853012306865309E-6</v>
      </c>
    </row>
    <row r="14" spans="1:17">
      <c r="A14" s="61" t="s">
        <v>228</v>
      </c>
      <c r="B14" s="59" t="s">
        <v>229</v>
      </c>
      <c r="C14" s="72" t="s">
        <v>124</v>
      </c>
      <c r="D14" s="59" t="s">
        <v>227</v>
      </c>
      <c r="E14" s="134" t="s">
        <v>3675</v>
      </c>
      <c r="F14" s="134" t="s">
        <v>3675</v>
      </c>
      <c r="G14" s="69">
        <v>3.3699999999999375</v>
      </c>
      <c r="H14" s="72" t="s">
        <v>136</v>
      </c>
      <c r="I14" s="73">
        <v>7.4999999999999997E-3</v>
      </c>
      <c r="J14" s="70">
        <v>1.1599999999999652E-2</v>
      </c>
      <c r="K14" s="69">
        <v>6181576.631364</v>
      </c>
      <c r="L14" s="71">
        <v>111.6</v>
      </c>
      <c r="M14" s="134" t="s">
        <v>3675</v>
      </c>
      <c r="N14" s="69">
        <v>6898.639865739</v>
      </c>
      <c r="O14" s="70">
        <v>2.9521348646343741E-4</v>
      </c>
      <c r="P14" s="70">
        <f t="shared" si="0"/>
        <v>2.3202555600505576E-2</v>
      </c>
      <c r="Q14" s="70">
        <f>N14/'סכום נכסי הקרן'!$C$41</f>
        <v>2.1607103282045154E-3</v>
      </c>
    </row>
    <row r="15" spans="1:17">
      <c r="A15" s="61" t="s">
        <v>230</v>
      </c>
      <c r="B15" s="59" t="s">
        <v>231</v>
      </c>
      <c r="C15" s="72" t="s">
        <v>124</v>
      </c>
      <c r="D15" s="59" t="s">
        <v>227</v>
      </c>
      <c r="E15" s="134" t="s">
        <v>3675</v>
      </c>
      <c r="F15" s="134" t="s">
        <v>3675</v>
      </c>
      <c r="G15" s="69">
        <v>5.3400000000000025</v>
      </c>
      <c r="H15" s="72" t="s">
        <v>136</v>
      </c>
      <c r="I15" s="73">
        <v>5.0000000000000001E-3</v>
      </c>
      <c r="J15" s="70">
        <v>1.2599999999999691E-2</v>
      </c>
      <c r="K15" s="69">
        <v>13271729.142788</v>
      </c>
      <c r="L15" s="71">
        <v>107.42</v>
      </c>
      <c r="M15" s="134" t="s">
        <v>3675</v>
      </c>
      <c r="N15" s="69">
        <v>14256.491655894</v>
      </c>
      <c r="O15" s="70">
        <v>6.5295804680026682E-4</v>
      </c>
      <c r="P15" s="70">
        <f t="shared" si="0"/>
        <v>4.7949602639329778E-2</v>
      </c>
      <c r="Q15" s="70">
        <f>N15/'סכום נכסי הקרן'!$C$41</f>
        <v>4.4652495802593745E-3</v>
      </c>
    </row>
    <row r="16" spans="1:17">
      <c r="A16" s="61" t="s">
        <v>232</v>
      </c>
      <c r="B16" s="59" t="s">
        <v>233</v>
      </c>
      <c r="C16" s="72" t="s">
        <v>124</v>
      </c>
      <c r="D16" s="59" t="s">
        <v>227</v>
      </c>
      <c r="E16" s="134" t="s">
        <v>3675</v>
      </c>
      <c r="F16" s="134" t="s">
        <v>3675</v>
      </c>
      <c r="G16" s="69">
        <v>10.159999999995339</v>
      </c>
      <c r="H16" s="72" t="s">
        <v>136</v>
      </c>
      <c r="I16" s="73">
        <v>0.04</v>
      </c>
      <c r="J16" s="70">
        <v>1.5299999999992415E-2</v>
      </c>
      <c r="K16" s="69">
        <v>626652.52888</v>
      </c>
      <c r="L16" s="71">
        <v>172.48</v>
      </c>
      <c r="M16" s="134" t="s">
        <v>3675</v>
      </c>
      <c r="N16" s="69">
        <v>1080.8502154939999</v>
      </c>
      <c r="O16" s="70">
        <v>3.9332200051681169E-5</v>
      </c>
      <c r="P16" s="70">
        <f t="shared" si="0"/>
        <v>3.6352799550192923E-3</v>
      </c>
      <c r="Q16" s="70">
        <f>N16/'סכום נכסי הקרן'!$C$41</f>
        <v>3.3853111182950365E-4</v>
      </c>
    </row>
    <row r="17" spans="1:17">
      <c r="A17" s="61" t="s">
        <v>234</v>
      </c>
      <c r="B17" s="59" t="s">
        <v>235</v>
      </c>
      <c r="C17" s="72" t="s">
        <v>124</v>
      </c>
      <c r="D17" s="59" t="s">
        <v>227</v>
      </c>
      <c r="E17" s="134" t="s">
        <v>3675</v>
      </c>
      <c r="F17" s="134" t="s">
        <v>3675</v>
      </c>
      <c r="G17" s="69">
        <v>19.080000000000691</v>
      </c>
      <c r="H17" s="72" t="s">
        <v>136</v>
      </c>
      <c r="I17" s="73">
        <v>0.01</v>
      </c>
      <c r="J17" s="70">
        <v>1.7300000000002574E-2</v>
      </c>
      <c r="K17" s="69">
        <v>592134.84366400004</v>
      </c>
      <c r="L17" s="71">
        <v>98.46</v>
      </c>
      <c r="M17" s="134" t="s">
        <v>3675</v>
      </c>
      <c r="N17" s="69">
        <v>583.01597744499998</v>
      </c>
      <c r="O17" s="70">
        <v>3.270540968248512E-5</v>
      </c>
      <c r="P17" s="70">
        <f t="shared" si="0"/>
        <v>1.9608880730001147E-3</v>
      </c>
      <c r="Q17" s="70">
        <f>N17/'סכום נכסי הקרן'!$C$41</f>
        <v>1.8260536402688659E-4</v>
      </c>
    </row>
    <row r="18" spans="1:17">
      <c r="A18" s="61" t="s">
        <v>236</v>
      </c>
      <c r="B18" s="59" t="s">
        <v>237</v>
      </c>
      <c r="C18" s="72" t="s">
        <v>124</v>
      </c>
      <c r="D18" s="59" t="s">
        <v>227</v>
      </c>
      <c r="E18" s="134" t="s">
        <v>3675</v>
      </c>
      <c r="F18" s="134" t="s">
        <v>3675</v>
      </c>
      <c r="G18" s="69">
        <v>2.580000000000112</v>
      </c>
      <c r="H18" s="72" t="s">
        <v>136</v>
      </c>
      <c r="I18" s="73">
        <v>1E-3</v>
      </c>
      <c r="J18" s="70">
        <v>1.1300000000000626E-2</v>
      </c>
      <c r="K18" s="69">
        <v>13988791.564379999</v>
      </c>
      <c r="L18" s="71">
        <v>108.67</v>
      </c>
      <c r="M18" s="134" t="s">
        <v>3675</v>
      </c>
      <c r="N18" s="69">
        <v>15201.619465985001</v>
      </c>
      <c r="O18" s="70">
        <v>6.9701518515124768E-4</v>
      </c>
      <c r="P18" s="70">
        <f t="shared" si="0"/>
        <v>5.1128400342936441E-2</v>
      </c>
      <c r="Q18" s="70">
        <f>N18/'סכום נכסי הקרן'!$C$41</f>
        <v>4.7612713266443306E-3</v>
      </c>
    </row>
    <row r="19" spans="1:17">
      <c r="A19" s="61" t="s">
        <v>238</v>
      </c>
      <c r="B19" s="59" t="s">
        <v>239</v>
      </c>
      <c r="C19" s="72" t="s">
        <v>124</v>
      </c>
      <c r="D19" s="59" t="s">
        <v>227</v>
      </c>
      <c r="E19" s="134" t="s">
        <v>3675</v>
      </c>
      <c r="F19" s="134" t="s">
        <v>3675</v>
      </c>
      <c r="G19" s="69">
        <v>14.420000000001707</v>
      </c>
      <c r="H19" s="72" t="s">
        <v>136</v>
      </c>
      <c r="I19" s="73">
        <v>2.75E-2</v>
      </c>
      <c r="J19" s="70">
        <v>1.6500000000000747E-2</v>
      </c>
      <c r="K19" s="69">
        <v>1426707.1379730001</v>
      </c>
      <c r="L19" s="71">
        <v>140.35</v>
      </c>
      <c r="M19" s="134" t="s">
        <v>3675</v>
      </c>
      <c r="N19" s="69">
        <v>2002.3835566490002</v>
      </c>
      <c r="O19" s="70">
        <v>7.8280964650892073E-5</v>
      </c>
      <c r="P19" s="70">
        <f t="shared" si="0"/>
        <v>6.734721149515982E-3</v>
      </c>
      <c r="Q19" s="70">
        <f>N19/'סכום נכסי הקרן'!$C$41</f>
        <v>6.2716287791244371E-4</v>
      </c>
    </row>
    <row r="20" spans="1:17">
      <c r="A20" s="61" t="s">
        <v>240</v>
      </c>
      <c r="B20" s="59" t="s">
        <v>241</v>
      </c>
      <c r="C20" s="72" t="s">
        <v>124</v>
      </c>
      <c r="D20" s="59" t="s">
        <v>227</v>
      </c>
      <c r="E20" s="134" t="s">
        <v>3675</v>
      </c>
      <c r="F20" s="134" t="s">
        <v>3675</v>
      </c>
      <c r="G20" s="69">
        <v>1.829999999999901</v>
      </c>
      <c r="H20" s="72" t="s">
        <v>136</v>
      </c>
      <c r="I20" s="73">
        <v>7.4999999999999997E-3</v>
      </c>
      <c r="J20" s="70">
        <v>1.2499999999999669E-2</v>
      </c>
      <c r="K20" s="69">
        <v>6819271.9662499996</v>
      </c>
      <c r="L20" s="71">
        <v>111.09</v>
      </c>
      <c r="M20" s="134" t="s">
        <v>3675</v>
      </c>
      <c r="N20" s="69">
        <v>7575.5293683249993</v>
      </c>
      <c r="O20" s="70">
        <v>3.1421266563927012E-4</v>
      </c>
      <c r="P20" s="70">
        <f t="shared" si="0"/>
        <v>2.5479173401233141E-2</v>
      </c>
      <c r="Q20" s="70">
        <f>N20/'סכום נכסי הקרן'!$C$41</f>
        <v>2.3727176467129604E-3</v>
      </c>
    </row>
    <row r="21" spans="1:17">
      <c r="A21" s="61" t="s">
        <v>242</v>
      </c>
      <c r="B21" s="59" t="s">
        <v>243</v>
      </c>
      <c r="C21" s="72" t="s">
        <v>124</v>
      </c>
      <c r="D21" s="59" t="s">
        <v>227</v>
      </c>
      <c r="E21" s="134" t="s">
        <v>3675</v>
      </c>
      <c r="F21" s="134" t="s">
        <v>3675</v>
      </c>
      <c r="G21" s="69">
        <v>4.7300000000002544</v>
      </c>
      <c r="H21" s="72" t="s">
        <v>136</v>
      </c>
      <c r="I21" s="73">
        <v>1.1000000000000001E-2</v>
      </c>
      <c r="J21" s="70">
        <v>1.2100000000000022E-2</v>
      </c>
      <c r="K21" s="69">
        <v>4412104.8444450004</v>
      </c>
      <c r="L21" s="71">
        <v>100.55</v>
      </c>
      <c r="M21" s="134" t="s">
        <v>3675</v>
      </c>
      <c r="N21" s="69">
        <v>4436.3717278190006</v>
      </c>
      <c r="O21" s="70">
        <v>6.4903547183551614E-4</v>
      </c>
      <c r="P21" s="70">
        <f t="shared" si="0"/>
        <v>1.4921080630754839E-2</v>
      </c>
      <c r="Q21" s="70">
        <f>N21/'סכום נכסי הקרן'!$C$41</f>
        <v>1.3895078448229996E-3</v>
      </c>
    </row>
    <row r="22" spans="1:17">
      <c r="A22" s="61" t="s">
        <v>244</v>
      </c>
      <c r="B22" s="59" t="s">
        <v>245</v>
      </c>
      <c r="C22" s="72" t="s">
        <v>124</v>
      </c>
      <c r="D22" s="59" t="s">
        <v>227</v>
      </c>
      <c r="E22" s="134" t="s">
        <v>3675</v>
      </c>
      <c r="F22" s="134" t="s">
        <v>3675</v>
      </c>
      <c r="G22" s="69">
        <v>7.8900000000001231</v>
      </c>
      <c r="H22" s="72" t="s">
        <v>136</v>
      </c>
      <c r="I22" s="73">
        <v>1E-3</v>
      </c>
      <c r="J22" s="70">
        <v>1.4600000000000527E-2</v>
      </c>
      <c r="K22" s="69">
        <v>16181127.072325001</v>
      </c>
      <c r="L22" s="71">
        <v>100.3</v>
      </c>
      <c r="M22" s="134" t="s">
        <v>3675</v>
      </c>
      <c r="N22" s="69">
        <v>16229.670738009001</v>
      </c>
      <c r="O22" s="70">
        <v>6.271614904832547E-4</v>
      </c>
      <c r="P22" s="70">
        <f t="shared" si="0"/>
        <v>5.4586098855040475E-2</v>
      </c>
      <c r="Q22" s="70">
        <f>N22/'סכום נכסי הקרן'!$C$41</f>
        <v>5.0832653783149922E-3</v>
      </c>
    </row>
    <row r="23" spans="1:17">
      <c r="A23" s="61" t="s">
        <v>246</v>
      </c>
      <c r="B23" s="59" t="s">
        <v>247</v>
      </c>
      <c r="C23" s="72" t="s">
        <v>124</v>
      </c>
      <c r="D23" s="59" t="s">
        <v>227</v>
      </c>
      <c r="E23" s="134" t="s">
        <v>3675</v>
      </c>
      <c r="F23" s="134" t="s">
        <v>3675</v>
      </c>
      <c r="G23" s="69">
        <v>25.699999999997299</v>
      </c>
      <c r="H23" s="72" t="s">
        <v>136</v>
      </c>
      <c r="I23" s="73">
        <v>5.0000000000000001E-3</v>
      </c>
      <c r="J23" s="70">
        <v>1.7899999999997921E-2</v>
      </c>
      <c r="K23" s="69">
        <v>5631911.6118139997</v>
      </c>
      <c r="L23" s="71">
        <v>80.180000000000007</v>
      </c>
      <c r="M23" s="134" t="s">
        <v>3675</v>
      </c>
      <c r="N23" s="69">
        <v>4515.6666297859992</v>
      </c>
      <c r="O23" s="70">
        <v>3.5867166436097202E-4</v>
      </c>
      <c r="P23" s="70">
        <f t="shared" si="0"/>
        <v>1.5187777314091393E-2</v>
      </c>
      <c r="Q23" s="70">
        <f>N23/'סכום נכסי הקרן'!$C$41</f>
        <v>1.414343655502864E-3</v>
      </c>
    </row>
    <row r="24" spans="1:17">
      <c r="A24" s="139" t="s">
        <v>3675</v>
      </c>
      <c r="B24" s="134" t="s">
        <v>3675</v>
      </c>
      <c r="C24" s="134" t="s">
        <v>3675</v>
      </c>
      <c r="D24" s="134" t="s">
        <v>3675</v>
      </c>
      <c r="E24" s="134" t="s">
        <v>3675</v>
      </c>
      <c r="F24" s="134" t="s">
        <v>3675</v>
      </c>
      <c r="G24" s="134" t="s">
        <v>3675</v>
      </c>
      <c r="H24" s="134" t="s">
        <v>3675</v>
      </c>
      <c r="I24" s="134" t="s">
        <v>3675</v>
      </c>
      <c r="J24" s="134" t="s">
        <v>3675</v>
      </c>
      <c r="K24" s="134" t="s">
        <v>3675</v>
      </c>
      <c r="L24" s="134" t="s">
        <v>3675</v>
      </c>
      <c r="M24" s="134" t="s">
        <v>3675</v>
      </c>
      <c r="N24" s="134" t="s">
        <v>3675</v>
      </c>
      <c r="O24" s="134" t="s">
        <v>3675</v>
      </c>
      <c r="P24" s="134" t="s">
        <v>3675</v>
      </c>
      <c r="Q24" s="134" t="s">
        <v>3675</v>
      </c>
    </row>
    <row r="25" spans="1:17">
      <c r="A25" s="58" t="s">
        <v>50</v>
      </c>
      <c r="B25" s="134" t="s">
        <v>3675</v>
      </c>
      <c r="C25" s="134" t="s">
        <v>3675</v>
      </c>
      <c r="D25" s="134" t="s">
        <v>3675</v>
      </c>
      <c r="E25" s="134" t="s">
        <v>3675</v>
      </c>
      <c r="F25" s="134" t="s">
        <v>3675</v>
      </c>
      <c r="G25" s="69">
        <v>7.0285853021573041</v>
      </c>
      <c r="H25" s="134" t="s">
        <v>3675</v>
      </c>
      <c r="I25" s="134" t="s">
        <v>3675</v>
      </c>
      <c r="J25" s="70">
        <v>4.0649160689369516E-2</v>
      </c>
      <c r="K25" s="134" t="s">
        <v>3675</v>
      </c>
      <c r="L25" s="134" t="s">
        <v>3675</v>
      </c>
      <c r="M25" s="134" t="s">
        <v>3675</v>
      </c>
      <c r="N25" s="69">
        <v>222661.22378563296</v>
      </c>
      <c r="O25" s="134" t="s">
        <v>3675</v>
      </c>
      <c r="P25" s="70">
        <f t="shared" si="0"/>
        <v>0.74888811787674547</v>
      </c>
      <c r="Q25" s="70">
        <f>N25/'סכום נכסי הקרן'!$C$41</f>
        <v>6.9739313152671234E-2</v>
      </c>
    </row>
    <row r="26" spans="1:17">
      <c r="A26" s="60" t="s">
        <v>22</v>
      </c>
      <c r="B26" s="131" t="s">
        <v>3675</v>
      </c>
      <c r="C26" s="131" t="s">
        <v>3675</v>
      </c>
      <c r="D26" s="131" t="s">
        <v>3675</v>
      </c>
      <c r="E26" s="131" t="s">
        <v>3675</v>
      </c>
      <c r="F26" s="131" t="s">
        <v>3675</v>
      </c>
      <c r="G26" s="66">
        <v>0.38820596604055818</v>
      </c>
      <c r="H26" s="131" t="s">
        <v>3675</v>
      </c>
      <c r="I26" s="131" t="s">
        <v>3675</v>
      </c>
      <c r="J26" s="67">
        <v>4.402382929583027E-2</v>
      </c>
      <c r="K26" s="131" t="s">
        <v>3675</v>
      </c>
      <c r="L26" s="131" t="s">
        <v>3675</v>
      </c>
      <c r="M26" s="131" t="s">
        <v>3675</v>
      </c>
      <c r="N26" s="66">
        <v>32246.52275647701</v>
      </c>
      <c r="O26" s="131" t="s">
        <v>3675</v>
      </c>
      <c r="P26" s="67">
        <f t="shared" si="0"/>
        <v>0.10845641340055326</v>
      </c>
      <c r="Q26" s="67">
        <f>N26/'סכום נכסי הקרן'!$C$41</f>
        <v>1.009987419616345E-2</v>
      </c>
    </row>
    <row r="27" spans="1:17">
      <c r="A27" s="61" t="s">
        <v>248</v>
      </c>
      <c r="B27" s="59" t="s">
        <v>249</v>
      </c>
      <c r="C27" s="72" t="s">
        <v>124</v>
      </c>
      <c r="D27" s="59" t="s">
        <v>227</v>
      </c>
      <c r="E27" s="134" t="s">
        <v>3675</v>
      </c>
      <c r="F27" s="134" t="s">
        <v>3675</v>
      </c>
      <c r="G27" s="69">
        <v>0.8500000000162603</v>
      </c>
      <c r="H27" s="72" t="s">
        <v>136</v>
      </c>
      <c r="I27" s="73">
        <v>0</v>
      </c>
      <c r="J27" s="70">
        <v>4.1400000000065044E-2</v>
      </c>
      <c r="K27" s="69">
        <v>22280.09</v>
      </c>
      <c r="L27" s="71">
        <v>96.61</v>
      </c>
      <c r="M27" s="134" t="s">
        <v>3675</v>
      </c>
      <c r="N27" s="69">
        <v>21.524794949</v>
      </c>
      <c r="O27" s="70">
        <v>1.591435E-6</v>
      </c>
      <c r="P27" s="70">
        <f t="shared" si="0"/>
        <v>7.2395466543194283E-5</v>
      </c>
      <c r="Q27" s="70">
        <f>N27/'סכום נכסי הקרן'!$C$41</f>
        <v>6.7417415119417216E-6</v>
      </c>
    </row>
    <row r="28" spans="1:17">
      <c r="A28" s="61" t="s">
        <v>250</v>
      </c>
      <c r="B28" s="59" t="s">
        <v>251</v>
      </c>
      <c r="C28" s="72" t="s">
        <v>124</v>
      </c>
      <c r="D28" s="59" t="s">
        <v>227</v>
      </c>
      <c r="E28" s="134" t="s">
        <v>3675</v>
      </c>
      <c r="F28" s="134" t="s">
        <v>3675</v>
      </c>
      <c r="G28" s="69">
        <v>1.000000000132212E-2</v>
      </c>
      <c r="H28" s="72" t="s">
        <v>136</v>
      </c>
      <c r="I28" s="73">
        <v>0</v>
      </c>
      <c r="J28" s="70">
        <v>3.720000000004732E-2</v>
      </c>
      <c r="K28" s="69">
        <v>287474.71770600002</v>
      </c>
      <c r="L28" s="71">
        <v>99.98</v>
      </c>
      <c r="M28" s="134" t="s">
        <v>3675</v>
      </c>
      <c r="N28" s="69">
        <v>287.41722276199999</v>
      </c>
      <c r="O28" s="70">
        <v>5.5283599558846158E-6</v>
      </c>
      <c r="P28" s="70">
        <f t="shared" si="0"/>
        <v>9.6668534978870387E-4</v>
      </c>
      <c r="Q28" s="70">
        <f>N28/'סכום נכסי הקרן'!$C$41</f>
        <v>9.0021420716558228E-5</v>
      </c>
    </row>
    <row r="29" spans="1:17">
      <c r="A29" s="61" t="s">
        <v>252</v>
      </c>
      <c r="B29" s="59" t="s">
        <v>253</v>
      </c>
      <c r="C29" s="72" t="s">
        <v>124</v>
      </c>
      <c r="D29" s="59" t="s">
        <v>227</v>
      </c>
      <c r="E29" s="134" t="s">
        <v>3675</v>
      </c>
      <c r="F29" s="134" t="s">
        <v>3675</v>
      </c>
      <c r="G29" s="69">
        <v>0.93000000000000915</v>
      </c>
      <c r="H29" s="72" t="s">
        <v>136</v>
      </c>
      <c r="I29" s="73">
        <v>0</v>
      </c>
      <c r="J29" s="70">
        <v>4.1100000000000178E-2</v>
      </c>
      <c r="K29" s="69">
        <v>4569725.58</v>
      </c>
      <c r="L29" s="71">
        <v>96.34</v>
      </c>
      <c r="M29" s="134" t="s">
        <v>3675</v>
      </c>
      <c r="N29" s="69">
        <v>4402.4736237719999</v>
      </c>
      <c r="O29" s="70">
        <v>3.2640897000000001E-4</v>
      </c>
      <c r="P29" s="70">
        <f t="shared" si="0"/>
        <v>1.4807069367779887E-2</v>
      </c>
      <c r="Q29" s="70">
        <f>N29/'סכום נכסי הקרן'!$C$41</f>
        <v>1.3788906818827133E-3</v>
      </c>
    </row>
    <row r="30" spans="1:17">
      <c r="A30" s="61" t="s">
        <v>254</v>
      </c>
      <c r="B30" s="59" t="s">
        <v>255</v>
      </c>
      <c r="C30" s="72" t="s">
        <v>124</v>
      </c>
      <c r="D30" s="59" t="s">
        <v>227</v>
      </c>
      <c r="E30" s="134" t="s">
        <v>3675</v>
      </c>
      <c r="F30" s="134" t="s">
        <v>3675</v>
      </c>
      <c r="G30" s="69">
        <v>0.10000000000032828</v>
      </c>
      <c r="H30" s="72" t="s">
        <v>136</v>
      </c>
      <c r="I30" s="73">
        <v>0</v>
      </c>
      <c r="J30" s="70">
        <v>4.5500000000007784E-2</v>
      </c>
      <c r="K30" s="69">
        <v>2447897.6173800002</v>
      </c>
      <c r="L30" s="71">
        <v>99.55</v>
      </c>
      <c r="M30" s="134" t="s">
        <v>3675</v>
      </c>
      <c r="N30" s="69">
        <v>2436.8820781019999</v>
      </c>
      <c r="O30" s="70">
        <v>4.8957952347600004E-5</v>
      </c>
      <c r="P30" s="70">
        <f t="shared" si="0"/>
        <v>8.1960927094982244E-3</v>
      </c>
      <c r="Q30" s="70">
        <f>N30/'סכום נכסי הקרן'!$C$41</f>
        <v>7.6325136218825221E-4</v>
      </c>
    </row>
    <row r="31" spans="1:17">
      <c r="A31" s="61" t="s">
        <v>256</v>
      </c>
      <c r="B31" s="59" t="s">
        <v>257</v>
      </c>
      <c r="C31" s="72" t="s">
        <v>124</v>
      </c>
      <c r="D31" s="59" t="s">
        <v>227</v>
      </c>
      <c r="E31" s="134" t="s">
        <v>3675</v>
      </c>
      <c r="F31" s="134" t="s">
        <v>3675</v>
      </c>
      <c r="G31" s="69">
        <v>0.18000000000005426</v>
      </c>
      <c r="H31" s="72" t="s">
        <v>136</v>
      </c>
      <c r="I31" s="73">
        <v>0</v>
      </c>
      <c r="J31" s="70">
        <v>4.4999999999996605E-2</v>
      </c>
      <c r="K31" s="69">
        <v>5941915.7980000004</v>
      </c>
      <c r="L31" s="71">
        <v>99.22</v>
      </c>
      <c r="M31" s="134" t="s">
        <v>3675</v>
      </c>
      <c r="N31" s="69">
        <v>5895.568854776001</v>
      </c>
      <c r="O31" s="70">
        <v>1.1650815290196079E-4</v>
      </c>
      <c r="P31" s="70">
        <f t="shared" si="0"/>
        <v>1.9828874504510118E-2</v>
      </c>
      <c r="Q31" s="70">
        <f>N31/'סכום נכסי הקרן'!$C$41</f>
        <v>1.846540298243381E-3</v>
      </c>
    </row>
    <row r="32" spans="1:17">
      <c r="A32" s="61" t="s">
        <v>258</v>
      </c>
      <c r="B32" s="59" t="s">
        <v>259</v>
      </c>
      <c r="C32" s="72" t="s">
        <v>124</v>
      </c>
      <c r="D32" s="59" t="s">
        <v>227</v>
      </c>
      <c r="E32" s="134" t="s">
        <v>3675</v>
      </c>
      <c r="F32" s="134" t="s">
        <v>3675</v>
      </c>
      <c r="G32" s="69">
        <v>0.25000000000019235</v>
      </c>
      <c r="H32" s="72" t="s">
        <v>136</v>
      </c>
      <c r="I32" s="73">
        <v>0</v>
      </c>
      <c r="J32" s="70">
        <v>4.440000000000216E-2</v>
      </c>
      <c r="K32" s="69">
        <v>5255335.0507100001</v>
      </c>
      <c r="L32" s="71">
        <v>98.9</v>
      </c>
      <c r="M32" s="134" t="s">
        <v>3675</v>
      </c>
      <c r="N32" s="69">
        <v>5197.5263651520008</v>
      </c>
      <c r="O32" s="70">
        <v>2.627667525355E-4</v>
      </c>
      <c r="P32" s="70">
        <f t="shared" si="0"/>
        <v>1.7481111758196471E-2</v>
      </c>
      <c r="Q32" s="70">
        <f>N32/'סכום נכסי הקרן'!$C$41</f>
        <v>1.6279076914962535E-3</v>
      </c>
    </row>
    <row r="33" spans="1:17">
      <c r="A33" s="61" t="s">
        <v>260</v>
      </c>
      <c r="B33" s="59" t="s">
        <v>261</v>
      </c>
      <c r="C33" s="72" t="s">
        <v>124</v>
      </c>
      <c r="D33" s="59" t="s">
        <v>227</v>
      </c>
      <c r="E33" s="134" t="s">
        <v>3675</v>
      </c>
      <c r="F33" s="134" t="s">
        <v>3675</v>
      </c>
      <c r="G33" s="69">
        <v>0.35000000000002612</v>
      </c>
      <c r="H33" s="72" t="s">
        <v>136</v>
      </c>
      <c r="I33" s="73">
        <v>0</v>
      </c>
      <c r="J33" s="70">
        <v>4.4600000000000424E-2</v>
      </c>
      <c r="K33" s="69">
        <v>7771716.96</v>
      </c>
      <c r="L33" s="71">
        <v>98.48</v>
      </c>
      <c r="M33" s="134" t="s">
        <v>3675</v>
      </c>
      <c r="N33" s="69">
        <v>7653.5868622080006</v>
      </c>
      <c r="O33" s="70">
        <v>4.3176205333333333E-4</v>
      </c>
      <c r="P33" s="70">
        <f t="shared" si="0"/>
        <v>2.5741708245362514E-2</v>
      </c>
      <c r="Q33" s="70">
        <f>N33/'סכום נכסי הקרן'!$C$41</f>
        <v>2.3971658910784018E-3</v>
      </c>
    </row>
    <row r="34" spans="1:17">
      <c r="A34" s="61" t="s">
        <v>262</v>
      </c>
      <c r="B34" s="59" t="s">
        <v>263</v>
      </c>
      <c r="C34" s="72" t="s">
        <v>124</v>
      </c>
      <c r="D34" s="59" t="s">
        <v>227</v>
      </c>
      <c r="E34" s="134" t="s">
        <v>3675</v>
      </c>
      <c r="F34" s="134" t="s">
        <v>3675</v>
      </c>
      <c r="G34" s="69">
        <v>0.42999999999993721</v>
      </c>
      <c r="H34" s="72" t="s">
        <v>136</v>
      </c>
      <c r="I34" s="73">
        <v>0</v>
      </c>
      <c r="J34" s="70">
        <v>4.4700000000000628E-2</v>
      </c>
      <c r="K34" s="69">
        <v>4869827.34</v>
      </c>
      <c r="L34" s="71">
        <v>98.15</v>
      </c>
      <c r="M34" s="134" t="s">
        <v>3675</v>
      </c>
      <c r="N34" s="69">
        <v>4779.73553421</v>
      </c>
      <c r="O34" s="70">
        <v>2.7054596333333332E-4</v>
      </c>
      <c r="P34" s="70">
        <f t="shared" si="0"/>
        <v>1.6075934045926551E-2</v>
      </c>
      <c r="Q34" s="70">
        <f>N34/'סכום נכסי הקרן'!$C$41</f>
        <v>1.4970521922943359E-3</v>
      </c>
    </row>
    <row r="35" spans="1:17">
      <c r="A35" s="61" t="s">
        <v>264</v>
      </c>
      <c r="B35" s="59" t="s">
        <v>265</v>
      </c>
      <c r="C35" s="72" t="s">
        <v>124</v>
      </c>
      <c r="D35" s="59" t="s">
        <v>227</v>
      </c>
      <c r="E35" s="134" t="s">
        <v>3675</v>
      </c>
      <c r="F35" s="134" t="s">
        <v>3675</v>
      </c>
      <c r="G35" s="69">
        <v>0.60000000000740539</v>
      </c>
      <c r="H35" s="72" t="s">
        <v>136</v>
      </c>
      <c r="I35" s="73">
        <v>0</v>
      </c>
      <c r="J35" s="70">
        <v>4.260000000035917E-2</v>
      </c>
      <c r="K35" s="69">
        <v>55381.937999999995</v>
      </c>
      <c r="L35" s="71">
        <v>97.53</v>
      </c>
      <c r="M35" s="134" t="s">
        <v>3675</v>
      </c>
      <c r="N35" s="69">
        <v>54.014004131</v>
      </c>
      <c r="O35" s="70">
        <v>3.0767743333333332E-6</v>
      </c>
      <c r="P35" s="70">
        <f t="shared" si="0"/>
        <v>1.8166811986803323E-4</v>
      </c>
      <c r="Q35" s="70">
        <f>N35/'סכום נכסי הקרן'!$C$41</f>
        <v>1.6917627077932834E-5</v>
      </c>
    </row>
    <row r="36" spans="1:17">
      <c r="A36" s="61" t="s">
        <v>266</v>
      </c>
      <c r="B36" s="59" t="s">
        <v>267</v>
      </c>
      <c r="C36" s="72" t="s">
        <v>124</v>
      </c>
      <c r="D36" s="59" t="s">
        <v>227</v>
      </c>
      <c r="E36" s="134" t="s">
        <v>3675</v>
      </c>
      <c r="F36" s="134" t="s">
        <v>3675</v>
      </c>
      <c r="G36" s="69">
        <v>0.67999999999986827</v>
      </c>
      <c r="H36" s="72" t="s">
        <v>136</v>
      </c>
      <c r="I36" s="73">
        <v>0</v>
      </c>
      <c r="J36" s="70">
        <v>4.139999999999934E-2</v>
      </c>
      <c r="K36" s="69">
        <v>1560071.35</v>
      </c>
      <c r="L36" s="71">
        <v>97.29</v>
      </c>
      <c r="M36" s="134" t="s">
        <v>3675</v>
      </c>
      <c r="N36" s="69">
        <v>1517.7934164149999</v>
      </c>
      <c r="O36" s="70">
        <v>8.6670630555555559E-5</v>
      </c>
      <c r="P36" s="70">
        <f t="shared" si="0"/>
        <v>5.104873833079537E-3</v>
      </c>
      <c r="Q36" s="70">
        <f>N36/'סכום נכסי הקרן'!$C$41</f>
        <v>4.7538528967367642E-4</v>
      </c>
    </row>
    <row r="37" spans="1:17">
      <c r="A37" s="139" t="s">
        <v>3675</v>
      </c>
      <c r="B37" s="134" t="s">
        <v>3675</v>
      </c>
      <c r="C37" s="134" t="s">
        <v>3675</v>
      </c>
      <c r="D37" s="134" t="s">
        <v>3675</v>
      </c>
      <c r="E37" s="134" t="s">
        <v>3675</v>
      </c>
      <c r="F37" s="134" t="s">
        <v>3675</v>
      </c>
      <c r="G37" s="134" t="s">
        <v>3675</v>
      </c>
      <c r="H37" s="134" t="s">
        <v>3675</v>
      </c>
      <c r="I37" s="134" t="s">
        <v>3675</v>
      </c>
      <c r="J37" s="134" t="s">
        <v>3675</v>
      </c>
      <c r="K37" s="134" t="s">
        <v>3675</v>
      </c>
      <c r="L37" s="134" t="s">
        <v>3675</v>
      </c>
      <c r="M37" s="134" t="s">
        <v>3675</v>
      </c>
      <c r="N37" s="134" t="s">
        <v>3675</v>
      </c>
      <c r="O37" s="134" t="s">
        <v>3675</v>
      </c>
      <c r="P37" s="134" t="s">
        <v>3675</v>
      </c>
      <c r="Q37" s="134" t="s">
        <v>3675</v>
      </c>
    </row>
    <row r="38" spans="1:17">
      <c r="A38" s="60" t="s">
        <v>23</v>
      </c>
      <c r="B38" s="131" t="s">
        <v>3675</v>
      </c>
      <c r="C38" s="131" t="s">
        <v>3675</v>
      </c>
      <c r="D38" s="131" t="s">
        <v>3675</v>
      </c>
      <c r="E38" s="131" t="s">
        <v>3675</v>
      </c>
      <c r="F38" s="131" t="s">
        <v>3675</v>
      </c>
      <c r="G38" s="66">
        <v>8.2107538984224533</v>
      </c>
      <c r="H38" s="131" t="s">
        <v>3675</v>
      </c>
      <c r="I38" s="131" t="s">
        <v>3675</v>
      </c>
      <c r="J38" s="67">
        <v>3.9993029704279703E-2</v>
      </c>
      <c r="K38" s="131" t="s">
        <v>3675</v>
      </c>
      <c r="L38" s="131" t="s">
        <v>3675</v>
      </c>
      <c r="M38" s="131" t="s">
        <v>3675</v>
      </c>
      <c r="N38" s="66">
        <v>188277.77697968698</v>
      </c>
      <c r="O38" s="131" t="s">
        <v>3675</v>
      </c>
      <c r="P38" s="67">
        <f t="shared" si="0"/>
        <v>0.63324447626355529</v>
      </c>
      <c r="Q38" s="67">
        <f>N38/'סכום נכסי הקרן'!$C$41</f>
        <v>5.897013689782124E-2</v>
      </c>
    </row>
    <row r="39" spans="1:17">
      <c r="A39" s="61" t="s">
        <v>268</v>
      </c>
      <c r="B39" s="59" t="s">
        <v>269</v>
      </c>
      <c r="C39" s="72" t="s">
        <v>124</v>
      </c>
      <c r="D39" s="59" t="s">
        <v>227</v>
      </c>
      <c r="E39" s="134" t="s">
        <v>3675</v>
      </c>
      <c r="F39" s="134" t="s">
        <v>3675</v>
      </c>
      <c r="G39" s="69">
        <v>11.790000000091657</v>
      </c>
      <c r="H39" s="72" t="s">
        <v>136</v>
      </c>
      <c r="I39" s="73">
        <v>5.5E-2</v>
      </c>
      <c r="J39" s="70">
        <v>4.4100000000101842E-2</v>
      </c>
      <c r="K39" s="69">
        <v>24859.048653999998</v>
      </c>
      <c r="L39" s="71">
        <v>118.5</v>
      </c>
      <c r="M39" s="134" t="s">
        <v>3675</v>
      </c>
      <c r="N39" s="69">
        <v>29.457971369999999</v>
      </c>
      <c r="O39" s="70">
        <v>1.2874970562915306E-6</v>
      </c>
      <c r="P39" s="70">
        <f t="shared" si="0"/>
        <v>9.9077532947475892E-5</v>
      </c>
      <c r="Q39" s="70">
        <f>N39/'סכום נכסי הקרן'!$C$41</f>
        <v>9.226477135474232E-6</v>
      </c>
    </row>
    <row r="40" spans="1:17">
      <c r="A40" s="61" t="s">
        <v>270</v>
      </c>
      <c r="B40" s="59" t="s">
        <v>271</v>
      </c>
      <c r="C40" s="72" t="s">
        <v>124</v>
      </c>
      <c r="D40" s="59" t="s">
        <v>227</v>
      </c>
      <c r="E40" s="134" t="s">
        <v>3675</v>
      </c>
      <c r="F40" s="134" t="s">
        <v>3675</v>
      </c>
      <c r="G40" s="69">
        <v>2.1400000000000947</v>
      </c>
      <c r="H40" s="72" t="s">
        <v>136</v>
      </c>
      <c r="I40" s="73">
        <v>5.0000000000000001E-3</v>
      </c>
      <c r="J40" s="70">
        <v>3.7599999999999544E-2</v>
      </c>
      <c r="K40" s="69">
        <v>6522023.0159070008</v>
      </c>
      <c r="L40" s="71">
        <v>93.78</v>
      </c>
      <c r="M40" s="134" t="s">
        <v>3675</v>
      </c>
      <c r="N40" s="69">
        <v>6116.3530502530002</v>
      </c>
      <c r="O40" s="70">
        <v>2.4407174815518226E-4</v>
      </c>
      <c r="P40" s="70">
        <f t="shared" si="0"/>
        <v>2.0571449515087104E-2</v>
      </c>
      <c r="Q40" s="70">
        <f>N40/'סכום נכסי הקרן'!$C$41</f>
        <v>1.9156917108052503E-3</v>
      </c>
    </row>
    <row r="41" spans="1:17">
      <c r="A41" s="61" t="s">
        <v>272</v>
      </c>
      <c r="B41" s="59" t="s">
        <v>273</v>
      </c>
      <c r="C41" s="72" t="s">
        <v>124</v>
      </c>
      <c r="D41" s="59" t="s">
        <v>227</v>
      </c>
      <c r="E41" s="134" t="s">
        <v>3675</v>
      </c>
      <c r="F41" s="134" t="s">
        <v>3675</v>
      </c>
      <c r="G41" s="69">
        <v>4.6700000000000896</v>
      </c>
      <c r="H41" s="72" t="s">
        <v>136</v>
      </c>
      <c r="I41" s="73">
        <v>3.7499999999999999E-2</v>
      </c>
      <c r="J41" s="70">
        <v>3.720000000000085E-2</v>
      </c>
      <c r="K41" s="69">
        <v>14519153.262325</v>
      </c>
      <c r="L41" s="71">
        <v>102.8</v>
      </c>
      <c r="M41" s="134" t="s">
        <v>3675</v>
      </c>
      <c r="N41" s="69">
        <v>14925.689692901</v>
      </c>
      <c r="O41" s="70">
        <v>1.1337435711604572E-3</v>
      </c>
      <c r="P41" s="70">
        <f t="shared" si="0"/>
        <v>5.0200351332346349E-2</v>
      </c>
      <c r="Q41" s="70">
        <f>N41/'סכום נכסי הקרן'!$C$41</f>
        <v>4.6748478689533903E-3</v>
      </c>
    </row>
    <row r="42" spans="1:17">
      <c r="A42" s="61" t="s">
        <v>274</v>
      </c>
      <c r="B42" s="59" t="s">
        <v>275</v>
      </c>
      <c r="C42" s="72" t="s">
        <v>124</v>
      </c>
      <c r="D42" s="59" t="s">
        <v>227</v>
      </c>
      <c r="E42" s="134" t="s">
        <v>3675</v>
      </c>
      <c r="F42" s="134" t="s">
        <v>3675</v>
      </c>
      <c r="G42" s="69">
        <v>0.25</v>
      </c>
      <c r="H42" s="72" t="s">
        <v>136</v>
      </c>
      <c r="I42" s="73">
        <v>3.7499999999999999E-2</v>
      </c>
      <c r="J42" s="70">
        <v>3.2299999994189761E-2</v>
      </c>
      <c r="K42" s="69">
        <v>1805.523271</v>
      </c>
      <c r="L42" s="71">
        <v>102.95</v>
      </c>
      <c r="M42" s="134" t="s">
        <v>3675</v>
      </c>
      <c r="N42" s="69">
        <v>1.8587861960000001</v>
      </c>
      <c r="O42" s="70">
        <v>1.3801703414627902E-7</v>
      </c>
      <c r="P42" s="70">
        <f t="shared" si="0"/>
        <v>6.2517526500163545E-6</v>
      </c>
      <c r="Q42" s="70">
        <f>N42/'סכום נכסי הקרן'!$C$41</f>
        <v>5.8218701219170633E-7</v>
      </c>
    </row>
    <row r="43" spans="1:17">
      <c r="A43" s="61" t="s">
        <v>276</v>
      </c>
      <c r="B43" s="59" t="s">
        <v>277</v>
      </c>
      <c r="C43" s="72" t="s">
        <v>124</v>
      </c>
      <c r="D43" s="59" t="s">
        <v>227</v>
      </c>
      <c r="E43" s="134" t="s">
        <v>3675</v>
      </c>
      <c r="F43" s="134" t="s">
        <v>3675</v>
      </c>
      <c r="G43" s="69">
        <v>3.12999999999988</v>
      </c>
      <c r="H43" s="72" t="s">
        <v>136</v>
      </c>
      <c r="I43" s="73">
        <v>0.02</v>
      </c>
      <c r="J43" s="70">
        <v>3.6499999999998617E-2</v>
      </c>
      <c r="K43" s="69">
        <v>8966875.9714839999</v>
      </c>
      <c r="L43" s="71">
        <v>96.55</v>
      </c>
      <c r="M43" s="134" t="s">
        <v>3675</v>
      </c>
      <c r="N43" s="69">
        <v>8657.5186891079993</v>
      </c>
      <c r="O43" s="70">
        <v>3.5797235144771703E-4</v>
      </c>
      <c r="P43" s="70">
        <f t="shared" si="0"/>
        <v>2.911828456853735E-2</v>
      </c>
      <c r="Q43" s="70">
        <f>N43/'סכום נכסי הקרן'!$C$41</f>
        <v>2.7116055356189248E-3</v>
      </c>
    </row>
    <row r="44" spans="1:17">
      <c r="A44" s="61" t="s">
        <v>278</v>
      </c>
      <c r="B44" s="59" t="s">
        <v>279</v>
      </c>
      <c r="C44" s="72" t="s">
        <v>124</v>
      </c>
      <c r="D44" s="59" t="s">
        <v>227</v>
      </c>
      <c r="E44" s="134" t="s">
        <v>3675</v>
      </c>
      <c r="F44" s="134" t="s">
        <v>3675</v>
      </c>
      <c r="G44" s="69">
        <v>6.020000000000036</v>
      </c>
      <c r="H44" s="72" t="s">
        <v>136</v>
      </c>
      <c r="I44" s="73">
        <v>0.01</v>
      </c>
      <c r="J44" s="70">
        <v>3.810000000000003E-2</v>
      </c>
      <c r="K44" s="69">
        <v>39721327.225578994</v>
      </c>
      <c r="L44" s="71">
        <v>85.38</v>
      </c>
      <c r="M44" s="134" t="s">
        <v>3675</v>
      </c>
      <c r="N44" s="69">
        <v>33914.07113669</v>
      </c>
      <c r="O44" s="70">
        <v>1.0520686731062935E-3</v>
      </c>
      <c r="P44" s="70">
        <f t="shared" si="0"/>
        <v>0.11406496592125803</v>
      </c>
      <c r="Q44" s="70">
        <f>N44/'סכום נכסי הקרן'!$C$41</f>
        <v>1.062216396313637E-2</v>
      </c>
    </row>
    <row r="45" spans="1:17">
      <c r="A45" s="61" t="s">
        <v>280</v>
      </c>
      <c r="B45" s="59" t="s">
        <v>281</v>
      </c>
      <c r="C45" s="72" t="s">
        <v>124</v>
      </c>
      <c r="D45" s="59" t="s">
        <v>227</v>
      </c>
      <c r="E45" s="134" t="s">
        <v>3675</v>
      </c>
      <c r="F45" s="134" t="s">
        <v>3675</v>
      </c>
      <c r="G45" s="69">
        <v>14.969999999999212</v>
      </c>
      <c r="H45" s="72" t="s">
        <v>136</v>
      </c>
      <c r="I45" s="73">
        <v>3.7499999999999999E-2</v>
      </c>
      <c r="J45" s="70">
        <v>4.5099999999997878E-2</v>
      </c>
      <c r="K45" s="69">
        <v>10253365.334952999</v>
      </c>
      <c r="L45" s="71">
        <v>92</v>
      </c>
      <c r="M45" s="134" t="s">
        <v>3675</v>
      </c>
      <c r="N45" s="69">
        <v>9433.0963612509986</v>
      </c>
      <c r="O45" s="70">
        <v>4.0654571869708477E-4</v>
      </c>
      <c r="P45" s="70">
        <f t="shared" si="0"/>
        <v>3.172682544190282E-2</v>
      </c>
      <c r="Q45" s="70">
        <f>N45/'סכום נכסי הקרן'!$C$41</f>
        <v>2.9545227945480049E-3</v>
      </c>
    </row>
    <row r="46" spans="1:17">
      <c r="A46" s="61" t="s">
        <v>282</v>
      </c>
      <c r="B46" s="59" t="s">
        <v>283</v>
      </c>
      <c r="C46" s="72" t="s">
        <v>124</v>
      </c>
      <c r="D46" s="59" t="s">
        <v>227</v>
      </c>
      <c r="E46" s="134" t="s">
        <v>3675</v>
      </c>
      <c r="F46" s="134" t="s">
        <v>3675</v>
      </c>
      <c r="G46" s="69">
        <v>1.3200000000097063</v>
      </c>
      <c r="H46" s="72" t="s">
        <v>136</v>
      </c>
      <c r="I46" s="73">
        <v>5.0000000000000001E-3</v>
      </c>
      <c r="J46" s="70">
        <v>3.829999999982206E-2</v>
      </c>
      <c r="K46" s="69">
        <v>25729.709561</v>
      </c>
      <c r="L46" s="71">
        <v>96.1</v>
      </c>
      <c r="M46" s="134" t="s">
        <v>3675</v>
      </c>
      <c r="N46" s="69">
        <v>24.726249868</v>
      </c>
      <c r="O46" s="70">
        <v>1.0962914152297688E-6</v>
      </c>
      <c r="P46" s="70">
        <f t="shared" si="0"/>
        <v>8.316308700262993E-5</v>
      </c>
      <c r="Q46" s="70">
        <f>N46/'סכום נכסי הקרן'!$C$41</f>
        <v>7.7444633300668714E-6</v>
      </c>
    </row>
    <row r="47" spans="1:17">
      <c r="A47" s="61" t="s">
        <v>284</v>
      </c>
      <c r="B47" s="59" t="s">
        <v>285</v>
      </c>
      <c r="C47" s="72" t="s">
        <v>124</v>
      </c>
      <c r="D47" s="59" t="s">
        <v>227</v>
      </c>
      <c r="E47" s="134" t="s">
        <v>3675</v>
      </c>
      <c r="F47" s="134" t="s">
        <v>3675</v>
      </c>
      <c r="G47" s="69">
        <v>7.820000000000026</v>
      </c>
      <c r="H47" s="72" t="s">
        <v>136</v>
      </c>
      <c r="I47" s="73">
        <v>1.3000000000000001E-2</v>
      </c>
      <c r="J47" s="70">
        <v>3.970000000000011E-2</v>
      </c>
      <c r="K47" s="69">
        <v>59377742.529751003</v>
      </c>
      <c r="L47" s="71">
        <v>82.23</v>
      </c>
      <c r="M47" s="134" t="s">
        <v>3675</v>
      </c>
      <c r="N47" s="69">
        <v>48826.320285084999</v>
      </c>
      <c r="O47" s="70">
        <v>2.7574713820082688E-3</v>
      </c>
      <c r="P47" s="70">
        <f t="shared" si="0"/>
        <v>0.16422011196861039</v>
      </c>
      <c r="Q47" s="70">
        <f>N47/'סכום נכסי הקרן'!$C$41</f>
        <v>1.5292802143818448E-2</v>
      </c>
    </row>
    <row r="48" spans="1:17">
      <c r="A48" s="61" t="s">
        <v>286</v>
      </c>
      <c r="B48" s="59" t="s">
        <v>287</v>
      </c>
      <c r="C48" s="72" t="s">
        <v>124</v>
      </c>
      <c r="D48" s="59" t="s">
        <v>227</v>
      </c>
      <c r="E48" s="134" t="s">
        <v>3675</v>
      </c>
      <c r="F48" s="134" t="s">
        <v>3675</v>
      </c>
      <c r="G48" s="69">
        <v>11.840000000000206</v>
      </c>
      <c r="H48" s="72" t="s">
        <v>136</v>
      </c>
      <c r="I48" s="73">
        <v>1.4999999999999999E-2</v>
      </c>
      <c r="J48" s="70">
        <v>4.3300000000000838E-2</v>
      </c>
      <c r="K48" s="69">
        <v>35207624.513647996</v>
      </c>
      <c r="L48" s="71">
        <v>72.52</v>
      </c>
      <c r="M48" s="134" t="s">
        <v>3675</v>
      </c>
      <c r="N48" s="69">
        <v>25532.569876238998</v>
      </c>
      <c r="O48" s="70">
        <v>1.3920373536239991E-3</v>
      </c>
      <c r="P48" s="70">
        <f t="shared" si="0"/>
        <v>8.5875025179875442E-2</v>
      </c>
      <c r="Q48" s="70">
        <f>N48/'סכום נכסי הקרן'!$C$41</f>
        <v>7.9970093396494902E-3</v>
      </c>
    </row>
    <row r="49" spans="1:17">
      <c r="A49" s="61" t="s">
        <v>288</v>
      </c>
      <c r="B49" s="59" t="s">
        <v>289</v>
      </c>
      <c r="C49" s="72" t="s">
        <v>124</v>
      </c>
      <c r="D49" s="59" t="s">
        <v>227</v>
      </c>
      <c r="E49" s="134" t="s">
        <v>3675</v>
      </c>
      <c r="F49" s="134" t="s">
        <v>3675</v>
      </c>
      <c r="G49" s="69">
        <v>1.6500000000001471</v>
      </c>
      <c r="H49" s="72" t="s">
        <v>136</v>
      </c>
      <c r="I49" s="73">
        <v>1.7500000000000002E-2</v>
      </c>
      <c r="J49" s="70">
        <v>3.8099999999999606E-2</v>
      </c>
      <c r="K49" s="69">
        <v>4182246.5158830001</v>
      </c>
      <c r="L49" s="71">
        <v>97.32</v>
      </c>
      <c r="M49" s="134" t="s">
        <v>3675</v>
      </c>
      <c r="N49" s="69">
        <v>4070.1621431360004</v>
      </c>
      <c r="O49" s="70">
        <v>1.7590230633206182E-4</v>
      </c>
      <c r="P49" s="70">
        <f t="shared" si="0"/>
        <v>1.3689388816801141E-2</v>
      </c>
      <c r="Q49" s="70">
        <f>N49/'סכום נכסי הקרן'!$C$41</f>
        <v>1.2748080130718488E-3</v>
      </c>
    </row>
    <row r="50" spans="1:17">
      <c r="A50" s="61" t="s">
        <v>290</v>
      </c>
      <c r="B50" s="59" t="s">
        <v>291</v>
      </c>
      <c r="C50" s="72" t="s">
        <v>124</v>
      </c>
      <c r="D50" s="59" t="s">
        <v>227</v>
      </c>
      <c r="E50" s="134" t="s">
        <v>3675</v>
      </c>
      <c r="F50" s="134" t="s">
        <v>3675</v>
      </c>
      <c r="G50" s="69">
        <v>4.5200000000000484</v>
      </c>
      <c r="H50" s="72" t="s">
        <v>136</v>
      </c>
      <c r="I50" s="73">
        <v>2.2499999999999999E-2</v>
      </c>
      <c r="J50" s="70">
        <v>3.6699999999999955E-2</v>
      </c>
      <c r="K50" s="69">
        <v>20893753.752551001</v>
      </c>
      <c r="L50" s="71">
        <v>94.49</v>
      </c>
      <c r="M50" s="134" t="s">
        <v>3675</v>
      </c>
      <c r="N50" s="69">
        <v>19742.507434326999</v>
      </c>
      <c r="O50" s="70">
        <v>7.724260421371025E-4</v>
      </c>
      <c r="P50" s="70">
        <f t="shared" si="0"/>
        <v>6.6401005901660662E-2</v>
      </c>
      <c r="Q50" s="70">
        <f>N50/'סכום נכסי הקרן'!$C$41</f>
        <v>6.1835145112963735E-3</v>
      </c>
    </row>
    <row r="51" spans="1:17">
      <c r="A51" s="61" t="s">
        <v>292</v>
      </c>
      <c r="B51" s="59" t="s">
        <v>293</v>
      </c>
      <c r="C51" s="72" t="s">
        <v>124</v>
      </c>
      <c r="D51" s="59" t="s">
        <v>227</v>
      </c>
      <c r="E51" s="134" t="s">
        <v>3675</v>
      </c>
      <c r="F51" s="134" t="s">
        <v>3675</v>
      </c>
      <c r="G51" s="69">
        <v>0.83000000000453844</v>
      </c>
      <c r="H51" s="72" t="s">
        <v>136</v>
      </c>
      <c r="I51" s="73">
        <v>4.0000000000000001E-3</v>
      </c>
      <c r="J51" s="70">
        <v>3.9799999999969742E-2</v>
      </c>
      <c r="K51" s="69">
        <v>68011.521647999994</v>
      </c>
      <c r="L51" s="71">
        <v>97.19</v>
      </c>
      <c r="M51" s="134" t="s">
        <v>3675</v>
      </c>
      <c r="N51" s="69">
        <v>66.100398490000003</v>
      </c>
      <c r="O51" s="70">
        <v>3.9929642765387334E-6</v>
      </c>
      <c r="P51" s="70">
        <f t="shared" si="0"/>
        <v>2.2231892097986859E-4</v>
      </c>
      <c r="Q51" s="70">
        <f>N51/'סכום נכסי הקרן'!$C$41</f>
        <v>2.0703184467577289E-5</v>
      </c>
    </row>
    <row r="52" spans="1:17">
      <c r="A52" s="61" t="s">
        <v>294</v>
      </c>
      <c r="B52" s="59" t="s">
        <v>295</v>
      </c>
      <c r="C52" s="72" t="s">
        <v>124</v>
      </c>
      <c r="D52" s="59" t="s">
        <v>227</v>
      </c>
      <c r="E52" s="134" t="s">
        <v>3675</v>
      </c>
      <c r="F52" s="134" t="s">
        <v>3675</v>
      </c>
      <c r="G52" s="69">
        <v>2.6599999872929545</v>
      </c>
      <c r="H52" s="72" t="s">
        <v>136</v>
      </c>
      <c r="I52" s="73">
        <v>6.25E-2</v>
      </c>
      <c r="J52" s="70">
        <v>3.6599999728531299E-2</v>
      </c>
      <c r="K52" s="69">
        <v>64.182500000000005</v>
      </c>
      <c r="L52" s="71">
        <v>107.9</v>
      </c>
      <c r="M52" s="134" t="s">
        <v>3675</v>
      </c>
      <c r="N52" s="69">
        <v>6.9252917999999997E-2</v>
      </c>
      <c r="O52" s="70">
        <v>4.3086522852484455E-9</v>
      </c>
      <c r="P52" s="70">
        <f t="shared" si="0"/>
        <v>2.329219544235658E-7</v>
      </c>
      <c r="Q52" s="70">
        <f>N52/'סכום נכסי הקרן'!$C$41</f>
        <v>2.1690579316082481E-8</v>
      </c>
    </row>
    <row r="53" spans="1:17">
      <c r="A53" s="61" t="s">
        <v>296</v>
      </c>
      <c r="B53" s="59" t="s">
        <v>297</v>
      </c>
      <c r="C53" s="72" t="s">
        <v>124</v>
      </c>
      <c r="D53" s="59" t="s">
        <v>227</v>
      </c>
      <c r="E53" s="134" t="s">
        <v>3675</v>
      </c>
      <c r="F53" s="134" t="s">
        <v>3675</v>
      </c>
      <c r="G53" s="69">
        <v>18.310000000000407</v>
      </c>
      <c r="H53" s="72" t="s">
        <v>136</v>
      </c>
      <c r="I53" s="73">
        <v>2.7999999999999997E-2</v>
      </c>
      <c r="J53" s="70">
        <v>4.6200000000001129E-2</v>
      </c>
      <c r="K53" s="69">
        <v>23681873.296232</v>
      </c>
      <c r="L53" s="71">
        <v>71.52</v>
      </c>
      <c r="M53" s="134" t="s">
        <v>3675</v>
      </c>
      <c r="N53" s="69">
        <v>16937.275651854998</v>
      </c>
      <c r="O53" s="70">
        <v>2.0777721320705783E-3</v>
      </c>
      <c r="P53" s="70">
        <f t="shared" si="0"/>
        <v>5.6966023401941568E-2</v>
      </c>
      <c r="Q53" s="70">
        <f>N53/'סכום נכסי הקרן'!$C$41</f>
        <v>5.3048930143985186E-3</v>
      </c>
    </row>
    <row r="54" spans="1:17">
      <c r="A54" s="139" t="s">
        <v>3675</v>
      </c>
      <c r="B54" s="134" t="s">
        <v>3675</v>
      </c>
      <c r="C54" s="134" t="s">
        <v>3675</v>
      </c>
      <c r="D54" s="134" t="s">
        <v>3675</v>
      </c>
      <c r="E54" s="134" t="s">
        <v>3675</v>
      </c>
      <c r="F54" s="134" t="s">
        <v>3675</v>
      </c>
      <c r="G54" s="134" t="s">
        <v>3675</v>
      </c>
      <c r="H54" s="134" t="s">
        <v>3675</v>
      </c>
      <c r="I54" s="134" t="s">
        <v>3675</v>
      </c>
      <c r="J54" s="134" t="s">
        <v>3675</v>
      </c>
      <c r="K54" s="134" t="s">
        <v>3675</v>
      </c>
      <c r="L54" s="134" t="s">
        <v>3675</v>
      </c>
      <c r="M54" s="134" t="s">
        <v>3675</v>
      </c>
      <c r="N54" s="134" t="s">
        <v>3675</v>
      </c>
      <c r="O54" s="134" t="s">
        <v>3675</v>
      </c>
      <c r="P54" s="134" t="s">
        <v>3675</v>
      </c>
      <c r="Q54" s="134" t="s">
        <v>3675</v>
      </c>
    </row>
    <row r="55" spans="1:17">
      <c r="A55" s="60" t="s">
        <v>24</v>
      </c>
      <c r="B55" s="131" t="s">
        <v>3675</v>
      </c>
      <c r="C55" s="131" t="s">
        <v>3675</v>
      </c>
      <c r="D55" s="131" t="s">
        <v>3675</v>
      </c>
      <c r="E55" s="131" t="s">
        <v>3675</v>
      </c>
      <c r="F55" s="131" t="s">
        <v>3675</v>
      </c>
      <c r="G55" s="66">
        <v>3.075739178136077</v>
      </c>
      <c r="H55" s="131" t="s">
        <v>3675</v>
      </c>
      <c r="I55" s="131" t="s">
        <v>3675</v>
      </c>
      <c r="J55" s="67">
        <v>4.7534550588955574E-2</v>
      </c>
      <c r="K55" s="131" t="s">
        <v>3675</v>
      </c>
      <c r="L55" s="131" t="s">
        <v>3675</v>
      </c>
      <c r="M55" s="131" t="s">
        <v>3675</v>
      </c>
      <c r="N55" s="66">
        <v>2136.9240494690002</v>
      </c>
      <c r="O55" s="131" t="s">
        <v>3675</v>
      </c>
      <c r="P55" s="67">
        <f t="shared" si="0"/>
        <v>7.1872282126370498E-3</v>
      </c>
      <c r="Q55" s="67">
        <f>N55/'סכום נכסי הקרן'!$C$41</f>
        <v>6.6930205868655983E-4</v>
      </c>
    </row>
    <row r="56" spans="1:17">
      <c r="A56" s="61" t="s">
        <v>298</v>
      </c>
      <c r="B56" s="59" t="s">
        <v>299</v>
      </c>
      <c r="C56" s="72" t="s">
        <v>124</v>
      </c>
      <c r="D56" s="59" t="s">
        <v>227</v>
      </c>
      <c r="E56" s="134" t="s">
        <v>3675</v>
      </c>
      <c r="F56" s="134" t="s">
        <v>3675</v>
      </c>
      <c r="G56" s="69">
        <v>2.3000000000005323</v>
      </c>
      <c r="H56" s="72" t="s">
        <v>136</v>
      </c>
      <c r="I56" s="73">
        <v>4.0999999999999995E-2</v>
      </c>
      <c r="J56" s="70">
        <v>4.7200000000011594E-2</v>
      </c>
      <c r="K56" s="69">
        <v>1704594.870113</v>
      </c>
      <c r="L56" s="71">
        <v>99.15</v>
      </c>
      <c r="M56" s="134" t="s">
        <v>3675</v>
      </c>
      <c r="N56" s="69">
        <v>1690.1057999070001</v>
      </c>
      <c r="O56" s="70">
        <v>8.0346466077036401E-5</v>
      </c>
      <c r="P56" s="70">
        <f t="shared" si="0"/>
        <v>5.6844210679605229E-3</v>
      </c>
      <c r="Q56" s="70">
        <f>N56/'סכום נכסי הקרן'!$C$41</f>
        <v>5.2935493498561042E-4</v>
      </c>
    </row>
    <row r="57" spans="1:17">
      <c r="A57" s="61" t="s">
        <v>300</v>
      </c>
      <c r="B57" s="59" t="s">
        <v>301</v>
      </c>
      <c r="C57" s="72" t="s">
        <v>124</v>
      </c>
      <c r="D57" s="59" t="s">
        <v>227</v>
      </c>
      <c r="E57" s="134" t="s">
        <v>3675</v>
      </c>
      <c r="F57" s="134" t="s">
        <v>3675</v>
      </c>
      <c r="G57" s="69">
        <v>6.0099999999963734</v>
      </c>
      <c r="H57" s="72" t="s">
        <v>136</v>
      </c>
      <c r="I57" s="73">
        <v>4.0999999999999995E-2</v>
      </c>
      <c r="J57" s="70">
        <v>4.8799999999965087E-2</v>
      </c>
      <c r="K57" s="69">
        <v>463793.08</v>
      </c>
      <c r="L57" s="71">
        <v>96.34</v>
      </c>
      <c r="M57" s="134" t="s">
        <v>3675</v>
      </c>
      <c r="N57" s="69">
        <v>446.81824956200001</v>
      </c>
      <c r="O57" s="70">
        <v>1.6799691443236735E-5</v>
      </c>
      <c r="P57" s="70">
        <f t="shared" si="0"/>
        <v>1.5028071446765263E-3</v>
      </c>
      <c r="Q57" s="70">
        <f>N57/'סכום נכסי הקרן'!$C$41</f>
        <v>1.399471237009493E-4</v>
      </c>
    </row>
    <row r="58" spans="1:17">
      <c r="A58" s="139" t="s">
        <v>3675</v>
      </c>
      <c r="B58" s="134" t="s">
        <v>3675</v>
      </c>
      <c r="C58" s="134" t="s">
        <v>3675</v>
      </c>
      <c r="D58" s="134" t="s">
        <v>3675</v>
      </c>
      <c r="E58" s="134" t="s">
        <v>3675</v>
      </c>
      <c r="F58" s="134" t="s">
        <v>3675</v>
      </c>
      <c r="G58" s="134" t="s">
        <v>3675</v>
      </c>
      <c r="H58" s="134" t="s">
        <v>3675</v>
      </c>
      <c r="I58" s="134" t="s">
        <v>3675</v>
      </c>
      <c r="J58" s="134" t="s">
        <v>3675</v>
      </c>
      <c r="K58" s="134" t="s">
        <v>3675</v>
      </c>
      <c r="L58" s="134" t="s">
        <v>3675</v>
      </c>
      <c r="M58" s="134" t="s">
        <v>3675</v>
      </c>
      <c r="N58" s="134" t="s">
        <v>3675</v>
      </c>
      <c r="O58" s="134" t="s">
        <v>3675</v>
      </c>
      <c r="P58" s="134" t="s">
        <v>3675</v>
      </c>
      <c r="Q58" s="134" t="s">
        <v>3675</v>
      </c>
    </row>
    <row r="59" spans="1:17">
      <c r="A59" s="56" t="s">
        <v>190</v>
      </c>
      <c r="B59" s="131" t="s">
        <v>3675</v>
      </c>
      <c r="C59" s="131" t="s">
        <v>3675</v>
      </c>
      <c r="D59" s="131" t="s">
        <v>3675</v>
      </c>
      <c r="E59" s="131" t="s">
        <v>3675</v>
      </c>
      <c r="F59" s="131" t="s">
        <v>3675</v>
      </c>
      <c r="G59" s="66">
        <v>8.857840571277432</v>
      </c>
      <c r="H59" s="131" t="s">
        <v>3675</v>
      </c>
      <c r="I59" s="131" t="s">
        <v>3675</v>
      </c>
      <c r="J59" s="67">
        <v>5.3863727013592468E-2</v>
      </c>
      <c r="K59" s="131" t="s">
        <v>3675</v>
      </c>
      <c r="L59" s="131" t="s">
        <v>3675</v>
      </c>
      <c r="M59" s="131" t="s">
        <v>3675</v>
      </c>
      <c r="N59" s="66">
        <v>1872.6977727840001</v>
      </c>
      <c r="O59" s="131" t="s">
        <v>3675</v>
      </c>
      <c r="P59" s="67">
        <f t="shared" si="0"/>
        <v>6.2985421824609334E-3</v>
      </c>
      <c r="Q59" s="67">
        <f>N59/'סכום נכסי הקרן'!$C$41</f>
        <v>5.8654423161811557E-4</v>
      </c>
    </row>
    <row r="60" spans="1:17">
      <c r="A60" s="60" t="s">
        <v>67</v>
      </c>
      <c r="B60" s="131" t="s">
        <v>3675</v>
      </c>
      <c r="C60" s="131" t="s">
        <v>3675</v>
      </c>
      <c r="D60" s="131" t="s">
        <v>3675</v>
      </c>
      <c r="E60" s="131" t="s">
        <v>3675</v>
      </c>
      <c r="F60" s="131" t="s">
        <v>3675</v>
      </c>
      <c r="G60" s="66">
        <v>8.857840571277432</v>
      </c>
      <c r="H60" s="131" t="s">
        <v>3675</v>
      </c>
      <c r="I60" s="131" t="s">
        <v>3675</v>
      </c>
      <c r="J60" s="67">
        <v>5.3863727013592468E-2</v>
      </c>
      <c r="K60" s="131" t="s">
        <v>3675</v>
      </c>
      <c r="L60" s="131" t="s">
        <v>3675</v>
      </c>
      <c r="M60" s="131" t="s">
        <v>3675</v>
      </c>
      <c r="N60" s="66">
        <v>1872.6977727840001</v>
      </c>
      <c r="O60" s="131" t="s">
        <v>3675</v>
      </c>
      <c r="P60" s="67">
        <f t="shared" si="0"/>
        <v>6.2985421824609334E-3</v>
      </c>
      <c r="Q60" s="67">
        <f>N60/'סכום נכסי הקרן'!$C$41</f>
        <v>5.8654423161811557E-4</v>
      </c>
    </row>
    <row r="61" spans="1:17">
      <c r="A61" s="61" t="s">
        <v>302</v>
      </c>
      <c r="B61" s="59" t="s">
        <v>303</v>
      </c>
      <c r="C61" s="72" t="s">
        <v>29</v>
      </c>
      <c r="D61" s="59" t="s">
        <v>304</v>
      </c>
      <c r="E61" s="59" t="s">
        <v>305</v>
      </c>
      <c r="F61" s="134" t="s">
        <v>3675</v>
      </c>
      <c r="G61" s="69">
        <v>17.669999999991152</v>
      </c>
      <c r="H61" s="72" t="s">
        <v>135</v>
      </c>
      <c r="I61" s="73">
        <v>4.4999999999999998E-2</v>
      </c>
      <c r="J61" s="70">
        <v>5.7499999999958709E-2</v>
      </c>
      <c r="K61" s="69">
        <v>148027.223325</v>
      </c>
      <c r="L61" s="71">
        <v>78.942499999999995</v>
      </c>
      <c r="M61" s="134" t="s">
        <v>3675</v>
      </c>
      <c r="N61" s="69">
        <v>423.83812962500002</v>
      </c>
      <c r="O61" s="70">
        <v>1.48027223325E-4</v>
      </c>
      <c r="P61" s="70">
        <f t="shared" si="0"/>
        <v>1.4255169076266741E-3</v>
      </c>
      <c r="Q61" s="70">
        <f>N61/'סכום נכסי הקרן'!$C$41</f>
        <v>1.3274956252112166E-4</v>
      </c>
    </row>
    <row r="62" spans="1:17">
      <c r="A62" s="61" t="s">
        <v>306</v>
      </c>
      <c r="B62" s="59" t="s">
        <v>307</v>
      </c>
      <c r="C62" s="72" t="s">
        <v>29</v>
      </c>
      <c r="D62" s="59" t="s">
        <v>304</v>
      </c>
      <c r="E62" s="59" t="s">
        <v>305</v>
      </c>
      <c r="F62" s="134" t="s">
        <v>3675</v>
      </c>
      <c r="G62" s="69">
        <v>6.2799999999989513</v>
      </c>
      <c r="H62" s="72" t="s">
        <v>135</v>
      </c>
      <c r="I62" s="73">
        <v>6.5000000000000002E-2</v>
      </c>
      <c r="J62" s="70">
        <v>5.2799999999989515E-2</v>
      </c>
      <c r="K62" s="69">
        <v>368336.875</v>
      </c>
      <c r="L62" s="71">
        <v>108.45099999999999</v>
      </c>
      <c r="M62" s="134" t="s">
        <v>3675</v>
      </c>
      <c r="N62" s="69">
        <v>1448.8596431589999</v>
      </c>
      <c r="O62" s="70">
        <v>2.4555791666666665E-4</v>
      </c>
      <c r="P62" s="70">
        <f t="shared" si="0"/>
        <v>4.8730252748342591E-3</v>
      </c>
      <c r="Q62" s="70">
        <f>N62/'סכום נכסי הקרן'!$C$41</f>
        <v>4.5379466909699383E-4</v>
      </c>
    </row>
    <row r="63" spans="1:17">
      <c r="A63" s="136" t="s">
        <v>3675</v>
      </c>
      <c r="B63" s="137" t="s">
        <v>3675</v>
      </c>
      <c r="C63" s="137" t="s">
        <v>3675</v>
      </c>
      <c r="D63" s="137" t="s">
        <v>3675</v>
      </c>
      <c r="E63" s="137" t="s">
        <v>3675</v>
      </c>
      <c r="F63" s="137" t="s">
        <v>3675</v>
      </c>
      <c r="G63" s="137" t="s">
        <v>3675</v>
      </c>
      <c r="H63" s="137" t="s">
        <v>3675</v>
      </c>
      <c r="I63" s="137" t="s">
        <v>3675</v>
      </c>
      <c r="J63" s="137" t="s">
        <v>3675</v>
      </c>
      <c r="K63" s="137" t="s">
        <v>3675</v>
      </c>
      <c r="L63" s="137" t="s">
        <v>3675</v>
      </c>
      <c r="M63" s="137" t="s">
        <v>3675</v>
      </c>
      <c r="N63" s="137" t="s">
        <v>3675</v>
      </c>
      <c r="O63" s="137" t="s">
        <v>3675</v>
      </c>
      <c r="P63" s="137" t="s">
        <v>3675</v>
      </c>
      <c r="Q63" s="137" t="s">
        <v>3675</v>
      </c>
    </row>
    <row r="64" spans="1:17">
      <c r="A64" s="136" t="s">
        <v>3675</v>
      </c>
      <c r="B64" s="137" t="s">
        <v>3675</v>
      </c>
      <c r="C64" s="137" t="s">
        <v>3675</v>
      </c>
      <c r="D64" s="137" t="s">
        <v>3675</v>
      </c>
      <c r="E64" s="137" t="s">
        <v>3675</v>
      </c>
      <c r="F64" s="137" t="s">
        <v>3675</v>
      </c>
      <c r="G64" s="137" t="s">
        <v>3675</v>
      </c>
      <c r="H64" s="137" t="s">
        <v>3675</v>
      </c>
      <c r="I64" s="137" t="s">
        <v>3675</v>
      </c>
      <c r="J64" s="137" t="s">
        <v>3675</v>
      </c>
      <c r="K64" s="137" t="s">
        <v>3675</v>
      </c>
      <c r="L64" s="137" t="s">
        <v>3675</v>
      </c>
      <c r="M64" s="137" t="s">
        <v>3675</v>
      </c>
      <c r="N64" s="137" t="s">
        <v>3675</v>
      </c>
      <c r="O64" s="137" t="s">
        <v>3675</v>
      </c>
      <c r="P64" s="137" t="s">
        <v>3675</v>
      </c>
      <c r="Q64" s="137" t="s">
        <v>3675</v>
      </c>
    </row>
    <row r="65" spans="1:17">
      <c r="A65" s="136" t="s">
        <v>3675</v>
      </c>
      <c r="B65" s="137" t="s">
        <v>3675</v>
      </c>
      <c r="C65" s="137" t="s">
        <v>3675</v>
      </c>
      <c r="D65" s="137" t="s">
        <v>3675</v>
      </c>
      <c r="E65" s="137" t="s">
        <v>3675</v>
      </c>
      <c r="F65" s="137" t="s">
        <v>3675</v>
      </c>
      <c r="G65" s="137" t="s">
        <v>3675</v>
      </c>
      <c r="H65" s="137" t="s">
        <v>3675</v>
      </c>
      <c r="I65" s="137" t="s">
        <v>3675</v>
      </c>
      <c r="J65" s="137" t="s">
        <v>3675</v>
      </c>
      <c r="K65" s="137" t="s">
        <v>3675</v>
      </c>
      <c r="L65" s="137" t="s">
        <v>3675</v>
      </c>
      <c r="M65" s="137" t="s">
        <v>3675</v>
      </c>
      <c r="N65" s="137" t="s">
        <v>3675</v>
      </c>
      <c r="O65" s="137" t="s">
        <v>3675</v>
      </c>
      <c r="P65" s="137" t="s">
        <v>3675</v>
      </c>
      <c r="Q65" s="137" t="s">
        <v>3675</v>
      </c>
    </row>
    <row r="66" spans="1:17">
      <c r="A66" s="100" t="s">
        <v>116</v>
      </c>
      <c r="B66" s="140" t="s">
        <v>3675</v>
      </c>
      <c r="C66" s="140" t="s">
        <v>3675</v>
      </c>
      <c r="D66" s="137" t="s">
        <v>3675</v>
      </c>
      <c r="E66" s="137" t="s">
        <v>3675</v>
      </c>
      <c r="F66" s="137" t="s">
        <v>3675</v>
      </c>
      <c r="G66" s="137" t="s">
        <v>3675</v>
      </c>
      <c r="H66" s="137" t="s">
        <v>3675</v>
      </c>
      <c r="I66" s="137" t="s">
        <v>3675</v>
      </c>
      <c r="J66" s="137" t="s">
        <v>3675</v>
      </c>
      <c r="K66" s="137" t="s">
        <v>3675</v>
      </c>
      <c r="L66" s="137" t="s">
        <v>3675</v>
      </c>
      <c r="M66" s="137" t="s">
        <v>3675</v>
      </c>
      <c r="N66" s="137" t="s">
        <v>3675</v>
      </c>
      <c r="O66" s="137" t="s">
        <v>3675</v>
      </c>
      <c r="P66" s="137" t="s">
        <v>3675</v>
      </c>
      <c r="Q66" s="137" t="s">
        <v>3675</v>
      </c>
    </row>
    <row r="67" spans="1:17">
      <c r="A67" s="100" t="s">
        <v>197</v>
      </c>
      <c r="B67" s="140" t="s">
        <v>3675</v>
      </c>
      <c r="C67" s="140" t="s">
        <v>3675</v>
      </c>
      <c r="D67" s="137" t="s">
        <v>3675</v>
      </c>
      <c r="E67" s="137" t="s">
        <v>3675</v>
      </c>
      <c r="F67" s="137" t="s">
        <v>3675</v>
      </c>
      <c r="G67" s="137" t="s">
        <v>3675</v>
      </c>
      <c r="H67" s="137" t="s">
        <v>3675</v>
      </c>
      <c r="I67" s="137" t="s">
        <v>3675</v>
      </c>
      <c r="J67" s="137" t="s">
        <v>3675</v>
      </c>
      <c r="K67" s="137" t="s">
        <v>3675</v>
      </c>
      <c r="L67" s="137" t="s">
        <v>3675</v>
      </c>
      <c r="M67" s="137" t="s">
        <v>3675</v>
      </c>
      <c r="N67" s="137" t="s">
        <v>3675</v>
      </c>
      <c r="O67" s="137" t="s">
        <v>3675</v>
      </c>
      <c r="P67" s="137" t="s">
        <v>3675</v>
      </c>
      <c r="Q67" s="137" t="s">
        <v>3675</v>
      </c>
    </row>
    <row r="68" spans="1:17">
      <c r="A68" s="100" t="s">
        <v>205</v>
      </c>
      <c r="B68" s="141" t="s">
        <v>3675</v>
      </c>
      <c r="C68" s="141" t="s">
        <v>3675</v>
      </c>
      <c r="D68" s="137" t="s">
        <v>3675</v>
      </c>
      <c r="E68" s="137" t="s">
        <v>3675</v>
      </c>
      <c r="F68" s="137" t="s">
        <v>3675</v>
      </c>
      <c r="G68" s="137" t="s">
        <v>3675</v>
      </c>
      <c r="H68" s="137" t="s">
        <v>3675</v>
      </c>
      <c r="I68" s="137" t="s">
        <v>3675</v>
      </c>
      <c r="J68" s="137" t="s">
        <v>3675</v>
      </c>
      <c r="K68" s="137" t="s">
        <v>3675</v>
      </c>
      <c r="L68" s="137" t="s">
        <v>3675</v>
      </c>
      <c r="M68" s="137" t="s">
        <v>3675</v>
      </c>
      <c r="N68" s="137" t="s">
        <v>3675</v>
      </c>
      <c r="O68" s="137" t="s">
        <v>3675</v>
      </c>
      <c r="P68" s="137" t="s">
        <v>3675</v>
      </c>
      <c r="Q68" s="137" t="s">
        <v>3675</v>
      </c>
    </row>
    <row r="69" spans="1:17" hidden="1">
      <c r="B69" s="1"/>
      <c r="C69" s="1"/>
    </row>
    <row r="70" spans="1:17" hidden="1">
      <c r="B70" s="1"/>
      <c r="C70" s="1"/>
    </row>
    <row r="71" spans="1:17" hidden="1">
      <c r="B71" s="1"/>
      <c r="C71" s="1"/>
    </row>
    <row r="72" spans="1:17" hidden="1">
      <c r="B72" s="1"/>
      <c r="C72" s="1"/>
    </row>
    <row r="73" spans="1:17" hidden="1">
      <c r="B73" s="1"/>
      <c r="C73" s="1"/>
    </row>
    <row r="74" spans="1:17" hidden="1">
      <c r="B74" s="1"/>
      <c r="C74" s="1"/>
    </row>
    <row r="75" spans="1:17" hidden="1">
      <c r="B75" s="1"/>
      <c r="C75" s="1"/>
    </row>
    <row r="76" spans="1:17" hidden="1">
      <c r="B76" s="1"/>
      <c r="C76" s="1"/>
    </row>
    <row r="77" spans="1:17" hidden="1">
      <c r="B77" s="1"/>
      <c r="C77" s="1"/>
    </row>
    <row r="78" spans="1:17" hidden="1">
      <c r="B78" s="1"/>
      <c r="C78" s="1"/>
    </row>
    <row r="79" spans="1:17" hidden="1">
      <c r="B79" s="1"/>
      <c r="C79" s="1"/>
    </row>
    <row r="80" spans="1:17" hidden="1">
      <c r="B80" s="1"/>
      <c r="C80" s="1"/>
    </row>
    <row r="81" spans="2:3" hidden="1">
      <c r="B81" s="1"/>
      <c r="C81" s="1"/>
    </row>
    <row r="82" spans="2:3" hidden="1">
      <c r="B82" s="1"/>
      <c r="C82" s="1"/>
    </row>
    <row r="83" spans="2:3" hidden="1">
      <c r="B83" s="1"/>
      <c r="C83" s="1"/>
    </row>
    <row r="84" spans="2:3" hidden="1">
      <c r="B84" s="1"/>
      <c r="C84" s="1"/>
    </row>
    <row r="85" spans="2:3" hidden="1">
      <c r="B85" s="1"/>
      <c r="C85" s="1"/>
    </row>
    <row r="86" spans="2:3" hidden="1">
      <c r="B86" s="1"/>
      <c r="C86" s="1"/>
    </row>
    <row r="87" spans="2:3" hidden="1">
      <c r="B87" s="1"/>
      <c r="C87" s="1"/>
    </row>
    <row r="88" spans="2:3" hidden="1">
      <c r="B88" s="1"/>
      <c r="C88" s="1"/>
    </row>
    <row r="89" spans="2:3" hidden="1">
      <c r="B89" s="1"/>
      <c r="C89" s="1"/>
    </row>
    <row r="90" spans="2:3" hidden="1">
      <c r="B90" s="1"/>
      <c r="C90" s="1"/>
    </row>
    <row r="91" spans="2:3" hidden="1">
      <c r="B91" s="1"/>
      <c r="C91" s="1"/>
    </row>
    <row r="92" spans="2:3" hidden="1">
      <c r="B92" s="1"/>
      <c r="C92" s="1"/>
    </row>
    <row r="93" spans="2:3" hidden="1">
      <c r="B93" s="1"/>
      <c r="C93" s="1"/>
    </row>
    <row r="94" spans="2:3" hidden="1">
      <c r="B94" s="1"/>
      <c r="C94" s="1"/>
    </row>
    <row r="95" spans="2:3" hidden="1">
      <c r="B95" s="1"/>
      <c r="C95" s="1"/>
    </row>
    <row r="96" spans="2:3" hidden="1">
      <c r="B96" s="1"/>
      <c r="C96" s="1"/>
    </row>
    <row r="97" spans="2:3" hidden="1">
      <c r="B97" s="1"/>
      <c r="C97" s="1"/>
    </row>
    <row r="98" spans="2:3" hidden="1">
      <c r="B98" s="1"/>
      <c r="C98" s="1"/>
    </row>
    <row r="99" spans="2:3" hidden="1">
      <c r="B99" s="1"/>
      <c r="C99" s="1"/>
    </row>
    <row r="100" spans="2:3" hidden="1">
      <c r="B100" s="1"/>
      <c r="C100" s="1"/>
    </row>
    <row r="101" spans="2:3" hidden="1">
      <c r="B101" s="1"/>
      <c r="C101" s="1"/>
    </row>
    <row r="102" spans="2:3" hidden="1">
      <c r="B102" s="1"/>
      <c r="C102" s="1"/>
    </row>
    <row r="103" spans="2:3" hidden="1">
      <c r="B103" s="1"/>
      <c r="C103" s="1"/>
    </row>
    <row r="104" spans="2:3" hidden="1">
      <c r="B104" s="1"/>
      <c r="C104" s="1"/>
    </row>
    <row r="105" spans="2:3" hidden="1">
      <c r="B105" s="1"/>
      <c r="C105" s="1"/>
    </row>
    <row r="106" spans="2:3" hidden="1">
      <c r="B106" s="1"/>
      <c r="C106" s="1"/>
    </row>
    <row r="107" spans="2:3" hidden="1">
      <c r="B107" s="1"/>
      <c r="C107" s="1"/>
    </row>
    <row r="108" spans="2:3" hidden="1">
      <c r="B108" s="1"/>
      <c r="C108" s="1"/>
    </row>
    <row r="109" spans="2:3" hidden="1">
      <c r="B109" s="1"/>
      <c r="C109" s="1"/>
    </row>
    <row r="110" spans="2:3" hidden="1">
      <c r="B110" s="1"/>
      <c r="C110" s="1"/>
    </row>
    <row r="111" spans="2:3" hidden="1">
      <c r="B111" s="1"/>
      <c r="C111" s="1"/>
    </row>
    <row r="112" spans="2:3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B30:C67 C1:C4 M1:M5 B5:C27 N1:P7 D1:H28 B69:C1048576 I1:L1048576 A1:A1048576 M30:M1048576 N9:P1048576 D30:H1048576 Q1:AY1048576 BA1:XFD1048576 AZ1:AZ9999 AZ10001:AZ1048576" xr:uid="{00000000-0002-0000-0200-000000000000}"/>
  </dataValidations>
  <pageMargins left="0" right="0" top="0.5" bottom="0.5" header="0" footer="0.25"/>
  <pageSetup paperSize="9" scale="43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22.7109375" style="2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7" t="s">
        <v>149</v>
      </c>
      <c r="B1" s="37" t="s" vm="1">
        <v>222</v>
      </c>
    </row>
    <row r="2" spans="1:19">
      <c r="A2" s="37" t="s">
        <v>148</v>
      </c>
      <c r="B2" s="37" t="s">
        <v>223</v>
      </c>
    </row>
    <row r="3" spans="1:19">
      <c r="A3" s="37" t="s">
        <v>150</v>
      </c>
      <c r="B3" s="37" t="s">
        <v>224</v>
      </c>
    </row>
    <row r="4" spans="1:19">
      <c r="A4" s="37" t="s">
        <v>151</v>
      </c>
      <c r="B4" s="37">
        <v>8803</v>
      </c>
    </row>
    <row r="5" spans="1:19" ht="18.75">
      <c r="A5" s="157" t="s">
        <v>94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1"/>
    </row>
    <row r="6" spans="1:19" s="3" customFormat="1">
      <c r="A6" s="142" t="s">
        <v>119</v>
      </c>
      <c r="B6" s="40" t="s">
        <v>48</v>
      </c>
      <c r="C6" s="40" t="s">
        <v>123</v>
      </c>
      <c r="D6" s="40" t="s">
        <v>181</v>
      </c>
      <c r="E6" s="40" t="s">
        <v>121</v>
      </c>
      <c r="F6" s="40" t="s">
        <v>70</v>
      </c>
      <c r="G6" s="40" t="s">
        <v>14</v>
      </c>
      <c r="H6" s="40" t="s">
        <v>71</v>
      </c>
      <c r="I6" s="40" t="s">
        <v>108</v>
      </c>
      <c r="J6" s="40" t="s">
        <v>17</v>
      </c>
      <c r="K6" s="40" t="s">
        <v>107</v>
      </c>
      <c r="L6" s="40" t="s">
        <v>16</v>
      </c>
      <c r="M6" s="40" t="s">
        <v>18</v>
      </c>
      <c r="N6" s="40" t="s">
        <v>199</v>
      </c>
      <c r="O6" s="40" t="s">
        <v>198</v>
      </c>
      <c r="P6" s="40" t="s">
        <v>66</v>
      </c>
      <c r="Q6" s="40" t="s">
        <v>63</v>
      </c>
      <c r="R6" s="40" t="s">
        <v>152</v>
      </c>
      <c r="S6" s="143" t="s">
        <v>154</v>
      </c>
    </row>
    <row r="7" spans="1:19" s="3" customFormat="1">
      <c r="A7" s="144" t="s">
        <v>3675</v>
      </c>
      <c r="B7" s="128" t="s">
        <v>3675</v>
      </c>
      <c r="C7" s="128" t="s">
        <v>3675</v>
      </c>
      <c r="D7" s="128" t="s">
        <v>3675</v>
      </c>
      <c r="E7" s="128" t="s">
        <v>3675</v>
      </c>
      <c r="F7" s="128" t="s">
        <v>3675</v>
      </c>
      <c r="G7" s="128" t="s">
        <v>3675</v>
      </c>
      <c r="H7" s="128" t="s">
        <v>3675</v>
      </c>
      <c r="I7" s="12" t="s">
        <v>21</v>
      </c>
      <c r="J7" s="12" t="s">
        <v>20</v>
      </c>
      <c r="K7" s="128" t="s">
        <v>3675</v>
      </c>
      <c r="L7" s="12" t="s">
        <v>19</v>
      </c>
      <c r="M7" s="12" t="s">
        <v>19</v>
      </c>
      <c r="N7" s="12" t="s">
        <v>206</v>
      </c>
      <c r="O7" s="128" t="s">
        <v>3675</v>
      </c>
      <c r="P7" s="12" t="s">
        <v>202</v>
      </c>
      <c r="Q7" s="12" t="s">
        <v>19</v>
      </c>
      <c r="R7" s="12" t="s">
        <v>19</v>
      </c>
      <c r="S7" s="49" t="s">
        <v>19</v>
      </c>
    </row>
    <row r="8" spans="1:19" s="4" customFormat="1" ht="20.25">
      <c r="A8" s="145" t="s">
        <v>3675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117</v>
      </c>
      <c r="Q8" s="14" t="s">
        <v>118</v>
      </c>
      <c r="R8" s="34" t="s">
        <v>155</v>
      </c>
      <c r="S8" s="48" t="s">
        <v>182</v>
      </c>
    </row>
    <row r="9" spans="1:19" s="4" customFormat="1" ht="20.25">
      <c r="A9" s="57" t="s">
        <v>49</v>
      </c>
      <c r="B9" s="131" t="s">
        <v>3675</v>
      </c>
      <c r="C9" s="131" t="s">
        <v>3675</v>
      </c>
      <c r="D9" s="131" t="s">
        <v>3675</v>
      </c>
      <c r="E9" s="131" t="s">
        <v>3675</v>
      </c>
      <c r="F9" s="131" t="s">
        <v>3675</v>
      </c>
      <c r="G9" s="131" t="s">
        <v>3675</v>
      </c>
      <c r="H9" s="131" t="s">
        <v>3675</v>
      </c>
      <c r="I9" s="131" t="s">
        <v>3675</v>
      </c>
      <c r="J9" s="131" t="s">
        <v>3675</v>
      </c>
      <c r="K9" s="131" t="s">
        <v>3675</v>
      </c>
      <c r="L9" s="131" t="s">
        <v>3675</v>
      </c>
      <c r="M9" s="131" t="s">
        <v>3675</v>
      </c>
      <c r="N9" s="131" t="s">
        <v>3675</v>
      </c>
      <c r="O9" s="131" t="s">
        <v>3675</v>
      </c>
      <c r="P9" s="66">
        <v>0</v>
      </c>
      <c r="Q9" s="131" t="s">
        <v>3675</v>
      </c>
      <c r="R9" s="67">
        <v>0</v>
      </c>
      <c r="S9" s="67">
        <v>0</v>
      </c>
    </row>
    <row r="10" spans="1:19">
      <c r="A10" s="134" t="s">
        <v>3675</v>
      </c>
      <c r="B10" s="134" t="s">
        <v>3675</v>
      </c>
      <c r="C10" s="134" t="s">
        <v>3675</v>
      </c>
      <c r="D10" s="134" t="s">
        <v>3675</v>
      </c>
      <c r="E10" s="134" t="s">
        <v>3675</v>
      </c>
      <c r="F10" s="134" t="s">
        <v>3675</v>
      </c>
      <c r="G10" s="134" t="s">
        <v>3675</v>
      </c>
      <c r="H10" s="134" t="s">
        <v>3675</v>
      </c>
      <c r="I10" s="134" t="s">
        <v>3675</v>
      </c>
      <c r="J10" s="134" t="s">
        <v>3675</v>
      </c>
      <c r="K10" s="134" t="s">
        <v>3675</v>
      </c>
      <c r="L10" s="134" t="s">
        <v>3675</v>
      </c>
      <c r="M10" s="134" t="s">
        <v>3675</v>
      </c>
      <c r="N10" s="134" t="s">
        <v>3675</v>
      </c>
      <c r="O10" s="134" t="s">
        <v>3675</v>
      </c>
      <c r="P10" s="134" t="s">
        <v>3675</v>
      </c>
      <c r="Q10" s="134" t="s">
        <v>3675</v>
      </c>
      <c r="R10" s="134" t="s">
        <v>3675</v>
      </c>
      <c r="S10" s="134" t="s">
        <v>3675</v>
      </c>
    </row>
    <row r="11" spans="1:19">
      <c r="A11" s="134" t="s">
        <v>3675</v>
      </c>
      <c r="B11" s="134" t="s">
        <v>3675</v>
      </c>
      <c r="C11" s="134" t="s">
        <v>3675</v>
      </c>
      <c r="D11" s="134" t="s">
        <v>3675</v>
      </c>
      <c r="E11" s="134" t="s">
        <v>3675</v>
      </c>
      <c r="F11" s="134" t="s">
        <v>3675</v>
      </c>
      <c r="G11" s="134" t="s">
        <v>3675</v>
      </c>
      <c r="H11" s="134" t="s">
        <v>3675</v>
      </c>
      <c r="I11" s="134" t="s">
        <v>3675</v>
      </c>
      <c r="J11" s="134" t="s">
        <v>3675</v>
      </c>
      <c r="K11" s="134" t="s">
        <v>3675</v>
      </c>
      <c r="L11" s="134" t="s">
        <v>3675</v>
      </c>
      <c r="M11" s="134" t="s">
        <v>3675</v>
      </c>
      <c r="N11" s="134" t="s">
        <v>3675</v>
      </c>
      <c r="O11" s="134" t="s">
        <v>3675</v>
      </c>
      <c r="P11" s="134" t="s">
        <v>3675</v>
      </c>
      <c r="Q11" s="134" t="s">
        <v>3675</v>
      </c>
      <c r="R11" s="134" t="s">
        <v>3675</v>
      </c>
      <c r="S11" s="134" t="s">
        <v>3675</v>
      </c>
    </row>
    <row r="12" spans="1:19">
      <c r="A12" s="134" t="s">
        <v>3675</v>
      </c>
      <c r="B12" s="134" t="s">
        <v>3675</v>
      </c>
      <c r="C12" s="134" t="s">
        <v>3675</v>
      </c>
      <c r="D12" s="134" t="s">
        <v>3675</v>
      </c>
      <c r="E12" s="134" t="s">
        <v>3675</v>
      </c>
      <c r="F12" s="134" t="s">
        <v>3675</v>
      </c>
      <c r="G12" s="134" t="s">
        <v>3675</v>
      </c>
      <c r="H12" s="134" t="s">
        <v>3675</v>
      </c>
      <c r="I12" s="134" t="s">
        <v>3675</v>
      </c>
      <c r="J12" s="134" t="s">
        <v>3675</v>
      </c>
      <c r="K12" s="134" t="s">
        <v>3675</v>
      </c>
      <c r="L12" s="134" t="s">
        <v>3675</v>
      </c>
      <c r="M12" s="134" t="s">
        <v>3675</v>
      </c>
      <c r="N12" s="134" t="s">
        <v>3675</v>
      </c>
      <c r="O12" s="134" t="s">
        <v>3675</v>
      </c>
      <c r="P12" s="134" t="s">
        <v>3675</v>
      </c>
      <c r="Q12" s="134" t="s">
        <v>3675</v>
      </c>
      <c r="R12" s="134" t="s">
        <v>3675</v>
      </c>
      <c r="S12" s="134" t="s">
        <v>3675</v>
      </c>
    </row>
    <row r="13" spans="1:19">
      <c r="A13" s="102" t="s">
        <v>214</v>
      </c>
      <c r="B13" s="134" t="s">
        <v>3675</v>
      </c>
      <c r="C13" s="134" t="s">
        <v>3675</v>
      </c>
      <c r="D13" s="134" t="s">
        <v>3675</v>
      </c>
      <c r="E13" s="134" t="s">
        <v>3675</v>
      </c>
      <c r="F13" s="134" t="s">
        <v>3675</v>
      </c>
      <c r="G13" s="134" t="s">
        <v>3675</v>
      </c>
      <c r="H13" s="134" t="s">
        <v>3675</v>
      </c>
      <c r="I13" s="134" t="s">
        <v>3675</v>
      </c>
      <c r="J13" s="134" t="s">
        <v>3675</v>
      </c>
      <c r="K13" s="134" t="s">
        <v>3675</v>
      </c>
      <c r="L13" s="134" t="s">
        <v>3675</v>
      </c>
      <c r="M13" s="134" t="s">
        <v>3675</v>
      </c>
      <c r="N13" s="134" t="s">
        <v>3675</v>
      </c>
      <c r="O13" s="134" t="s">
        <v>3675</v>
      </c>
      <c r="P13" s="134" t="s">
        <v>3675</v>
      </c>
      <c r="Q13" s="134" t="s">
        <v>3675</v>
      </c>
      <c r="R13" s="134" t="s">
        <v>3675</v>
      </c>
      <c r="S13" s="134" t="s">
        <v>3675</v>
      </c>
    </row>
    <row r="14" spans="1:19">
      <c r="A14" s="102" t="s">
        <v>116</v>
      </c>
      <c r="B14" s="134" t="s">
        <v>3675</v>
      </c>
      <c r="C14" s="134" t="s">
        <v>3675</v>
      </c>
      <c r="D14" s="134" t="s">
        <v>3675</v>
      </c>
      <c r="E14" s="134" t="s">
        <v>3675</v>
      </c>
      <c r="F14" s="134" t="s">
        <v>3675</v>
      </c>
      <c r="G14" s="134" t="s">
        <v>3675</v>
      </c>
      <c r="H14" s="134" t="s">
        <v>3675</v>
      </c>
      <c r="I14" s="134" t="s">
        <v>3675</v>
      </c>
      <c r="J14" s="134" t="s">
        <v>3675</v>
      </c>
      <c r="K14" s="134" t="s">
        <v>3675</v>
      </c>
      <c r="L14" s="134" t="s">
        <v>3675</v>
      </c>
      <c r="M14" s="134" t="s">
        <v>3675</v>
      </c>
      <c r="N14" s="134" t="s">
        <v>3675</v>
      </c>
      <c r="O14" s="134" t="s">
        <v>3675</v>
      </c>
      <c r="P14" s="134" t="s">
        <v>3675</v>
      </c>
      <c r="Q14" s="134" t="s">
        <v>3675</v>
      </c>
      <c r="R14" s="134" t="s">
        <v>3675</v>
      </c>
      <c r="S14" s="134" t="s">
        <v>3675</v>
      </c>
    </row>
    <row r="15" spans="1:19">
      <c r="A15" s="102" t="s">
        <v>197</v>
      </c>
      <c r="B15" s="134" t="s">
        <v>3675</v>
      </c>
      <c r="C15" s="134" t="s">
        <v>3675</v>
      </c>
      <c r="D15" s="134" t="s">
        <v>3675</v>
      </c>
      <c r="E15" s="134" t="s">
        <v>3675</v>
      </c>
      <c r="F15" s="134" t="s">
        <v>3675</v>
      </c>
      <c r="G15" s="134" t="s">
        <v>3675</v>
      </c>
      <c r="H15" s="134" t="s">
        <v>3675</v>
      </c>
      <c r="I15" s="134" t="s">
        <v>3675</v>
      </c>
      <c r="J15" s="134" t="s">
        <v>3675</v>
      </c>
      <c r="K15" s="134" t="s">
        <v>3675</v>
      </c>
      <c r="L15" s="134" t="s">
        <v>3675</v>
      </c>
      <c r="M15" s="134" t="s">
        <v>3675</v>
      </c>
      <c r="N15" s="134" t="s">
        <v>3675</v>
      </c>
      <c r="O15" s="134" t="s">
        <v>3675</v>
      </c>
      <c r="P15" s="134" t="s">
        <v>3675</v>
      </c>
      <c r="Q15" s="134" t="s">
        <v>3675</v>
      </c>
      <c r="R15" s="134" t="s">
        <v>3675</v>
      </c>
      <c r="S15" s="134" t="s">
        <v>3675</v>
      </c>
    </row>
    <row r="16" spans="1:19">
      <c r="A16" s="102" t="s">
        <v>205</v>
      </c>
      <c r="B16" s="134" t="s">
        <v>3675</v>
      </c>
      <c r="C16" s="134" t="s">
        <v>3675</v>
      </c>
      <c r="D16" s="134" t="s">
        <v>3675</v>
      </c>
      <c r="E16" s="134" t="s">
        <v>3675</v>
      </c>
      <c r="F16" s="134" t="s">
        <v>3675</v>
      </c>
      <c r="G16" s="134" t="s">
        <v>3675</v>
      </c>
      <c r="H16" s="134" t="s">
        <v>3675</v>
      </c>
      <c r="I16" s="134" t="s">
        <v>3675</v>
      </c>
      <c r="J16" s="134" t="s">
        <v>3675</v>
      </c>
      <c r="K16" s="134" t="s">
        <v>3675</v>
      </c>
      <c r="L16" s="134" t="s">
        <v>3675</v>
      </c>
      <c r="M16" s="134" t="s">
        <v>3675</v>
      </c>
      <c r="N16" s="134" t="s">
        <v>3675</v>
      </c>
      <c r="O16" s="134" t="s">
        <v>3675</v>
      </c>
      <c r="P16" s="134" t="s">
        <v>3675</v>
      </c>
      <c r="Q16" s="134" t="s">
        <v>3675</v>
      </c>
      <c r="R16" s="134" t="s">
        <v>3675</v>
      </c>
      <c r="S16" s="134" t="s">
        <v>3675</v>
      </c>
    </row>
    <row r="17" spans="1:19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19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19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19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19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19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</row>
    <row r="54" spans="1:19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</row>
    <row r="86" spans="1:19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</row>
    <row r="87" spans="1:19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</row>
    <row r="88" spans="1:19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</row>
    <row r="89" spans="1:19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</row>
    <row r="90" spans="1:19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</row>
    <row r="91" spans="1:19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</row>
    <row r="92" spans="1:19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</row>
    <row r="93" spans="1:19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</row>
    <row r="94" spans="1:19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</row>
    <row r="95" spans="1:19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</row>
    <row r="96" spans="1:19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</row>
    <row r="97" spans="1:19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</row>
    <row r="98" spans="1:19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</row>
    <row r="99" spans="1:19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</row>
    <row r="100" spans="1:19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</row>
    <row r="101" spans="1:19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</row>
    <row r="102" spans="1:19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</row>
    <row r="103" spans="1:19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</row>
    <row r="104" spans="1:19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</row>
    <row r="105" spans="1:19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</row>
    <row r="106" spans="1:19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</row>
    <row r="107" spans="1:19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</row>
    <row r="108" spans="1:19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</row>
    <row r="109" spans="1:19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A693" s="32"/>
      <c r="B693" s="1"/>
      <c r="C693" s="1"/>
      <c r="D693" s="1"/>
      <c r="E693" s="1"/>
      <c r="F693" s="1"/>
    </row>
    <row r="694" spans="1:6" hidden="1">
      <c r="A694" s="32"/>
      <c r="B694" s="1"/>
      <c r="C694" s="1"/>
      <c r="D694" s="1"/>
      <c r="E694" s="1"/>
      <c r="F694" s="1"/>
    </row>
    <row r="695" spans="1:6" hidden="1">
      <c r="A695" s="3"/>
      <c r="B695" s="1"/>
      <c r="C695" s="1"/>
      <c r="D695" s="1"/>
      <c r="E695" s="1"/>
      <c r="F695" s="1"/>
    </row>
    <row r="696" spans="1:6" hidden="1">
      <c r="B696" s="1"/>
      <c r="C696" s="1"/>
      <c r="D696" s="1"/>
      <c r="E696" s="1"/>
      <c r="F696" s="1"/>
    </row>
    <row r="697" spans="1:6" hidden="1"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D709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7:A29 A15:A16" xr:uid="{00000000-0002-0000-0300-000000000000}"/>
    <dataValidation type="list" allowBlank="1" showInputMessage="1" showErrorMessage="1" sqref="D201:D708" xr:uid="{00000000-0002-0000-0300-000001000000}">
      <formula1>#REF!</formula1>
    </dataValidation>
    <dataValidation type="list" allowBlank="1" showInputMessage="1" showErrorMessage="1" sqref="H30:H483 H10:H28 K10:K483 F30:F701 F10:F28 D30:D200 D10:D28" xr:uid="{00000000-0002-0000-0300-000002000000}">
      <formula1>#REF!</formula1>
    </dataValidation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zoomScale="55" zoomScaleNormal="55" workbookViewId="0"/>
  </sheetViews>
  <sheetFormatPr defaultColWidth="0" defaultRowHeight="18" zeroHeight="1"/>
  <cols>
    <col min="1" max="1" width="42.140625" style="2" bestFit="1" customWidth="1"/>
    <col min="2" max="2" width="58.140625" style="2" bestFit="1" customWidth="1"/>
    <col min="3" max="3" width="12.7109375" style="2" customWidth="1"/>
    <col min="4" max="4" width="11.7109375" style="2" customWidth="1"/>
    <col min="5" max="5" width="13.7109375" style="2" customWidth="1"/>
    <col min="6" max="6" width="40.28515625" style="1" bestFit="1" customWidth="1"/>
    <col min="7" max="7" width="7.5703125" style="1" customWidth="1"/>
    <col min="8" max="8" width="11.140625" style="1" bestFit="1" customWidth="1"/>
    <col min="9" max="9" width="15" style="1" customWidth="1"/>
    <col min="10" max="10" width="8.28515625" style="1" customWidth="1"/>
    <col min="11" max="11" width="12.28515625" style="1" bestFit="1" customWidth="1"/>
    <col min="12" max="12" width="13.7109375" style="1" customWidth="1"/>
    <col min="13" max="13" width="15.5703125" style="1" customWidth="1"/>
    <col min="14" max="14" width="14.28515625" style="1" bestFit="1" customWidth="1"/>
    <col min="15" max="15" width="11.85546875" style="1" bestFit="1" customWidth="1"/>
    <col min="16" max="16" width="31.140625" style="1" customWidth="1"/>
    <col min="17" max="17" width="11.28515625" style="1" bestFit="1" customWidth="1"/>
    <col min="18" max="18" width="22.140625" style="1" customWidth="1"/>
    <col min="19" max="19" width="26.42578125" style="1" customWidth="1"/>
    <col min="20" max="20" width="24.710937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7" t="s">
        <v>149</v>
      </c>
      <c r="B1" s="37" t="s" vm="1">
        <v>222</v>
      </c>
    </row>
    <row r="2" spans="1:20">
      <c r="A2" s="37" t="s">
        <v>148</v>
      </c>
      <c r="B2" s="37" t="s">
        <v>223</v>
      </c>
    </row>
    <row r="3" spans="1:20">
      <c r="A3" s="37" t="s">
        <v>150</v>
      </c>
      <c r="B3" s="37" t="s">
        <v>224</v>
      </c>
    </row>
    <row r="4" spans="1:20">
      <c r="A4" s="37" t="s">
        <v>151</v>
      </c>
      <c r="B4" s="37">
        <v>8803</v>
      </c>
    </row>
    <row r="5" spans="1:20" ht="18.75">
      <c r="A5" s="162" t="s">
        <v>95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4"/>
    </row>
    <row r="6" spans="1:20" s="3" customFormat="1">
      <c r="A6" s="38" t="s">
        <v>119</v>
      </c>
      <c r="B6" s="39" t="s">
        <v>48</v>
      </c>
      <c r="C6" s="39" t="s">
        <v>123</v>
      </c>
      <c r="D6" s="39" t="s">
        <v>181</v>
      </c>
      <c r="E6" s="39" t="s">
        <v>121</v>
      </c>
      <c r="F6" s="39" t="s">
        <v>70</v>
      </c>
      <c r="G6" s="39" t="s">
        <v>14</v>
      </c>
      <c r="H6" s="39" t="s">
        <v>71</v>
      </c>
      <c r="I6" s="39" t="s">
        <v>108</v>
      </c>
      <c r="J6" s="39" t="s">
        <v>17</v>
      </c>
      <c r="K6" s="39" t="s">
        <v>107</v>
      </c>
      <c r="L6" s="39" t="s">
        <v>16</v>
      </c>
      <c r="M6" s="39" t="s">
        <v>18</v>
      </c>
      <c r="N6" s="40" t="s">
        <v>199</v>
      </c>
      <c r="O6" s="39" t="s">
        <v>198</v>
      </c>
      <c r="P6" s="39" t="s">
        <v>213</v>
      </c>
      <c r="Q6" s="39" t="s">
        <v>66</v>
      </c>
      <c r="R6" s="40" t="s">
        <v>63</v>
      </c>
      <c r="S6" s="39" t="s">
        <v>152</v>
      </c>
      <c r="T6" s="42" t="s">
        <v>154</v>
      </c>
    </row>
    <row r="7" spans="1:20" s="3" customFormat="1">
      <c r="A7" s="127" t="s">
        <v>3675</v>
      </c>
      <c r="B7" s="128" t="s">
        <v>3675</v>
      </c>
      <c r="C7" s="128" t="s">
        <v>3675</v>
      </c>
      <c r="D7" s="128" t="s">
        <v>3675</v>
      </c>
      <c r="E7" s="128" t="s">
        <v>3675</v>
      </c>
      <c r="F7" s="128" t="s">
        <v>3675</v>
      </c>
      <c r="G7" s="128" t="s">
        <v>3675</v>
      </c>
      <c r="H7" s="128" t="s">
        <v>3675</v>
      </c>
      <c r="I7" s="27" t="s">
        <v>21</v>
      </c>
      <c r="J7" s="27" t="s">
        <v>20</v>
      </c>
      <c r="K7" s="128" t="s">
        <v>3675</v>
      </c>
      <c r="L7" s="27" t="s">
        <v>19</v>
      </c>
      <c r="M7" s="27" t="s">
        <v>19</v>
      </c>
      <c r="N7" s="27" t="s">
        <v>206</v>
      </c>
      <c r="O7" s="128" t="s">
        <v>3675</v>
      </c>
      <c r="P7" s="12" t="s">
        <v>202</v>
      </c>
      <c r="Q7" s="27" t="s">
        <v>202</v>
      </c>
      <c r="R7" s="12" t="s">
        <v>19</v>
      </c>
      <c r="S7" s="27" t="s">
        <v>202</v>
      </c>
      <c r="T7" s="13" t="s">
        <v>19</v>
      </c>
    </row>
    <row r="8" spans="1:20" s="4" customFormat="1" ht="20.25">
      <c r="A8" s="129" t="s">
        <v>3675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9" t="s">
        <v>13</v>
      </c>
      <c r="P8" s="31" t="s">
        <v>117</v>
      </c>
      <c r="Q8" s="14" t="s">
        <v>118</v>
      </c>
      <c r="R8" s="14" t="s">
        <v>155</v>
      </c>
      <c r="S8" s="14" t="s">
        <v>182</v>
      </c>
      <c r="T8" s="15" t="s">
        <v>208</v>
      </c>
    </row>
    <row r="9" spans="1:20" s="4" customFormat="1" ht="20.25">
      <c r="A9" s="55" t="s">
        <v>34</v>
      </c>
      <c r="B9" s="130" t="s">
        <v>3675</v>
      </c>
      <c r="C9" s="130" t="s">
        <v>3675</v>
      </c>
      <c r="D9" s="130" t="s">
        <v>3675</v>
      </c>
      <c r="E9" s="130" t="s">
        <v>3675</v>
      </c>
      <c r="F9" s="130" t="s">
        <v>3675</v>
      </c>
      <c r="G9" s="130" t="s">
        <v>3675</v>
      </c>
      <c r="H9" s="130" t="s">
        <v>3675</v>
      </c>
      <c r="I9" s="130" t="s">
        <v>3675</v>
      </c>
      <c r="J9" s="63">
        <v>4.586308728822587</v>
      </c>
      <c r="K9" s="130" t="s">
        <v>3675</v>
      </c>
      <c r="L9" s="130" t="s">
        <v>3675</v>
      </c>
      <c r="M9" s="77">
        <v>4.2113201260893407E-2</v>
      </c>
      <c r="N9" s="130" t="s">
        <v>3675</v>
      </c>
      <c r="O9" s="130" t="s">
        <v>3675</v>
      </c>
      <c r="P9" s="63">
        <f>P10</f>
        <v>3091.4687364069996</v>
      </c>
      <c r="Q9" s="63">
        <v>658973.01507097704</v>
      </c>
      <c r="R9" s="130" t="s">
        <v>3675</v>
      </c>
      <c r="S9" s="64">
        <f>IFERROR(Q9/$Q$9,0)</f>
        <v>1</v>
      </c>
      <c r="T9" s="64">
        <f>Q9/'סכום נכסי הקרן'!$C$41</f>
        <v>0.2063957283439673</v>
      </c>
    </row>
    <row r="10" spans="1:20">
      <c r="A10" s="56" t="s">
        <v>191</v>
      </c>
      <c r="B10" s="131" t="s">
        <v>3675</v>
      </c>
      <c r="C10" s="131" t="s">
        <v>3675</v>
      </c>
      <c r="D10" s="131" t="s">
        <v>3675</v>
      </c>
      <c r="E10" s="131" t="s">
        <v>3675</v>
      </c>
      <c r="F10" s="131" t="s">
        <v>3675</v>
      </c>
      <c r="G10" s="131" t="s">
        <v>3675</v>
      </c>
      <c r="H10" s="131" t="s">
        <v>3675</v>
      </c>
      <c r="I10" s="131" t="s">
        <v>3675</v>
      </c>
      <c r="J10" s="66">
        <v>4.5527751859634229</v>
      </c>
      <c r="K10" s="131" t="s">
        <v>3675</v>
      </c>
      <c r="L10" s="131" t="s">
        <v>3675</v>
      </c>
      <c r="M10" s="78">
        <v>3.728776141301976E-2</v>
      </c>
      <c r="N10" s="131" t="s">
        <v>3675</v>
      </c>
      <c r="O10" s="131" t="s">
        <v>3675</v>
      </c>
      <c r="P10" s="66">
        <f>P11+P154</f>
        <v>3091.4687364069996</v>
      </c>
      <c r="Q10" s="66">
        <v>539439.40505972109</v>
      </c>
      <c r="R10" s="131" t="s">
        <v>3675</v>
      </c>
      <c r="S10" s="67">
        <f t="shared" ref="S10:S73" si="0">IFERROR(Q10/$Q$9,0)</f>
        <v>0.81860621409758161</v>
      </c>
      <c r="T10" s="67">
        <f>Q10/'סכום נכסי הקרן'!$C$41</f>
        <v>0.16895682578556798</v>
      </c>
    </row>
    <row r="11" spans="1:20">
      <c r="A11" s="76" t="s">
        <v>33</v>
      </c>
      <c r="B11" s="131" t="s">
        <v>3675</v>
      </c>
      <c r="C11" s="131" t="s">
        <v>3675</v>
      </c>
      <c r="D11" s="131" t="s">
        <v>3675</v>
      </c>
      <c r="E11" s="131" t="s">
        <v>3675</v>
      </c>
      <c r="F11" s="131" t="s">
        <v>3675</v>
      </c>
      <c r="G11" s="131" t="s">
        <v>3675</v>
      </c>
      <c r="H11" s="131" t="s">
        <v>3675</v>
      </c>
      <c r="I11" s="131" t="s">
        <v>3675</v>
      </c>
      <c r="J11" s="66">
        <v>4.6663656575366295</v>
      </c>
      <c r="K11" s="131" t="s">
        <v>3675</v>
      </c>
      <c r="L11" s="131" t="s">
        <v>3675</v>
      </c>
      <c r="M11" s="78">
        <v>3.4259200937317748E-2</v>
      </c>
      <c r="N11" s="131" t="s">
        <v>3675</v>
      </c>
      <c r="O11" s="131" t="s">
        <v>3675</v>
      </c>
      <c r="P11" s="66">
        <v>2258.6855111979999</v>
      </c>
      <c r="Q11" s="66">
        <v>452413.36142528115</v>
      </c>
      <c r="R11" s="131" t="s">
        <v>3675</v>
      </c>
      <c r="S11" s="67">
        <f t="shared" si="0"/>
        <v>0.68654307699770123</v>
      </c>
      <c r="T11" s="67">
        <f>Q11/'סכום נכסי הקרן'!$C$41</f>
        <v>0.14169955841644899</v>
      </c>
    </row>
    <row r="12" spans="1:20">
      <c r="A12" s="62" t="s">
        <v>308</v>
      </c>
      <c r="B12" s="59" t="s">
        <v>309</v>
      </c>
      <c r="C12" s="72" t="s">
        <v>124</v>
      </c>
      <c r="D12" s="72" t="s">
        <v>29</v>
      </c>
      <c r="E12" s="59" t="s">
        <v>310</v>
      </c>
      <c r="F12" s="72" t="s">
        <v>311</v>
      </c>
      <c r="G12" s="59" t="s">
        <v>312</v>
      </c>
      <c r="H12" s="59" t="s">
        <v>134</v>
      </c>
      <c r="I12" s="134" t="s">
        <v>3675</v>
      </c>
      <c r="J12" s="69">
        <v>5.1699999999981427</v>
      </c>
      <c r="K12" s="72" t="s">
        <v>136</v>
      </c>
      <c r="L12" s="73">
        <v>1.9900000000000001E-2</v>
      </c>
      <c r="M12" s="73">
        <v>2.0999999999989076E-2</v>
      </c>
      <c r="N12" s="69">
        <v>276131.288</v>
      </c>
      <c r="O12" s="71">
        <v>99.46</v>
      </c>
      <c r="P12" s="134" t="s">
        <v>3675</v>
      </c>
      <c r="Q12" s="69">
        <v>274.64018560299996</v>
      </c>
      <c r="R12" s="70">
        <v>1.0227084740740741E-4</v>
      </c>
      <c r="S12" s="70">
        <f t="shared" si="0"/>
        <v>4.1677000320478806E-4</v>
      </c>
      <c r="T12" s="70">
        <f>Q12/'סכום נכסי הקרן'!$C$41</f>
        <v>8.6019548363369826E-5</v>
      </c>
    </row>
    <row r="13" spans="1:20">
      <c r="A13" s="62" t="s">
        <v>313</v>
      </c>
      <c r="B13" s="59" t="s">
        <v>314</v>
      </c>
      <c r="C13" s="72" t="s">
        <v>124</v>
      </c>
      <c r="D13" s="72" t="s">
        <v>29</v>
      </c>
      <c r="E13" s="59" t="s">
        <v>310</v>
      </c>
      <c r="F13" s="72" t="s">
        <v>311</v>
      </c>
      <c r="G13" s="59" t="s">
        <v>312</v>
      </c>
      <c r="H13" s="59" t="s">
        <v>134</v>
      </c>
      <c r="I13" s="134" t="s">
        <v>3675</v>
      </c>
      <c r="J13" s="69">
        <v>0.75</v>
      </c>
      <c r="K13" s="72" t="s">
        <v>136</v>
      </c>
      <c r="L13" s="73">
        <v>8.6E-3</v>
      </c>
      <c r="M13" s="73">
        <v>2.8300054811682719E-2</v>
      </c>
      <c r="N13" s="69">
        <v>3.4515999999999998E-2</v>
      </c>
      <c r="O13" s="71">
        <v>111.16</v>
      </c>
      <c r="P13" s="134" t="s">
        <v>3675</v>
      </c>
      <c r="Q13" s="69">
        <v>3.8312999999999997E-5</v>
      </c>
      <c r="R13" s="70">
        <v>1.3798943051175145E-11</v>
      </c>
      <c r="S13" s="70">
        <f t="shared" si="0"/>
        <v>5.8140468765437019E-11</v>
      </c>
      <c r="T13" s="70">
        <f>Q13/'סכום נכסי הקרן'!$C$41</f>
        <v>1.1999944397102054E-11</v>
      </c>
    </row>
    <row r="14" spans="1:20">
      <c r="A14" s="62" t="s">
        <v>315</v>
      </c>
      <c r="B14" s="59" t="s">
        <v>316</v>
      </c>
      <c r="C14" s="72" t="s">
        <v>124</v>
      </c>
      <c r="D14" s="72" t="s">
        <v>29</v>
      </c>
      <c r="E14" s="59" t="s">
        <v>317</v>
      </c>
      <c r="F14" s="72" t="s">
        <v>132</v>
      </c>
      <c r="G14" s="59" t="s">
        <v>318</v>
      </c>
      <c r="H14" s="59" t="s">
        <v>319</v>
      </c>
      <c r="I14" s="134" t="s">
        <v>3675</v>
      </c>
      <c r="J14" s="69">
        <v>12.410000000000327</v>
      </c>
      <c r="K14" s="72" t="s">
        <v>136</v>
      </c>
      <c r="L14" s="73">
        <v>2.07E-2</v>
      </c>
      <c r="M14" s="73">
        <v>2.7700000000000408E-2</v>
      </c>
      <c r="N14" s="69">
        <v>8750749.7881170008</v>
      </c>
      <c r="O14" s="71">
        <v>100.85</v>
      </c>
      <c r="P14" s="134" t="s">
        <v>3675</v>
      </c>
      <c r="Q14" s="69">
        <v>8825.1311613319995</v>
      </c>
      <c r="R14" s="70">
        <v>2.6541059411060511E-3</v>
      </c>
      <c r="S14" s="70">
        <f t="shared" si="0"/>
        <v>1.3392249696873335E-2</v>
      </c>
      <c r="T14" s="70">
        <f>Q14/'סכום נכסי הקרן'!$C$41</f>
        <v>2.7641031303504474E-3</v>
      </c>
    </row>
    <row r="15" spans="1:20">
      <c r="A15" s="62" t="s">
        <v>320</v>
      </c>
      <c r="B15" s="59" t="s">
        <v>321</v>
      </c>
      <c r="C15" s="72" t="s">
        <v>124</v>
      </c>
      <c r="D15" s="72" t="s">
        <v>29</v>
      </c>
      <c r="E15" s="59" t="s">
        <v>322</v>
      </c>
      <c r="F15" s="72" t="s">
        <v>323</v>
      </c>
      <c r="G15" s="59" t="s">
        <v>324</v>
      </c>
      <c r="H15" s="59" t="s">
        <v>134</v>
      </c>
      <c r="I15" s="134" t="s">
        <v>3675</v>
      </c>
      <c r="J15" s="69">
        <v>4.0200000000002447</v>
      </c>
      <c r="K15" s="72" t="s">
        <v>136</v>
      </c>
      <c r="L15" s="73">
        <v>3.85E-2</v>
      </c>
      <c r="M15" s="73">
        <v>2.1400000000001067E-2</v>
      </c>
      <c r="N15" s="69">
        <v>6681390.3267710004</v>
      </c>
      <c r="O15" s="71">
        <v>121.06</v>
      </c>
      <c r="P15" s="134" t="s">
        <v>3675</v>
      </c>
      <c r="Q15" s="69">
        <v>8088.4910694509999</v>
      </c>
      <c r="R15" s="70">
        <v>2.5870475891833387E-3</v>
      </c>
      <c r="S15" s="70">
        <f t="shared" si="0"/>
        <v>1.2274388911934126E-2</v>
      </c>
      <c r="T15" s="70">
        <f>Q15/'סכום נכסי הקרן'!$C$41</f>
        <v>2.5333814394557603E-3</v>
      </c>
    </row>
    <row r="16" spans="1:20">
      <c r="A16" s="62" t="s">
        <v>325</v>
      </c>
      <c r="B16" s="59" t="s">
        <v>326</v>
      </c>
      <c r="C16" s="72" t="s">
        <v>124</v>
      </c>
      <c r="D16" s="72" t="s">
        <v>29</v>
      </c>
      <c r="E16" s="59" t="s">
        <v>322</v>
      </c>
      <c r="F16" s="72" t="s">
        <v>323</v>
      </c>
      <c r="G16" s="59" t="s">
        <v>324</v>
      </c>
      <c r="H16" s="59" t="s">
        <v>134</v>
      </c>
      <c r="I16" s="134" t="s">
        <v>3675</v>
      </c>
      <c r="J16" s="69">
        <v>1.5999999999998051</v>
      </c>
      <c r="K16" s="72" t="s">
        <v>136</v>
      </c>
      <c r="L16" s="73">
        <v>4.4999999999999998E-2</v>
      </c>
      <c r="M16" s="73">
        <v>2.1100000000002242E-2</v>
      </c>
      <c r="N16" s="69">
        <v>861795.70557200001</v>
      </c>
      <c r="O16" s="71">
        <v>119.1</v>
      </c>
      <c r="P16" s="134" t="s">
        <v>3675</v>
      </c>
      <c r="Q16" s="69">
        <v>1026.398718507</v>
      </c>
      <c r="R16" s="70">
        <v>2.9158021069488688E-4</v>
      </c>
      <c r="S16" s="70">
        <f t="shared" si="0"/>
        <v>1.5575732162514244E-3</v>
      </c>
      <c r="T16" s="70">
        <f>Q16/'סכום נכסי הקרן'!$C$41</f>
        <v>3.214764584172684E-4</v>
      </c>
    </row>
    <row r="17" spans="1:20">
      <c r="A17" s="62" t="s">
        <v>327</v>
      </c>
      <c r="B17" s="59" t="s">
        <v>328</v>
      </c>
      <c r="C17" s="72" t="s">
        <v>124</v>
      </c>
      <c r="D17" s="72" t="s">
        <v>29</v>
      </c>
      <c r="E17" s="59" t="s">
        <v>322</v>
      </c>
      <c r="F17" s="72" t="s">
        <v>323</v>
      </c>
      <c r="G17" s="59" t="s">
        <v>324</v>
      </c>
      <c r="H17" s="59" t="s">
        <v>134</v>
      </c>
      <c r="I17" s="134" t="s">
        <v>3675</v>
      </c>
      <c r="J17" s="69">
        <v>6.4099999999997257</v>
      </c>
      <c r="K17" s="72" t="s">
        <v>136</v>
      </c>
      <c r="L17" s="73">
        <v>2.3900000000000001E-2</v>
      </c>
      <c r="M17" s="73">
        <v>2.589999999999926E-2</v>
      </c>
      <c r="N17" s="69">
        <v>10422936.127539</v>
      </c>
      <c r="O17" s="71">
        <v>110.53</v>
      </c>
      <c r="P17" s="134" t="s">
        <v>3675</v>
      </c>
      <c r="Q17" s="69">
        <v>11520.471345615002</v>
      </c>
      <c r="R17" s="70">
        <v>2.6800050107475982E-3</v>
      </c>
      <c r="S17" s="70">
        <f t="shared" si="0"/>
        <v>1.7482462987310866E-2</v>
      </c>
      <c r="T17" s="70">
        <f>Q17/'סכום נכסי הקרן'!$C$41</f>
        <v>3.6083056815124767E-3</v>
      </c>
    </row>
    <row r="18" spans="1:20">
      <c r="A18" s="62" t="s">
        <v>329</v>
      </c>
      <c r="B18" s="59" t="s">
        <v>330</v>
      </c>
      <c r="C18" s="72" t="s">
        <v>124</v>
      </c>
      <c r="D18" s="72" t="s">
        <v>29</v>
      </c>
      <c r="E18" s="59" t="s">
        <v>322</v>
      </c>
      <c r="F18" s="72" t="s">
        <v>323</v>
      </c>
      <c r="G18" s="59" t="s">
        <v>324</v>
      </c>
      <c r="H18" s="59" t="s">
        <v>134</v>
      </c>
      <c r="I18" s="134" t="s">
        <v>3675</v>
      </c>
      <c r="J18" s="69">
        <v>3.4999999999989844</v>
      </c>
      <c r="K18" s="72" t="s">
        <v>136</v>
      </c>
      <c r="L18" s="73">
        <v>0.01</v>
      </c>
      <c r="M18" s="73">
        <v>1.8799999999997968E-2</v>
      </c>
      <c r="N18" s="69">
        <v>920205.37724299997</v>
      </c>
      <c r="O18" s="71">
        <v>106.97</v>
      </c>
      <c r="P18" s="134" t="s">
        <v>3675</v>
      </c>
      <c r="Q18" s="69">
        <v>984.34372383999994</v>
      </c>
      <c r="R18" s="70">
        <v>7.6572687229860671E-4</v>
      </c>
      <c r="S18" s="70">
        <f t="shared" si="0"/>
        <v>1.4937542225973816E-3</v>
      </c>
      <c r="T18" s="70">
        <f>Q18/'סכום נכסי הקרן'!$C$41</f>
        <v>3.0830449073986326E-4</v>
      </c>
    </row>
    <row r="19" spans="1:20">
      <c r="A19" s="62" t="s">
        <v>331</v>
      </c>
      <c r="B19" s="59" t="s">
        <v>332</v>
      </c>
      <c r="C19" s="72" t="s">
        <v>124</v>
      </c>
      <c r="D19" s="72" t="s">
        <v>29</v>
      </c>
      <c r="E19" s="59" t="s">
        <v>322</v>
      </c>
      <c r="F19" s="72" t="s">
        <v>323</v>
      </c>
      <c r="G19" s="59" t="s">
        <v>324</v>
      </c>
      <c r="H19" s="59" t="s">
        <v>134</v>
      </c>
      <c r="I19" s="134" t="s">
        <v>3675</v>
      </c>
      <c r="J19" s="69">
        <v>11.370000000000976</v>
      </c>
      <c r="K19" s="72" t="s">
        <v>136</v>
      </c>
      <c r="L19" s="73">
        <v>1.2500000000000001E-2</v>
      </c>
      <c r="M19" s="73">
        <v>3.0100000000003773E-2</v>
      </c>
      <c r="N19" s="69">
        <v>4493963.640958</v>
      </c>
      <c r="O19" s="71">
        <v>90.79</v>
      </c>
      <c r="P19" s="134" t="s">
        <v>3675</v>
      </c>
      <c r="Q19" s="69">
        <v>4080.0693526460004</v>
      </c>
      <c r="R19" s="70">
        <v>1.0470877934433693E-3</v>
      </c>
      <c r="S19" s="70">
        <f t="shared" si="0"/>
        <v>6.1915575590095169E-3</v>
      </c>
      <c r="T19" s="70">
        <f>Q19/'סכום נכסי הקרן'!$C$41</f>
        <v>1.2779110319753656E-3</v>
      </c>
    </row>
    <row r="20" spans="1:20">
      <c r="A20" s="62" t="s">
        <v>333</v>
      </c>
      <c r="B20" s="59" t="s">
        <v>334</v>
      </c>
      <c r="C20" s="72" t="s">
        <v>124</v>
      </c>
      <c r="D20" s="72" t="s">
        <v>29</v>
      </c>
      <c r="E20" s="59" t="s">
        <v>322</v>
      </c>
      <c r="F20" s="72" t="s">
        <v>323</v>
      </c>
      <c r="G20" s="59" t="s">
        <v>324</v>
      </c>
      <c r="H20" s="59" t="s">
        <v>134</v>
      </c>
      <c r="I20" s="134" t="s">
        <v>3675</v>
      </c>
      <c r="J20" s="69">
        <v>8.2999999999992209</v>
      </c>
      <c r="K20" s="72" t="s">
        <v>136</v>
      </c>
      <c r="L20" s="73">
        <v>0.03</v>
      </c>
      <c r="M20" s="73">
        <v>2.829999999999647E-2</v>
      </c>
      <c r="N20" s="69">
        <v>2122795.3116330002</v>
      </c>
      <c r="O20" s="71">
        <v>102.81</v>
      </c>
      <c r="P20" s="134" t="s">
        <v>3675</v>
      </c>
      <c r="Q20" s="69">
        <v>2182.4460274190001</v>
      </c>
      <c r="R20" s="70">
        <v>8.3048730465548083E-4</v>
      </c>
      <c r="S20" s="70">
        <f t="shared" si="0"/>
        <v>3.3118898308513163E-3</v>
      </c>
      <c r="T20" s="70">
        <f>Q20/'סכום נכסי הקרן'!$C$41</f>
        <v>6.8355991383353611E-4</v>
      </c>
    </row>
    <row r="21" spans="1:20">
      <c r="A21" s="62" t="s">
        <v>335</v>
      </c>
      <c r="B21" s="59" t="s">
        <v>336</v>
      </c>
      <c r="C21" s="72" t="s">
        <v>124</v>
      </c>
      <c r="D21" s="72" t="s">
        <v>29</v>
      </c>
      <c r="E21" s="59" t="s">
        <v>322</v>
      </c>
      <c r="F21" s="72" t="s">
        <v>323</v>
      </c>
      <c r="G21" s="59" t="s">
        <v>324</v>
      </c>
      <c r="H21" s="59" t="s">
        <v>134</v>
      </c>
      <c r="I21" s="134" t="s">
        <v>3675</v>
      </c>
      <c r="J21" s="69">
        <v>11.050000000000042</v>
      </c>
      <c r="K21" s="72" t="s">
        <v>136</v>
      </c>
      <c r="L21" s="73">
        <v>3.2000000000000001E-2</v>
      </c>
      <c r="M21" s="73">
        <v>3.040000000000033E-2</v>
      </c>
      <c r="N21" s="69">
        <v>5847080.0234000003</v>
      </c>
      <c r="O21" s="71">
        <v>103.2</v>
      </c>
      <c r="P21" s="134" t="s">
        <v>3675</v>
      </c>
      <c r="Q21" s="69">
        <v>6034.1867128950007</v>
      </c>
      <c r="R21" s="70">
        <v>1.873359198622057E-3</v>
      </c>
      <c r="S21" s="70">
        <f t="shared" si="0"/>
        <v>9.1569557097039359E-3</v>
      </c>
      <c r="T21" s="70">
        <f>Q21/'סכום נכסי הקרן'!$C$41</f>
        <v>1.8899565431177937E-3</v>
      </c>
    </row>
    <row r="22" spans="1:20">
      <c r="A22" s="62" t="s">
        <v>337</v>
      </c>
      <c r="B22" s="59" t="s">
        <v>338</v>
      </c>
      <c r="C22" s="72" t="s">
        <v>124</v>
      </c>
      <c r="D22" s="72" t="s">
        <v>29</v>
      </c>
      <c r="E22" s="59" t="s">
        <v>339</v>
      </c>
      <c r="F22" s="72" t="s">
        <v>340</v>
      </c>
      <c r="G22" s="59" t="s">
        <v>324</v>
      </c>
      <c r="H22" s="59" t="s">
        <v>134</v>
      </c>
      <c r="I22" s="134" t="s">
        <v>3675</v>
      </c>
      <c r="J22" s="69">
        <v>3.3800000000000492</v>
      </c>
      <c r="K22" s="72" t="s">
        <v>136</v>
      </c>
      <c r="L22" s="73">
        <v>1.34E-2</v>
      </c>
      <c r="M22" s="73">
        <v>2.5400000000000578E-2</v>
      </c>
      <c r="N22" s="69">
        <v>11466033.147380998</v>
      </c>
      <c r="O22" s="71">
        <v>108.45</v>
      </c>
      <c r="P22" s="69">
        <v>1088.8500230509997</v>
      </c>
      <c r="Q22" s="69">
        <v>13523.762971242999</v>
      </c>
      <c r="R22" s="70">
        <v>4.300124092471584E-3</v>
      </c>
      <c r="S22" s="70">
        <f t="shared" si="0"/>
        <v>2.0522483716251073E-2</v>
      </c>
      <c r="T22" s="70">
        <f>Q22/'סכום נכסי הקרן'!$C$41</f>
        <v>4.2357529740428487E-3</v>
      </c>
    </row>
    <row r="23" spans="1:20">
      <c r="A23" s="62" t="s">
        <v>341</v>
      </c>
      <c r="B23" s="59" t="s">
        <v>342</v>
      </c>
      <c r="C23" s="72" t="s">
        <v>124</v>
      </c>
      <c r="D23" s="72" t="s">
        <v>29</v>
      </c>
      <c r="E23" s="59" t="s">
        <v>339</v>
      </c>
      <c r="F23" s="72" t="s">
        <v>340</v>
      </c>
      <c r="G23" s="59" t="s">
        <v>324</v>
      </c>
      <c r="H23" s="59" t="s">
        <v>134</v>
      </c>
      <c r="I23" s="134" t="s">
        <v>3675</v>
      </c>
      <c r="J23" s="69">
        <v>3.1099999999999399</v>
      </c>
      <c r="K23" s="72" t="s">
        <v>136</v>
      </c>
      <c r="L23" s="73">
        <v>1.77E-2</v>
      </c>
      <c r="M23" s="73">
        <v>2.3899999999999987E-2</v>
      </c>
      <c r="N23" s="69">
        <v>7471823.0529980008</v>
      </c>
      <c r="O23" s="71">
        <v>109.35</v>
      </c>
      <c r="P23" s="134" t="s">
        <v>3675</v>
      </c>
      <c r="Q23" s="69">
        <v>8170.4385576590003</v>
      </c>
      <c r="R23" s="70">
        <v>2.7102437117049994E-3</v>
      </c>
      <c r="S23" s="70">
        <f t="shared" si="0"/>
        <v>1.2398745276055004E-2</v>
      </c>
      <c r="T23" s="70">
        <f>Q23/'סכום נכסי הקרן'!$C$41</f>
        <v>2.5590480618026966E-3</v>
      </c>
    </row>
    <row r="24" spans="1:20">
      <c r="A24" s="62" t="s">
        <v>343</v>
      </c>
      <c r="B24" s="59" t="s">
        <v>344</v>
      </c>
      <c r="C24" s="72" t="s">
        <v>124</v>
      </c>
      <c r="D24" s="72" t="s">
        <v>29</v>
      </c>
      <c r="E24" s="59" t="s">
        <v>339</v>
      </c>
      <c r="F24" s="72" t="s">
        <v>340</v>
      </c>
      <c r="G24" s="59" t="s">
        <v>324</v>
      </c>
      <c r="H24" s="59" t="s">
        <v>134</v>
      </c>
      <c r="I24" s="134" t="s">
        <v>3675</v>
      </c>
      <c r="J24" s="69">
        <v>6.1600000000001129</v>
      </c>
      <c r="K24" s="72" t="s">
        <v>136</v>
      </c>
      <c r="L24" s="73">
        <v>2.4799999999999999E-2</v>
      </c>
      <c r="M24" s="73">
        <v>2.8500000000000626E-2</v>
      </c>
      <c r="N24" s="69">
        <v>14049301.474554</v>
      </c>
      <c r="O24" s="71">
        <v>109.05</v>
      </c>
      <c r="P24" s="134" t="s">
        <v>3675</v>
      </c>
      <c r="Q24" s="69">
        <v>15320.763265732998</v>
      </c>
      <c r="R24" s="70">
        <v>4.2644844800117775E-3</v>
      </c>
      <c r="S24" s="70">
        <f t="shared" si="0"/>
        <v>2.3249454705034957E-2</v>
      </c>
      <c r="T24" s="70">
        <f>Q24/'סכום נכסי הקרן'!$C$41</f>
        <v>4.7985881374457669E-3</v>
      </c>
    </row>
    <row r="25" spans="1:20">
      <c r="A25" s="62" t="s">
        <v>345</v>
      </c>
      <c r="B25" s="59" t="s">
        <v>346</v>
      </c>
      <c r="C25" s="72" t="s">
        <v>124</v>
      </c>
      <c r="D25" s="72" t="s">
        <v>29</v>
      </c>
      <c r="E25" s="59" t="s">
        <v>339</v>
      </c>
      <c r="F25" s="72" t="s">
        <v>340</v>
      </c>
      <c r="G25" s="59" t="s">
        <v>347</v>
      </c>
      <c r="H25" s="59" t="s">
        <v>319</v>
      </c>
      <c r="I25" s="134" t="s">
        <v>3675</v>
      </c>
      <c r="J25" s="69">
        <v>7.4900000000000135</v>
      </c>
      <c r="K25" s="72" t="s">
        <v>136</v>
      </c>
      <c r="L25" s="73">
        <v>9.0000000000000011E-3</v>
      </c>
      <c r="M25" s="73">
        <v>3.0399999999999431E-2</v>
      </c>
      <c r="N25" s="69">
        <v>8235224.5591470003</v>
      </c>
      <c r="O25" s="71">
        <v>93.65</v>
      </c>
      <c r="P25" s="69">
        <v>37.944771471000003</v>
      </c>
      <c r="Q25" s="69">
        <v>7750.2321966609998</v>
      </c>
      <c r="R25" s="70">
        <v>3.1960205716226727E-3</v>
      </c>
      <c r="S25" s="70">
        <f t="shared" si="0"/>
        <v>1.1761076735177439E-2</v>
      </c>
      <c r="T25" s="70">
        <f>Q25/'סכום נכסי הקרן'!$C$41</f>
        <v>2.4274359988662366E-3</v>
      </c>
    </row>
    <row r="26" spans="1:20">
      <c r="A26" s="62" t="s">
        <v>348</v>
      </c>
      <c r="B26" s="59" t="s">
        <v>349</v>
      </c>
      <c r="C26" s="72" t="s">
        <v>124</v>
      </c>
      <c r="D26" s="72" t="s">
        <v>29</v>
      </c>
      <c r="E26" s="59" t="s">
        <v>339</v>
      </c>
      <c r="F26" s="72" t="s">
        <v>340</v>
      </c>
      <c r="G26" s="59" t="s">
        <v>347</v>
      </c>
      <c r="H26" s="59" t="s">
        <v>319</v>
      </c>
      <c r="I26" s="134" t="s">
        <v>3675</v>
      </c>
      <c r="J26" s="69">
        <v>11.029999999999941</v>
      </c>
      <c r="K26" s="72" t="s">
        <v>136</v>
      </c>
      <c r="L26" s="73">
        <v>1.6899999999999998E-2</v>
      </c>
      <c r="M26" s="73">
        <v>3.3699999999999695E-2</v>
      </c>
      <c r="N26" s="69">
        <v>16679841.786583997</v>
      </c>
      <c r="O26" s="71">
        <v>91.53</v>
      </c>
      <c r="P26" s="69">
        <v>139.37722896</v>
      </c>
      <c r="Q26" s="69">
        <v>15406.436017330998</v>
      </c>
      <c r="R26" s="70">
        <v>3.8230563164878884E-3</v>
      </c>
      <c r="S26" s="70">
        <f t="shared" si="0"/>
        <v>2.3379464204117056E-2</v>
      </c>
      <c r="T26" s="70">
        <f>Q26/'סכום נכסי הקרן'!$C$41</f>
        <v>4.8254215427004522E-3</v>
      </c>
    </row>
    <row r="27" spans="1:20">
      <c r="A27" s="62" t="s">
        <v>350</v>
      </c>
      <c r="B27" s="59" t="s">
        <v>351</v>
      </c>
      <c r="C27" s="72" t="s">
        <v>124</v>
      </c>
      <c r="D27" s="72" t="s">
        <v>29</v>
      </c>
      <c r="E27" s="59" t="s">
        <v>352</v>
      </c>
      <c r="F27" s="72" t="s">
        <v>340</v>
      </c>
      <c r="G27" s="59" t="s">
        <v>353</v>
      </c>
      <c r="H27" s="59" t="s">
        <v>134</v>
      </c>
      <c r="I27" s="134" t="s">
        <v>3675</v>
      </c>
      <c r="J27" s="69">
        <v>2.2799999999998382</v>
      </c>
      <c r="K27" s="72" t="s">
        <v>136</v>
      </c>
      <c r="L27" s="73">
        <v>3.2000000000000001E-2</v>
      </c>
      <c r="M27" s="73">
        <v>2.4499999999997399E-2</v>
      </c>
      <c r="N27" s="69">
        <v>4530187.585713</v>
      </c>
      <c r="O27" s="71">
        <v>114.84</v>
      </c>
      <c r="P27" s="134" t="s">
        <v>3675</v>
      </c>
      <c r="Q27" s="69">
        <v>5202.4677132030001</v>
      </c>
      <c r="R27" s="70">
        <v>3.2292845240509717E-3</v>
      </c>
      <c r="S27" s="70">
        <f t="shared" si="0"/>
        <v>7.8948114630196953E-3</v>
      </c>
      <c r="T27" s="70">
        <f>Q27/'סכום נכסי הקרן'!$C$41</f>
        <v>1.6294553620482522E-3</v>
      </c>
    </row>
    <row r="28" spans="1:20">
      <c r="A28" s="62" t="s">
        <v>354</v>
      </c>
      <c r="B28" s="59" t="s">
        <v>355</v>
      </c>
      <c r="C28" s="72" t="s">
        <v>124</v>
      </c>
      <c r="D28" s="72" t="s">
        <v>29</v>
      </c>
      <c r="E28" s="59" t="s">
        <v>352</v>
      </c>
      <c r="F28" s="72" t="s">
        <v>340</v>
      </c>
      <c r="G28" s="59" t="s">
        <v>353</v>
      </c>
      <c r="H28" s="59" t="s">
        <v>134</v>
      </c>
      <c r="I28" s="134" t="s">
        <v>3675</v>
      </c>
      <c r="J28" s="69">
        <v>4.0400000000002185</v>
      </c>
      <c r="K28" s="72" t="s">
        <v>136</v>
      </c>
      <c r="L28" s="73">
        <v>1.1399999999999999E-2</v>
      </c>
      <c r="M28" s="73">
        <v>2.600000000000156E-2</v>
      </c>
      <c r="N28" s="69">
        <v>4935538.6449990002</v>
      </c>
      <c r="O28" s="71">
        <v>103.86</v>
      </c>
      <c r="P28" s="134" t="s">
        <v>3675</v>
      </c>
      <c r="Q28" s="69">
        <v>5126.0505955469998</v>
      </c>
      <c r="R28" s="70">
        <v>2.0886898657328473E-3</v>
      </c>
      <c r="S28" s="70">
        <f t="shared" si="0"/>
        <v>7.7788475071242187E-3</v>
      </c>
      <c r="T28" s="70">
        <f>Q28/'סכום נכסי הקרן'!$C$41</f>
        <v>1.6055208969095575E-3</v>
      </c>
    </row>
    <row r="29" spans="1:20">
      <c r="A29" s="62" t="s">
        <v>356</v>
      </c>
      <c r="B29" s="59" t="s">
        <v>357</v>
      </c>
      <c r="C29" s="72" t="s">
        <v>124</v>
      </c>
      <c r="D29" s="72" t="s">
        <v>29</v>
      </c>
      <c r="E29" s="59" t="s">
        <v>352</v>
      </c>
      <c r="F29" s="72" t="s">
        <v>340</v>
      </c>
      <c r="G29" s="59" t="s">
        <v>353</v>
      </c>
      <c r="H29" s="59" t="s">
        <v>134</v>
      </c>
      <c r="I29" s="134" t="s">
        <v>3675</v>
      </c>
      <c r="J29" s="69">
        <v>6.3100000000002572</v>
      </c>
      <c r="K29" s="72" t="s">
        <v>136</v>
      </c>
      <c r="L29" s="73">
        <v>9.1999999999999998E-3</v>
      </c>
      <c r="M29" s="73">
        <v>3.0200000000001087E-2</v>
      </c>
      <c r="N29" s="69">
        <v>7033566.8439849997</v>
      </c>
      <c r="O29" s="71">
        <v>97.97</v>
      </c>
      <c r="P29" s="69">
        <v>72.238178497999996</v>
      </c>
      <c r="Q29" s="69">
        <v>6963.0240318619999</v>
      </c>
      <c r="R29" s="70">
        <v>2.8924329655617251E-3</v>
      </c>
      <c r="S29" s="70">
        <f t="shared" si="0"/>
        <v>1.0566478251180017E-2</v>
      </c>
      <c r="T29" s="70">
        <f>Q29/'סכום נכסי הקרן'!$C$41</f>
        <v>2.1808759746829894E-3</v>
      </c>
    </row>
    <row r="30" spans="1:20">
      <c r="A30" s="62" t="s">
        <v>358</v>
      </c>
      <c r="B30" s="59" t="s">
        <v>359</v>
      </c>
      <c r="C30" s="72" t="s">
        <v>124</v>
      </c>
      <c r="D30" s="72" t="s">
        <v>29</v>
      </c>
      <c r="E30" s="59" t="s">
        <v>360</v>
      </c>
      <c r="F30" s="72" t="s">
        <v>340</v>
      </c>
      <c r="G30" s="59" t="s">
        <v>361</v>
      </c>
      <c r="H30" s="59" t="s">
        <v>319</v>
      </c>
      <c r="I30" s="134" t="s">
        <v>3675</v>
      </c>
      <c r="J30" s="69">
        <v>2.3699999999997425</v>
      </c>
      <c r="K30" s="72" t="s">
        <v>136</v>
      </c>
      <c r="L30" s="73">
        <v>2.3399999999999997E-2</v>
      </c>
      <c r="M30" s="73">
        <v>2.5299999999999708E-2</v>
      </c>
      <c r="N30" s="69">
        <v>3102074.610237</v>
      </c>
      <c r="O30" s="71">
        <v>112.87</v>
      </c>
      <c r="P30" s="134" t="s">
        <v>3675</v>
      </c>
      <c r="Q30" s="69">
        <v>3501.3116578700001</v>
      </c>
      <c r="R30" s="70">
        <v>1.1981739263673134E-3</v>
      </c>
      <c r="S30" s="70">
        <f t="shared" si="0"/>
        <v>5.3132853361117964E-3</v>
      </c>
      <c r="T30" s="70">
        <f>Q30/'סכום נכסי הקרן'!$C$41</f>
        <v>1.0966393968461154E-3</v>
      </c>
    </row>
    <row r="31" spans="1:20">
      <c r="A31" s="62" t="s">
        <v>362</v>
      </c>
      <c r="B31" s="59" t="s">
        <v>363</v>
      </c>
      <c r="C31" s="72" t="s">
        <v>124</v>
      </c>
      <c r="D31" s="72" t="s">
        <v>29</v>
      </c>
      <c r="E31" s="59" t="s">
        <v>360</v>
      </c>
      <c r="F31" s="72" t="s">
        <v>340</v>
      </c>
      <c r="G31" s="59" t="s">
        <v>361</v>
      </c>
      <c r="H31" s="59" t="s">
        <v>319</v>
      </c>
      <c r="I31" s="134" t="s">
        <v>3675</v>
      </c>
      <c r="J31" s="69">
        <v>5.6700000000001012</v>
      </c>
      <c r="K31" s="72" t="s">
        <v>136</v>
      </c>
      <c r="L31" s="73">
        <v>6.5000000000000006E-3</v>
      </c>
      <c r="M31" s="73">
        <v>2.880000000000037E-2</v>
      </c>
      <c r="N31" s="69">
        <v>9970596.0613599997</v>
      </c>
      <c r="O31" s="71">
        <v>97.78</v>
      </c>
      <c r="P31" s="134" t="s">
        <v>3675</v>
      </c>
      <c r="Q31" s="69">
        <v>9749.2493348030002</v>
      </c>
      <c r="R31" s="70">
        <v>4.6707440277347174E-3</v>
      </c>
      <c r="S31" s="70">
        <f t="shared" si="0"/>
        <v>1.4794610874548364E-2</v>
      </c>
      <c r="T31" s="70">
        <f>Q31/'סכום נכסי הקרן'!$C$41</f>
        <v>3.0535444870179889E-3</v>
      </c>
    </row>
    <row r="32" spans="1:20">
      <c r="A32" s="62" t="s">
        <v>364</v>
      </c>
      <c r="B32" s="59" t="s">
        <v>365</v>
      </c>
      <c r="C32" s="72" t="s">
        <v>124</v>
      </c>
      <c r="D32" s="72" t="s">
        <v>29</v>
      </c>
      <c r="E32" s="59" t="s">
        <v>360</v>
      </c>
      <c r="F32" s="72" t="s">
        <v>340</v>
      </c>
      <c r="G32" s="59" t="s">
        <v>361</v>
      </c>
      <c r="H32" s="59" t="s">
        <v>319</v>
      </c>
      <c r="I32" s="134" t="s">
        <v>3675</v>
      </c>
      <c r="J32" s="69">
        <v>8.6700000000087734</v>
      </c>
      <c r="K32" s="72" t="s">
        <v>136</v>
      </c>
      <c r="L32" s="73">
        <v>2.64E-2</v>
      </c>
      <c r="M32" s="73">
        <v>2.9600000000026647E-2</v>
      </c>
      <c r="N32" s="69">
        <v>436632.59914999997</v>
      </c>
      <c r="O32" s="71">
        <v>99.71</v>
      </c>
      <c r="P32" s="134" t="s">
        <v>3675</v>
      </c>
      <c r="Q32" s="69">
        <v>435.36636875400001</v>
      </c>
      <c r="R32" s="70">
        <v>1.4554419971666665E-3</v>
      </c>
      <c r="S32" s="70">
        <f t="shared" si="0"/>
        <v>6.6067404703530586E-4</v>
      </c>
      <c r="T32" s="70">
        <f>Q32/'סכום נכסי הקרן'!$C$41</f>
        <v>1.3636030113580846E-4</v>
      </c>
    </row>
    <row r="33" spans="1:20">
      <c r="A33" s="62" t="s">
        <v>366</v>
      </c>
      <c r="B33" s="59" t="s">
        <v>367</v>
      </c>
      <c r="C33" s="72" t="s">
        <v>124</v>
      </c>
      <c r="D33" s="72" t="s">
        <v>29</v>
      </c>
      <c r="E33" s="59" t="s">
        <v>368</v>
      </c>
      <c r="F33" s="72" t="s">
        <v>340</v>
      </c>
      <c r="G33" s="59" t="s">
        <v>353</v>
      </c>
      <c r="H33" s="59" t="s">
        <v>134</v>
      </c>
      <c r="I33" s="134" t="s">
        <v>3675</v>
      </c>
      <c r="J33" s="69">
        <v>2.0200000000001688</v>
      </c>
      <c r="K33" s="72" t="s">
        <v>136</v>
      </c>
      <c r="L33" s="73">
        <v>1.34E-2</v>
      </c>
      <c r="M33" s="73">
        <v>2.1900000000003365E-2</v>
      </c>
      <c r="N33" s="69">
        <v>1070799.1706089999</v>
      </c>
      <c r="O33" s="71">
        <v>110.98</v>
      </c>
      <c r="P33" s="134" t="s">
        <v>3675</v>
      </c>
      <c r="Q33" s="69">
        <v>1188.37283594</v>
      </c>
      <c r="R33" s="70">
        <v>2.0083149415842192E-3</v>
      </c>
      <c r="S33" s="70">
        <f t="shared" si="0"/>
        <v>1.8033710163564164E-3</v>
      </c>
      <c r="T33" s="70">
        <f>Q33/'סכום נכסי הקרן'!$C$41</f>
        <v>3.7220807439528313E-4</v>
      </c>
    </row>
    <row r="34" spans="1:20">
      <c r="A34" s="62" t="s">
        <v>369</v>
      </c>
      <c r="B34" s="59" t="s">
        <v>370</v>
      </c>
      <c r="C34" s="72" t="s">
        <v>124</v>
      </c>
      <c r="D34" s="72" t="s">
        <v>29</v>
      </c>
      <c r="E34" s="59" t="s">
        <v>368</v>
      </c>
      <c r="F34" s="72" t="s">
        <v>340</v>
      </c>
      <c r="G34" s="59" t="s">
        <v>361</v>
      </c>
      <c r="H34" s="59" t="s">
        <v>319</v>
      </c>
      <c r="I34" s="134" t="s">
        <v>3675</v>
      </c>
      <c r="J34" s="69">
        <v>3.6099999999996508</v>
      </c>
      <c r="K34" s="72" t="s">
        <v>136</v>
      </c>
      <c r="L34" s="73">
        <v>1.8200000000000001E-2</v>
      </c>
      <c r="M34" s="73">
        <v>2.4199999999997761E-2</v>
      </c>
      <c r="N34" s="69">
        <v>2699738.646433</v>
      </c>
      <c r="O34" s="71">
        <v>109.37</v>
      </c>
      <c r="P34" s="134" t="s">
        <v>3675</v>
      </c>
      <c r="Q34" s="69">
        <v>2952.7042500230004</v>
      </c>
      <c r="R34" s="70">
        <v>5.3944941289144153E-3</v>
      </c>
      <c r="S34" s="70">
        <f t="shared" si="0"/>
        <v>4.480766560228523E-3</v>
      </c>
      <c r="T34" s="70">
        <f>Q34/'סכום נכסי הקרן'!$C$41</f>
        <v>9.2481107773765908E-4</v>
      </c>
    </row>
    <row r="35" spans="1:20">
      <c r="A35" s="62" t="s">
        <v>371</v>
      </c>
      <c r="B35" s="59" t="s">
        <v>372</v>
      </c>
      <c r="C35" s="72" t="s">
        <v>124</v>
      </c>
      <c r="D35" s="72" t="s">
        <v>29</v>
      </c>
      <c r="E35" s="59" t="s">
        <v>368</v>
      </c>
      <c r="F35" s="72" t="s">
        <v>340</v>
      </c>
      <c r="G35" s="59" t="s">
        <v>361</v>
      </c>
      <c r="H35" s="59" t="s">
        <v>319</v>
      </c>
      <c r="I35" s="134" t="s">
        <v>3675</v>
      </c>
      <c r="J35" s="69">
        <v>1.8600000000001025</v>
      </c>
      <c r="K35" s="72" t="s">
        <v>136</v>
      </c>
      <c r="L35" s="73">
        <v>2E-3</v>
      </c>
      <c r="M35" s="73">
        <v>2.0300000000000085E-2</v>
      </c>
      <c r="N35" s="69">
        <v>2194682.4861889998</v>
      </c>
      <c r="O35" s="71">
        <v>106.67</v>
      </c>
      <c r="P35" s="134" t="s">
        <v>3675</v>
      </c>
      <c r="Q35" s="69">
        <v>2341.0677753659998</v>
      </c>
      <c r="R35" s="70">
        <v>6.9672459879015864E-3</v>
      </c>
      <c r="S35" s="70">
        <f t="shared" si="0"/>
        <v>3.5526003672758082E-3</v>
      </c>
      <c r="T35" s="70">
        <f>Q35/'סכום נכסי הקרן'!$C$41</f>
        <v>7.3324154031893622E-4</v>
      </c>
    </row>
    <row r="36" spans="1:20">
      <c r="A36" s="62" t="s">
        <v>373</v>
      </c>
      <c r="B36" s="59" t="s">
        <v>374</v>
      </c>
      <c r="C36" s="72" t="s">
        <v>124</v>
      </c>
      <c r="D36" s="72" t="s">
        <v>29</v>
      </c>
      <c r="E36" s="59" t="s">
        <v>375</v>
      </c>
      <c r="F36" s="72" t="s">
        <v>340</v>
      </c>
      <c r="G36" s="59" t="s">
        <v>361</v>
      </c>
      <c r="H36" s="59" t="s">
        <v>319</v>
      </c>
      <c r="I36" s="134" t="s">
        <v>3675</v>
      </c>
      <c r="J36" s="69">
        <v>1.2100000000004629</v>
      </c>
      <c r="K36" s="72" t="s">
        <v>136</v>
      </c>
      <c r="L36" s="73">
        <v>4.7500000000000001E-2</v>
      </c>
      <c r="M36" s="73">
        <v>2.4900000000008689E-2</v>
      </c>
      <c r="N36" s="69">
        <v>1121702.5984179999</v>
      </c>
      <c r="O36" s="71">
        <v>140.54</v>
      </c>
      <c r="P36" s="134" t="s">
        <v>3675</v>
      </c>
      <c r="Q36" s="69">
        <v>1576.440864487</v>
      </c>
      <c r="R36" s="70">
        <v>7.8257485211912544E-4</v>
      </c>
      <c r="S36" s="70">
        <f t="shared" si="0"/>
        <v>2.3922692256483427E-3</v>
      </c>
      <c r="T36" s="70">
        <f>Q36/'סכום נכסי הקרן'!$C$41</f>
        <v>4.9375414922254838E-4</v>
      </c>
    </row>
    <row r="37" spans="1:20">
      <c r="A37" s="62" t="s">
        <v>376</v>
      </c>
      <c r="B37" s="59" t="s">
        <v>377</v>
      </c>
      <c r="C37" s="72" t="s">
        <v>124</v>
      </c>
      <c r="D37" s="72" t="s">
        <v>29</v>
      </c>
      <c r="E37" s="59" t="s">
        <v>375</v>
      </c>
      <c r="F37" s="72" t="s">
        <v>340</v>
      </c>
      <c r="G37" s="59" t="s">
        <v>361</v>
      </c>
      <c r="H37" s="59" t="s">
        <v>319</v>
      </c>
      <c r="I37" s="134" t="s">
        <v>3675</v>
      </c>
      <c r="J37" s="69">
        <v>4.0700000000005723</v>
      </c>
      <c r="K37" s="72" t="s">
        <v>136</v>
      </c>
      <c r="L37" s="73">
        <v>5.0000000000000001E-3</v>
      </c>
      <c r="M37" s="73">
        <v>2.7200000000005123E-2</v>
      </c>
      <c r="N37" s="69">
        <v>2461073.3993640002</v>
      </c>
      <c r="O37" s="71">
        <v>101.54</v>
      </c>
      <c r="P37" s="134" t="s">
        <v>3675</v>
      </c>
      <c r="Q37" s="69">
        <v>2498.9739204509997</v>
      </c>
      <c r="R37" s="70">
        <v>1.3071939107503481E-3</v>
      </c>
      <c r="S37" s="70">
        <f t="shared" si="0"/>
        <v>3.7922249671814541E-3</v>
      </c>
      <c r="T37" s="70">
        <f>Q37/'סכום נכסי הקרן'!$C$41</f>
        <v>7.8269903414559367E-4</v>
      </c>
    </row>
    <row r="38" spans="1:20">
      <c r="A38" s="62" t="s">
        <v>378</v>
      </c>
      <c r="B38" s="59" t="s">
        <v>379</v>
      </c>
      <c r="C38" s="72" t="s">
        <v>124</v>
      </c>
      <c r="D38" s="72" t="s">
        <v>29</v>
      </c>
      <c r="E38" s="59" t="s">
        <v>375</v>
      </c>
      <c r="F38" s="72" t="s">
        <v>340</v>
      </c>
      <c r="G38" s="59" t="s">
        <v>361</v>
      </c>
      <c r="H38" s="59" t="s">
        <v>319</v>
      </c>
      <c r="I38" s="134" t="s">
        <v>3675</v>
      </c>
      <c r="J38" s="69">
        <v>5.8899999999996595</v>
      </c>
      <c r="K38" s="72" t="s">
        <v>136</v>
      </c>
      <c r="L38" s="73">
        <v>5.8999999999999999E-3</v>
      </c>
      <c r="M38" s="73">
        <v>3.02999999999982E-2</v>
      </c>
      <c r="N38" s="69">
        <v>7454420.4729439998</v>
      </c>
      <c r="O38" s="71">
        <v>93.79</v>
      </c>
      <c r="P38" s="134" t="s">
        <v>3675</v>
      </c>
      <c r="Q38" s="69">
        <v>6991.5009842419995</v>
      </c>
      <c r="R38" s="70">
        <v>6.7804751458247492E-3</v>
      </c>
      <c r="S38" s="70">
        <f t="shared" si="0"/>
        <v>1.0609692391560153E-2</v>
      </c>
      <c r="T38" s="70">
        <f>Q38/'סכום נכסי הקרן'!$C$41</f>
        <v>2.1897951886615061E-3</v>
      </c>
    </row>
    <row r="39" spans="1:20">
      <c r="A39" s="62" t="s">
        <v>380</v>
      </c>
      <c r="B39" s="59" t="s">
        <v>381</v>
      </c>
      <c r="C39" s="72" t="s">
        <v>124</v>
      </c>
      <c r="D39" s="72" t="s">
        <v>29</v>
      </c>
      <c r="E39" s="59" t="s">
        <v>382</v>
      </c>
      <c r="F39" s="72" t="s">
        <v>383</v>
      </c>
      <c r="G39" s="59" t="s">
        <v>353</v>
      </c>
      <c r="H39" s="59" t="s">
        <v>134</v>
      </c>
      <c r="I39" s="134" t="s">
        <v>3675</v>
      </c>
      <c r="J39" s="69">
        <v>5.0400000000009131</v>
      </c>
      <c r="K39" s="72" t="s">
        <v>136</v>
      </c>
      <c r="L39" s="73">
        <v>4.4000000000000003E-3</v>
      </c>
      <c r="M39" s="73">
        <v>2.4700000000001304E-2</v>
      </c>
      <c r="N39" s="69">
        <v>1524860.6585659999</v>
      </c>
      <c r="O39" s="71">
        <v>100.57</v>
      </c>
      <c r="P39" s="134" t="s">
        <v>3675</v>
      </c>
      <c r="Q39" s="69">
        <v>1533.55236304</v>
      </c>
      <c r="R39" s="70">
        <v>1.7099283977643888E-3</v>
      </c>
      <c r="S39" s="70">
        <f t="shared" si="0"/>
        <v>2.3271853747680749E-3</v>
      </c>
      <c r="T39" s="70">
        <f>Q39/'סכום נכסי הקרן'!$C$41</f>
        <v>4.8032112041668533E-4</v>
      </c>
    </row>
    <row r="40" spans="1:20">
      <c r="A40" s="62" t="s">
        <v>384</v>
      </c>
      <c r="B40" s="59" t="s">
        <v>385</v>
      </c>
      <c r="C40" s="72" t="s">
        <v>124</v>
      </c>
      <c r="D40" s="72" t="s">
        <v>29</v>
      </c>
      <c r="E40" s="59" t="s">
        <v>386</v>
      </c>
      <c r="F40" s="72" t="s">
        <v>340</v>
      </c>
      <c r="G40" s="59" t="s">
        <v>353</v>
      </c>
      <c r="H40" s="59" t="s">
        <v>134</v>
      </c>
      <c r="I40" s="134" t="s">
        <v>3675</v>
      </c>
      <c r="J40" s="69">
        <v>2.8400000000004266</v>
      </c>
      <c r="K40" s="72" t="s">
        <v>136</v>
      </c>
      <c r="L40" s="73">
        <v>1.5800000000000002E-2</v>
      </c>
      <c r="M40" s="73">
        <v>2.2000000000002514E-2</v>
      </c>
      <c r="N40" s="69">
        <v>2875489.24963</v>
      </c>
      <c r="O40" s="71">
        <v>110.84</v>
      </c>
      <c r="P40" s="134" t="s">
        <v>3675</v>
      </c>
      <c r="Q40" s="69">
        <v>3187.1923717709997</v>
      </c>
      <c r="R40" s="70">
        <v>6.1818282520238578E-3</v>
      </c>
      <c r="S40" s="70">
        <f t="shared" si="0"/>
        <v>4.8366052916866582E-3</v>
      </c>
      <c r="T40" s="70">
        <f>Q40/'סכום נכסי הקרן'!$C$41</f>
        <v>9.9825467188995433E-4</v>
      </c>
    </row>
    <row r="41" spans="1:20">
      <c r="A41" s="62" t="s">
        <v>387</v>
      </c>
      <c r="B41" s="59" t="s">
        <v>388</v>
      </c>
      <c r="C41" s="72" t="s">
        <v>124</v>
      </c>
      <c r="D41" s="72" t="s">
        <v>29</v>
      </c>
      <c r="E41" s="59" t="s">
        <v>386</v>
      </c>
      <c r="F41" s="72" t="s">
        <v>340</v>
      </c>
      <c r="G41" s="59" t="s">
        <v>353</v>
      </c>
      <c r="H41" s="59" t="s">
        <v>134</v>
      </c>
      <c r="I41" s="134" t="s">
        <v>3675</v>
      </c>
      <c r="J41" s="69">
        <v>5.4800000000012581</v>
      </c>
      <c r="K41" s="72" t="s">
        <v>136</v>
      </c>
      <c r="L41" s="73">
        <v>8.3999999999999995E-3</v>
      </c>
      <c r="M41" s="73">
        <v>2.5500000000006202E-2</v>
      </c>
      <c r="N41" s="69">
        <v>2237907.4225460002</v>
      </c>
      <c r="O41" s="71">
        <v>100.94</v>
      </c>
      <c r="P41" s="134" t="s">
        <v>3675</v>
      </c>
      <c r="Q41" s="69">
        <v>2258.9435803919996</v>
      </c>
      <c r="R41" s="70">
        <v>2.8191006456142328E-3</v>
      </c>
      <c r="S41" s="70">
        <f t="shared" si="0"/>
        <v>3.4279758483717151E-3</v>
      </c>
      <c r="T41" s="70">
        <f>Q41/'סכום נכסי הקרן'!$C$41</f>
        <v>7.0751957197020935E-4</v>
      </c>
    </row>
    <row r="42" spans="1:20">
      <c r="A42" s="62" t="s">
        <v>389</v>
      </c>
      <c r="B42" s="59" t="s">
        <v>390</v>
      </c>
      <c r="C42" s="72" t="s">
        <v>124</v>
      </c>
      <c r="D42" s="72" t="s">
        <v>29</v>
      </c>
      <c r="E42" s="59" t="s">
        <v>391</v>
      </c>
      <c r="F42" s="72" t="s">
        <v>311</v>
      </c>
      <c r="G42" s="59" t="s">
        <v>361</v>
      </c>
      <c r="H42" s="59" t="s">
        <v>319</v>
      </c>
      <c r="I42" s="134" t="s">
        <v>3675</v>
      </c>
      <c r="J42" s="69">
        <v>4.3000000000020266</v>
      </c>
      <c r="K42" s="72" t="s">
        <v>136</v>
      </c>
      <c r="L42" s="73">
        <v>2.7799999999999998E-2</v>
      </c>
      <c r="M42" s="73">
        <v>3.1000000000016407E-2</v>
      </c>
      <c r="N42" s="69">
        <v>18.738468999999998</v>
      </c>
      <c r="O42" s="71">
        <v>5529999</v>
      </c>
      <c r="P42" s="134" t="s">
        <v>3675</v>
      </c>
      <c r="Q42" s="69">
        <v>1036.2371424129999</v>
      </c>
      <c r="R42" s="70">
        <v>4.4807434241989474E-3</v>
      </c>
      <c r="S42" s="70">
        <f t="shared" si="0"/>
        <v>1.5725031506811978E-3</v>
      </c>
      <c r="T42" s="70">
        <f>Q42/'סכום נכסי הקרן'!$C$41</f>
        <v>3.2455793310802922E-4</v>
      </c>
    </row>
    <row r="43" spans="1:20">
      <c r="A43" s="62" t="s">
        <v>392</v>
      </c>
      <c r="B43" s="59" t="s">
        <v>393</v>
      </c>
      <c r="C43" s="72" t="s">
        <v>124</v>
      </c>
      <c r="D43" s="72" t="s">
        <v>29</v>
      </c>
      <c r="E43" s="59" t="s">
        <v>391</v>
      </c>
      <c r="F43" s="72" t="s">
        <v>311</v>
      </c>
      <c r="G43" s="59" t="s">
        <v>361</v>
      </c>
      <c r="H43" s="59" t="s">
        <v>319</v>
      </c>
      <c r="I43" s="134" t="s">
        <v>3675</v>
      </c>
      <c r="J43" s="69">
        <v>1.140000000000015</v>
      </c>
      <c r="K43" s="72" t="s">
        <v>136</v>
      </c>
      <c r="L43" s="73">
        <v>2.4199999999999999E-2</v>
      </c>
      <c r="M43" s="73">
        <v>3.3300000000001412E-2</v>
      </c>
      <c r="N43" s="69">
        <v>71.984493000000001</v>
      </c>
      <c r="O43" s="71">
        <v>5626366</v>
      </c>
      <c r="P43" s="134" t="s">
        <v>3675</v>
      </c>
      <c r="Q43" s="69">
        <v>4050.1107689709997</v>
      </c>
      <c r="R43" s="70">
        <v>2.4974670575582001E-3</v>
      </c>
      <c r="S43" s="70">
        <f t="shared" si="0"/>
        <v>6.1460950241411143E-3</v>
      </c>
      <c r="T43" s="70">
        <f>Q43/'סכום נכסי הקרן'!$C$41</f>
        <v>1.2685277589788387E-3</v>
      </c>
    </row>
    <row r="44" spans="1:20">
      <c r="A44" s="62" t="s">
        <v>394</v>
      </c>
      <c r="B44" s="59" t="s">
        <v>395</v>
      </c>
      <c r="C44" s="72" t="s">
        <v>124</v>
      </c>
      <c r="D44" s="72" t="s">
        <v>29</v>
      </c>
      <c r="E44" s="59" t="s">
        <v>391</v>
      </c>
      <c r="F44" s="72" t="s">
        <v>311</v>
      </c>
      <c r="G44" s="59" t="s">
        <v>361</v>
      </c>
      <c r="H44" s="59" t="s">
        <v>319</v>
      </c>
      <c r="I44" s="134" t="s">
        <v>3675</v>
      </c>
      <c r="J44" s="69">
        <v>0.74999999999948253</v>
      </c>
      <c r="K44" s="72" t="s">
        <v>136</v>
      </c>
      <c r="L44" s="73">
        <v>1.95E-2</v>
      </c>
      <c r="M44" s="73">
        <v>3.4100000000004342E-2</v>
      </c>
      <c r="N44" s="69">
        <v>17.705639999999999</v>
      </c>
      <c r="O44" s="71">
        <v>5456707</v>
      </c>
      <c r="P44" s="134" t="s">
        <v>3675</v>
      </c>
      <c r="Q44" s="69">
        <v>966.14491903800001</v>
      </c>
      <c r="R44" s="70">
        <v>7.1339054756436597E-4</v>
      </c>
      <c r="S44" s="70">
        <f t="shared" si="0"/>
        <v>1.4661373029575997E-3</v>
      </c>
      <c r="T44" s="70">
        <f>Q44/'סכום נכסי הקרן'!$C$41</f>
        <v>3.0260447649619368E-4</v>
      </c>
    </row>
    <row r="45" spans="1:20">
      <c r="A45" s="62" t="s">
        <v>396</v>
      </c>
      <c r="B45" s="59" t="s">
        <v>397</v>
      </c>
      <c r="C45" s="72" t="s">
        <v>124</v>
      </c>
      <c r="D45" s="72" t="s">
        <v>29</v>
      </c>
      <c r="E45" s="59" t="s">
        <v>391</v>
      </c>
      <c r="F45" s="72" t="s">
        <v>311</v>
      </c>
      <c r="G45" s="59" t="s">
        <v>353</v>
      </c>
      <c r="H45" s="59" t="s">
        <v>134</v>
      </c>
      <c r="I45" s="134" t="s">
        <v>3675</v>
      </c>
      <c r="J45" s="69">
        <v>4.0899999999996117</v>
      </c>
      <c r="K45" s="72" t="s">
        <v>136</v>
      </c>
      <c r="L45" s="73">
        <v>1.4999999999999999E-2</v>
      </c>
      <c r="M45" s="73">
        <v>3.0299999999996569E-2</v>
      </c>
      <c r="N45" s="69">
        <v>60.863137999999999</v>
      </c>
      <c r="O45" s="71">
        <v>5115050</v>
      </c>
      <c r="P45" s="134" t="s">
        <v>3675</v>
      </c>
      <c r="Q45" s="69">
        <v>3113.1800417689997</v>
      </c>
      <c r="R45" s="70">
        <v>2.1676450601894721E-3</v>
      </c>
      <c r="S45" s="70">
        <f t="shared" si="0"/>
        <v>4.7242906318913282E-3</v>
      </c>
      <c r="T45" s="70">
        <f>Q45/'סכום נכסי הקרן'!$C$41</f>
        <v>9.7507340587779212E-4</v>
      </c>
    </row>
    <row r="46" spans="1:20">
      <c r="A46" s="62" t="s">
        <v>398</v>
      </c>
      <c r="B46" s="59" t="s">
        <v>399</v>
      </c>
      <c r="C46" s="72" t="s">
        <v>124</v>
      </c>
      <c r="D46" s="72" t="s">
        <v>29</v>
      </c>
      <c r="E46" s="59" t="s">
        <v>400</v>
      </c>
      <c r="F46" s="72" t="s">
        <v>340</v>
      </c>
      <c r="G46" s="59" t="s">
        <v>353</v>
      </c>
      <c r="H46" s="59" t="s">
        <v>134</v>
      </c>
      <c r="I46" s="134" t="s">
        <v>3675</v>
      </c>
      <c r="J46" s="69">
        <v>2.3999999999973838</v>
      </c>
      <c r="K46" s="72" t="s">
        <v>136</v>
      </c>
      <c r="L46" s="73">
        <v>3.7000000000000005E-2</v>
      </c>
      <c r="M46" s="73">
        <v>2.3599999999945928E-2</v>
      </c>
      <c r="N46" s="69">
        <v>199169.04334599999</v>
      </c>
      <c r="O46" s="71">
        <v>115.14</v>
      </c>
      <c r="P46" s="134" t="s">
        <v>3675</v>
      </c>
      <c r="Q46" s="69">
        <v>229.32323753400001</v>
      </c>
      <c r="R46" s="70">
        <v>5.2980220294500575E-4</v>
      </c>
      <c r="S46" s="70">
        <f t="shared" si="0"/>
        <v>3.4800095343706894E-4</v>
      </c>
      <c r="T46" s="70">
        <f>Q46/'סכום נכסי הקרן'!$C$41</f>
        <v>7.1825910249038901E-5</v>
      </c>
    </row>
    <row r="47" spans="1:20">
      <c r="A47" s="62" t="s">
        <v>401</v>
      </c>
      <c r="B47" s="59" t="s">
        <v>402</v>
      </c>
      <c r="C47" s="72" t="s">
        <v>124</v>
      </c>
      <c r="D47" s="72" t="s">
        <v>29</v>
      </c>
      <c r="E47" s="59" t="s">
        <v>400</v>
      </c>
      <c r="F47" s="72" t="s">
        <v>340</v>
      </c>
      <c r="G47" s="59" t="s">
        <v>353</v>
      </c>
      <c r="H47" s="59" t="s">
        <v>134</v>
      </c>
      <c r="I47" s="134" t="s">
        <v>3675</v>
      </c>
      <c r="J47" s="69">
        <v>4.149999999999574</v>
      </c>
      <c r="K47" s="72" t="s">
        <v>136</v>
      </c>
      <c r="L47" s="73">
        <v>2.81E-2</v>
      </c>
      <c r="M47" s="73">
        <v>2.589999999999866E-2</v>
      </c>
      <c r="N47" s="69">
        <v>720207.95452899998</v>
      </c>
      <c r="O47" s="71">
        <v>113.83</v>
      </c>
      <c r="P47" s="134" t="s">
        <v>3675</v>
      </c>
      <c r="Q47" s="69">
        <v>819.81271282899991</v>
      </c>
      <c r="R47" s="70">
        <v>5.7545446889972415E-4</v>
      </c>
      <c r="S47" s="70">
        <f t="shared" si="0"/>
        <v>1.244076303702207E-3</v>
      </c>
      <c r="T47" s="70">
        <f>Q47/'סכום נכסי הקרן'!$C$41</f>
        <v>2.567720348180877E-4</v>
      </c>
    </row>
    <row r="48" spans="1:20">
      <c r="A48" s="62" t="s">
        <v>403</v>
      </c>
      <c r="B48" s="59" t="s">
        <v>404</v>
      </c>
      <c r="C48" s="72" t="s">
        <v>124</v>
      </c>
      <c r="D48" s="72" t="s">
        <v>29</v>
      </c>
      <c r="E48" s="59" t="s">
        <v>400</v>
      </c>
      <c r="F48" s="72" t="s">
        <v>340</v>
      </c>
      <c r="G48" s="59" t="s">
        <v>361</v>
      </c>
      <c r="H48" s="59" t="s">
        <v>319</v>
      </c>
      <c r="I48" s="134" t="s">
        <v>3675</v>
      </c>
      <c r="J48" s="69">
        <v>2.4600000000048499</v>
      </c>
      <c r="K48" s="72" t="s">
        <v>136</v>
      </c>
      <c r="L48" s="73">
        <v>2.4E-2</v>
      </c>
      <c r="M48" s="73">
        <v>2.330000000006115E-2</v>
      </c>
      <c r="N48" s="69">
        <v>167898.566682</v>
      </c>
      <c r="O48" s="71">
        <v>112.98</v>
      </c>
      <c r="P48" s="134" t="s">
        <v>3675</v>
      </c>
      <c r="Q48" s="69">
        <v>189.69179954800001</v>
      </c>
      <c r="R48" s="70">
        <v>2.9098336597325715E-4</v>
      </c>
      <c r="S48" s="70">
        <f t="shared" si="0"/>
        <v>2.8785973812230927E-4</v>
      </c>
      <c r="T48" s="70">
        <f>Q48/'סכום נכסי הקרן'!$C$41</f>
        <v>5.9413020310657712E-5</v>
      </c>
    </row>
    <row r="49" spans="1:20">
      <c r="A49" s="62" t="s">
        <v>405</v>
      </c>
      <c r="B49" s="59" t="s">
        <v>406</v>
      </c>
      <c r="C49" s="72" t="s">
        <v>124</v>
      </c>
      <c r="D49" s="72" t="s">
        <v>29</v>
      </c>
      <c r="E49" s="59" t="s">
        <v>400</v>
      </c>
      <c r="F49" s="72" t="s">
        <v>340</v>
      </c>
      <c r="G49" s="59" t="s">
        <v>353</v>
      </c>
      <c r="H49" s="59" t="s">
        <v>134</v>
      </c>
      <c r="I49" s="134" t="s">
        <v>3675</v>
      </c>
      <c r="J49" s="69">
        <v>3.6699999999997401</v>
      </c>
      <c r="K49" s="72" t="s">
        <v>136</v>
      </c>
      <c r="L49" s="73">
        <v>2.6000000000000002E-2</v>
      </c>
      <c r="M49" s="73">
        <v>2.2700000000000033E-2</v>
      </c>
      <c r="N49" s="69">
        <v>2674777.9892239999</v>
      </c>
      <c r="O49" s="71">
        <v>113.37</v>
      </c>
      <c r="P49" s="134" t="s">
        <v>3675</v>
      </c>
      <c r="Q49" s="69">
        <v>3032.3957970369997</v>
      </c>
      <c r="R49" s="70">
        <v>5.4559692017591092E-3</v>
      </c>
      <c r="S49" s="70">
        <f t="shared" si="0"/>
        <v>4.6016995046608772E-3</v>
      </c>
      <c r="T49" s="70">
        <f>Q49/'סכום נכסי הקרן'!$C$41</f>
        <v>9.4977112088455527E-4</v>
      </c>
    </row>
    <row r="50" spans="1:20">
      <c r="A50" s="62" t="s">
        <v>407</v>
      </c>
      <c r="B50" s="59" t="s">
        <v>408</v>
      </c>
      <c r="C50" s="72" t="s">
        <v>124</v>
      </c>
      <c r="D50" s="72" t="s">
        <v>29</v>
      </c>
      <c r="E50" s="59" t="s">
        <v>400</v>
      </c>
      <c r="F50" s="72" t="s">
        <v>340</v>
      </c>
      <c r="G50" s="59" t="s">
        <v>353</v>
      </c>
      <c r="H50" s="59" t="s">
        <v>134</v>
      </c>
      <c r="I50" s="134" t="s">
        <v>3675</v>
      </c>
      <c r="J50" s="69">
        <v>6.5700000000002188</v>
      </c>
      <c r="K50" s="72" t="s">
        <v>136</v>
      </c>
      <c r="L50" s="73">
        <v>3.4999999999999996E-3</v>
      </c>
      <c r="M50" s="73">
        <v>3.070000000000141E-2</v>
      </c>
      <c r="N50" s="69">
        <v>14109230.337732</v>
      </c>
      <c r="O50" s="71">
        <v>91.16</v>
      </c>
      <c r="P50" s="134" t="s">
        <v>3675</v>
      </c>
      <c r="Q50" s="69">
        <v>12861.975320474001</v>
      </c>
      <c r="R50" s="70">
        <v>4.8446640231872571E-3</v>
      </c>
      <c r="S50" s="70">
        <f t="shared" si="0"/>
        <v>1.9518212470488881E-2</v>
      </c>
      <c r="T50" s="70">
        <f>Q50/'סכום נכסי הקרן'!$C$41</f>
        <v>4.028475678818858E-3</v>
      </c>
    </row>
    <row r="51" spans="1:20">
      <c r="A51" s="62" t="s">
        <v>409</v>
      </c>
      <c r="B51" s="59" t="s">
        <v>410</v>
      </c>
      <c r="C51" s="72" t="s">
        <v>124</v>
      </c>
      <c r="D51" s="72" t="s">
        <v>29</v>
      </c>
      <c r="E51" s="59" t="s">
        <v>411</v>
      </c>
      <c r="F51" s="72" t="s">
        <v>340</v>
      </c>
      <c r="G51" s="59" t="s">
        <v>361</v>
      </c>
      <c r="H51" s="59" t="s">
        <v>319</v>
      </c>
      <c r="I51" s="134" t="s">
        <v>3675</v>
      </c>
      <c r="J51" s="69">
        <v>3.0100000000000753</v>
      </c>
      <c r="K51" s="72" t="s">
        <v>136</v>
      </c>
      <c r="L51" s="73">
        <v>2.35E-2</v>
      </c>
      <c r="M51" s="73">
        <v>2.2700000000000123E-2</v>
      </c>
      <c r="N51" s="69">
        <v>4776184.5851400001</v>
      </c>
      <c r="O51" s="71">
        <v>113.73</v>
      </c>
      <c r="P51" s="134" t="s">
        <v>3675</v>
      </c>
      <c r="Q51" s="69">
        <v>5431.9548736590004</v>
      </c>
      <c r="R51" s="70">
        <v>5.0266587480556285E-3</v>
      </c>
      <c r="S51" s="70">
        <f t="shared" si="0"/>
        <v>8.243061171592788E-3</v>
      </c>
      <c r="T51" s="70">
        <f>Q51/'סכום נכסי הקרן'!$C$41</f>
        <v>1.7013326142947701E-3</v>
      </c>
    </row>
    <row r="52" spans="1:20">
      <c r="A52" s="62" t="s">
        <v>412</v>
      </c>
      <c r="B52" s="59" t="s">
        <v>413</v>
      </c>
      <c r="C52" s="72" t="s">
        <v>124</v>
      </c>
      <c r="D52" s="72" t="s">
        <v>29</v>
      </c>
      <c r="E52" s="59" t="s">
        <v>411</v>
      </c>
      <c r="F52" s="72" t="s">
        <v>340</v>
      </c>
      <c r="G52" s="59" t="s">
        <v>361</v>
      </c>
      <c r="H52" s="59" t="s">
        <v>319</v>
      </c>
      <c r="I52" s="134" t="s">
        <v>3675</v>
      </c>
      <c r="J52" s="69">
        <v>1.4900000000004754</v>
      </c>
      <c r="K52" s="72" t="s">
        <v>136</v>
      </c>
      <c r="L52" s="73">
        <v>1.7600000000000001E-2</v>
      </c>
      <c r="M52" s="73">
        <v>2.1300000000007202E-2</v>
      </c>
      <c r="N52" s="69">
        <v>1702893.7819739999</v>
      </c>
      <c r="O52" s="71">
        <v>112.57</v>
      </c>
      <c r="P52" s="69">
        <v>40.396149416</v>
      </c>
      <c r="Q52" s="69">
        <v>1957.3436799429999</v>
      </c>
      <c r="R52" s="70">
        <v>1.3059194683913155E-3</v>
      </c>
      <c r="S52" s="70">
        <f t="shared" si="0"/>
        <v>2.9702941321992937E-3</v>
      </c>
      <c r="T52" s="70">
        <f>Q52/'סכום נכסי הקרן'!$C$41</f>
        <v>6.1305602081108555E-4</v>
      </c>
    </row>
    <row r="53" spans="1:20">
      <c r="A53" s="62" t="s">
        <v>414</v>
      </c>
      <c r="B53" s="59" t="s">
        <v>415</v>
      </c>
      <c r="C53" s="72" t="s">
        <v>124</v>
      </c>
      <c r="D53" s="72" t="s">
        <v>29</v>
      </c>
      <c r="E53" s="59" t="s">
        <v>411</v>
      </c>
      <c r="F53" s="72" t="s">
        <v>340</v>
      </c>
      <c r="G53" s="59" t="s">
        <v>361</v>
      </c>
      <c r="H53" s="59" t="s">
        <v>319</v>
      </c>
      <c r="I53" s="134" t="s">
        <v>3675</v>
      </c>
      <c r="J53" s="69">
        <v>2.2099999999995528</v>
      </c>
      <c r="K53" s="72" t="s">
        <v>136</v>
      </c>
      <c r="L53" s="73">
        <v>2.1499999999999998E-2</v>
      </c>
      <c r="M53" s="73">
        <v>2.2499999999999076E-2</v>
      </c>
      <c r="N53" s="69">
        <v>2383029.3351440001</v>
      </c>
      <c r="O53" s="71">
        <v>113.66</v>
      </c>
      <c r="P53" s="134" t="s">
        <v>3675</v>
      </c>
      <c r="Q53" s="69">
        <v>2708.5511473010006</v>
      </c>
      <c r="R53" s="70">
        <v>1.9741897960767157E-3</v>
      </c>
      <c r="S53" s="70">
        <f t="shared" si="0"/>
        <v>4.1102610962138811E-3</v>
      </c>
      <c r="T53" s="70">
        <f>Q53/'סכום נכסי הקרן'!$C$41</f>
        <v>8.4834033263693747E-4</v>
      </c>
    </row>
    <row r="54" spans="1:20">
      <c r="A54" s="62" t="s">
        <v>416</v>
      </c>
      <c r="B54" s="59" t="s">
        <v>417</v>
      </c>
      <c r="C54" s="72" t="s">
        <v>124</v>
      </c>
      <c r="D54" s="72" t="s">
        <v>29</v>
      </c>
      <c r="E54" s="59" t="s">
        <v>411</v>
      </c>
      <c r="F54" s="72" t="s">
        <v>340</v>
      </c>
      <c r="G54" s="59" t="s">
        <v>361</v>
      </c>
      <c r="H54" s="59" t="s">
        <v>319</v>
      </c>
      <c r="I54" s="134" t="s">
        <v>3675</v>
      </c>
      <c r="J54" s="69">
        <v>4.3200000000000678</v>
      </c>
      <c r="K54" s="72" t="s">
        <v>136</v>
      </c>
      <c r="L54" s="73">
        <v>2.2499999999999999E-2</v>
      </c>
      <c r="M54" s="73">
        <v>2.6100000000000276E-2</v>
      </c>
      <c r="N54" s="69">
        <v>6376324.8388660001</v>
      </c>
      <c r="O54" s="71">
        <v>111.23</v>
      </c>
      <c r="P54" s="69">
        <v>586.34614223200003</v>
      </c>
      <c r="Q54" s="69">
        <v>7678.7322603390003</v>
      </c>
      <c r="R54" s="70">
        <v>5.393890323375207E-3</v>
      </c>
      <c r="S54" s="70">
        <f t="shared" si="0"/>
        <v>1.1652574665006479E-2</v>
      </c>
      <c r="T54" s="70">
        <f>Q54/'סכום נכסי הקרן'!$C$41</f>
        <v>2.4050416350664731E-3</v>
      </c>
    </row>
    <row r="55" spans="1:20">
      <c r="A55" s="62" t="s">
        <v>418</v>
      </c>
      <c r="B55" s="59" t="s">
        <v>419</v>
      </c>
      <c r="C55" s="72" t="s">
        <v>124</v>
      </c>
      <c r="D55" s="72" t="s">
        <v>29</v>
      </c>
      <c r="E55" s="59" t="s">
        <v>411</v>
      </c>
      <c r="F55" s="72" t="s">
        <v>340</v>
      </c>
      <c r="G55" s="59" t="s">
        <v>361</v>
      </c>
      <c r="H55" s="59" t="s">
        <v>319</v>
      </c>
      <c r="I55" s="134" t="s">
        <v>3675</v>
      </c>
      <c r="J55" s="69">
        <v>4.2399999999997142</v>
      </c>
      <c r="K55" s="72" t="s">
        <v>136</v>
      </c>
      <c r="L55" s="73">
        <v>6.5000000000000006E-3</v>
      </c>
      <c r="M55" s="73">
        <v>2.3299999999998055E-2</v>
      </c>
      <c r="N55" s="69">
        <v>2394032.7241250002</v>
      </c>
      <c r="O55" s="71">
        <v>103.63</v>
      </c>
      <c r="P55" s="69">
        <v>37.679281246999992</v>
      </c>
      <c r="Q55" s="69">
        <v>2518.6153933529999</v>
      </c>
      <c r="R55" s="70">
        <v>4.8576488585044706E-3</v>
      </c>
      <c r="S55" s="70">
        <f t="shared" si="0"/>
        <v>3.8220311541614848E-3</v>
      </c>
      <c r="T55" s="70">
        <f>Q55/'סכום נכסי הקרן'!$C$41</f>
        <v>7.8885090381649366E-4</v>
      </c>
    </row>
    <row r="56" spans="1:20">
      <c r="A56" s="62" t="s">
        <v>420</v>
      </c>
      <c r="B56" s="59" t="s">
        <v>421</v>
      </c>
      <c r="C56" s="72" t="s">
        <v>124</v>
      </c>
      <c r="D56" s="72" t="s">
        <v>29</v>
      </c>
      <c r="E56" s="59" t="s">
        <v>411</v>
      </c>
      <c r="F56" s="72" t="s">
        <v>340</v>
      </c>
      <c r="G56" s="59" t="s">
        <v>361</v>
      </c>
      <c r="H56" s="59" t="s">
        <v>319</v>
      </c>
      <c r="I56" s="134" t="s">
        <v>3675</v>
      </c>
      <c r="J56" s="69">
        <v>5.0099999999739513</v>
      </c>
      <c r="K56" s="72" t="s">
        <v>136</v>
      </c>
      <c r="L56" s="73">
        <v>1.43E-2</v>
      </c>
      <c r="M56" s="73">
        <v>2.6899999999797943E-2</v>
      </c>
      <c r="N56" s="69">
        <v>38486.427844000005</v>
      </c>
      <c r="O56" s="71">
        <v>104.73</v>
      </c>
      <c r="P56" s="69">
        <v>0.77093612099999997</v>
      </c>
      <c r="Q56" s="69">
        <v>41.077771906999999</v>
      </c>
      <c r="R56" s="70">
        <v>9.7729525381871172E-5</v>
      </c>
      <c r="S56" s="70">
        <f t="shared" si="0"/>
        <v>6.2336045585380408E-5</v>
      </c>
      <c r="T56" s="70">
        <f>Q56/'סכום נכסי הקרן'!$C$41</f>
        <v>1.2865893530677338E-5</v>
      </c>
    </row>
    <row r="57" spans="1:20">
      <c r="A57" s="62" t="s">
        <v>422</v>
      </c>
      <c r="B57" s="59" t="s">
        <v>423</v>
      </c>
      <c r="C57" s="72" t="s">
        <v>124</v>
      </c>
      <c r="D57" s="72" t="s">
        <v>29</v>
      </c>
      <c r="E57" s="59" t="s">
        <v>411</v>
      </c>
      <c r="F57" s="72" t="s">
        <v>340</v>
      </c>
      <c r="G57" s="59" t="s">
        <v>361</v>
      </c>
      <c r="H57" s="59" t="s">
        <v>319</v>
      </c>
      <c r="I57" s="134" t="s">
        <v>3675</v>
      </c>
      <c r="J57" s="69">
        <v>5.909999999999588</v>
      </c>
      <c r="K57" s="72" t="s">
        <v>136</v>
      </c>
      <c r="L57" s="73">
        <v>2.5000000000000001E-3</v>
      </c>
      <c r="M57" s="73">
        <v>2.68999999999971E-2</v>
      </c>
      <c r="N57" s="69">
        <v>5557404.327974</v>
      </c>
      <c r="O57" s="71">
        <v>94.78</v>
      </c>
      <c r="P57" s="69">
        <v>142.787681972</v>
      </c>
      <c r="Q57" s="69">
        <v>5410.0955035530005</v>
      </c>
      <c r="R57" s="70">
        <v>4.4752382263918309E-3</v>
      </c>
      <c r="S57" s="70">
        <f t="shared" si="0"/>
        <v>8.2098892971668759E-3</v>
      </c>
      <c r="T57" s="70">
        <f>Q57/'סכום נכסי הקרן'!$C$41</f>
        <v>1.6944860811120991E-3</v>
      </c>
    </row>
    <row r="58" spans="1:20">
      <c r="A58" s="62" t="s">
        <v>424</v>
      </c>
      <c r="B58" s="59" t="s">
        <v>425</v>
      </c>
      <c r="C58" s="72" t="s">
        <v>124</v>
      </c>
      <c r="D58" s="72" t="s">
        <v>29</v>
      </c>
      <c r="E58" s="59" t="s">
        <v>411</v>
      </c>
      <c r="F58" s="72" t="s">
        <v>340</v>
      </c>
      <c r="G58" s="59" t="s">
        <v>361</v>
      </c>
      <c r="H58" s="59" t="s">
        <v>319</v>
      </c>
      <c r="I58" s="134" t="s">
        <v>3675</v>
      </c>
      <c r="J58" s="69">
        <v>6.6699999999994439</v>
      </c>
      <c r="K58" s="72" t="s">
        <v>136</v>
      </c>
      <c r="L58" s="73">
        <v>3.61E-2</v>
      </c>
      <c r="M58" s="73">
        <v>3.2699999999996468E-2</v>
      </c>
      <c r="N58" s="69">
        <v>3657250.4831579998</v>
      </c>
      <c r="O58" s="71">
        <v>104.73</v>
      </c>
      <c r="P58" s="69">
        <v>105.94048922499999</v>
      </c>
      <c r="Q58" s="69">
        <v>3936.1789203570002</v>
      </c>
      <c r="R58" s="70">
        <v>8.121984015189385E-3</v>
      </c>
      <c r="S58" s="70">
        <f t="shared" si="0"/>
        <v>5.9732019829871787E-3</v>
      </c>
      <c r="T58" s="70">
        <f>Q58/'סכום נכסי הקרן'!$C$41</f>
        <v>1.2328433738242686E-3</v>
      </c>
    </row>
    <row r="59" spans="1:20">
      <c r="A59" s="62" t="s">
        <v>426</v>
      </c>
      <c r="B59" s="59" t="s">
        <v>427</v>
      </c>
      <c r="C59" s="72" t="s">
        <v>124</v>
      </c>
      <c r="D59" s="72" t="s">
        <v>29</v>
      </c>
      <c r="E59" s="59" t="s">
        <v>428</v>
      </c>
      <c r="F59" s="72" t="s">
        <v>311</v>
      </c>
      <c r="G59" s="59" t="s">
        <v>353</v>
      </c>
      <c r="H59" s="59" t="s">
        <v>134</v>
      </c>
      <c r="I59" s="134" t="s">
        <v>3675</v>
      </c>
      <c r="J59" s="69">
        <v>5.4299999999985067</v>
      </c>
      <c r="K59" s="72" t="s">
        <v>136</v>
      </c>
      <c r="L59" s="73">
        <v>3.7100000000000001E-2</v>
      </c>
      <c r="M59" s="73">
        <v>3.3399999999991811E-2</v>
      </c>
      <c r="N59" s="69">
        <v>34.028027000000002</v>
      </c>
      <c r="O59" s="71">
        <v>5095555</v>
      </c>
      <c r="P59" s="134" t="s">
        <v>3675</v>
      </c>
      <c r="Q59" s="69">
        <v>1733.9167101129999</v>
      </c>
      <c r="R59" s="70">
        <v>4.4290026031498118E-3</v>
      </c>
      <c r="S59" s="70">
        <f t="shared" si="0"/>
        <v>2.6312408406074751E-3</v>
      </c>
      <c r="T59" s="70">
        <f>Q59/'סכום נכסי הקרן'!$C$41</f>
        <v>5.4307686974557263E-4</v>
      </c>
    </row>
    <row r="60" spans="1:20">
      <c r="A60" s="62" t="s">
        <v>429</v>
      </c>
      <c r="B60" s="59" t="s">
        <v>430</v>
      </c>
      <c r="C60" s="72" t="s">
        <v>124</v>
      </c>
      <c r="D60" s="72" t="s">
        <v>29</v>
      </c>
      <c r="E60" s="59" t="s">
        <v>428</v>
      </c>
      <c r="F60" s="72" t="s">
        <v>311</v>
      </c>
      <c r="G60" s="59" t="s">
        <v>353</v>
      </c>
      <c r="H60" s="59" t="s">
        <v>134</v>
      </c>
      <c r="I60" s="134" t="s">
        <v>3675</v>
      </c>
      <c r="J60" s="69">
        <v>1.2300000000001843</v>
      </c>
      <c r="K60" s="72" t="s">
        <v>136</v>
      </c>
      <c r="L60" s="73">
        <v>2.0199999999999999E-2</v>
      </c>
      <c r="M60" s="73">
        <v>2.0400000000000501E-2</v>
      </c>
      <c r="N60" s="69">
        <v>42.198441999999993</v>
      </c>
      <c r="O60" s="71">
        <v>5652776</v>
      </c>
      <c r="P60" s="134" t="s">
        <v>3675</v>
      </c>
      <c r="Q60" s="69">
        <v>2385.3833244719999</v>
      </c>
      <c r="R60" s="70">
        <v>2.0051528629128055E-3</v>
      </c>
      <c r="S60" s="70">
        <f t="shared" si="0"/>
        <v>3.6198497812768154E-3</v>
      </c>
      <c r="T60" s="70">
        <f>Q60/'סכום נכסי הקרן'!$C$41</f>
        <v>7.4712153210237909E-4</v>
      </c>
    </row>
    <row r="61" spans="1:20">
      <c r="A61" s="62" t="s">
        <v>431</v>
      </c>
      <c r="B61" s="59" t="s">
        <v>432</v>
      </c>
      <c r="C61" s="72" t="s">
        <v>124</v>
      </c>
      <c r="D61" s="72" t="s">
        <v>29</v>
      </c>
      <c r="E61" s="59" t="s">
        <v>428</v>
      </c>
      <c r="F61" s="72" t="s">
        <v>311</v>
      </c>
      <c r="G61" s="59" t="s">
        <v>353</v>
      </c>
      <c r="H61" s="59" t="s">
        <v>134</v>
      </c>
      <c r="I61" s="134" t="s">
        <v>3675</v>
      </c>
      <c r="J61" s="69">
        <v>2.3000000000000953</v>
      </c>
      <c r="K61" s="72" t="s">
        <v>136</v>
      </c>
      <c r="L61" s="73">
        <v>2.5899999999999999E-2</v>
      </c>
      <c r="M61" s="73">
        <v>2.7500000000002377E-2</v>
      </c>
      <c r="N61" s="69">
        <v>93.231260999999989</v>
      </c>
      <c r="O61" s="71">
        <v>5628861</v>
      </c>
      <c r="P61" s="134" t="s">
        <v>3675</v>
      </c>
      <c r="Q61" s="69">
        <v>5247.8580556650004</v>
      </c>
      <c r="R61" s="70">
        <v>4.4137319982956958E-3</v>
      </c>
      <c r="S61" s="70">
        <f t="shared" si="0"/>
        <v>7.9636918897198865E-3</v>
      </c>
      <c r="T61" s="70">
        <f>Q61/'סכום נכסי הקרן'!$C$41</f>
        <v>1.6436719878856812E-3</v>
      </c>
    </row>
    <row r="62" spans="1:20">
      <c r="A62" s="62" t="s">
        <v>433</v>
      </c>
      <c r="B62" s="59" t="s">
        <v>434</v>
      </c>
      <c r="C62" s="72" t="s">
        <v>124</v>
      </c>
      <c r="D62" s="72" t="s">
        <v>29</v>
      </c>
      <c r="E62" s="59" t="s">
        <v>428</v>
      </c>
      <c r="F62" s="72" t="s">
        <v>311</v>
      </c>
      <c r="G62" s="59" t="s">
        <v>353</v>
      </c>
      <c r="H62" s="59" t="s">
        <v>134</v>
      </c>
      <c r="I62" s="134" t="s">
        <v>3675</v>
      </c>
      <c r="J62" s="69">
        <v>2.5399999999995164</v>
      </c>
      <c r="K62" s="72" t="s">
        <v>136</v>
      </c>
      <c r="L62" s="73">
        <v>2.9700000000000001E-2</v>
      </c>
      <c r="M62" s="73">
        <v>3.0899999999997586E-2</v>
      </c>
      <c r="N62" s="69">
        <v>36.849862999999999</v>
      </c>
      <c r="O62" s="71">
        <v>5615315</v>
      </c>
      <c r="P62" s="134" t="s">
        <v>3675</v>
      </c>
      <c r="Q62" s="69">
        <v>2069.2358666499999</v>
      </c>
      <c r="R62" s="70">
        <v>2.6321330714285714E-3</v>
      </c>
      <c r="S62" s="70">
        <f t="shared" si="0"/>
        <v>3.1400919602559531E-3</v>
      </c>
      <c r="T62" s="70">
        <f>Q62/'סכום נכסי הקרן'!$C$41</f>
        <v>6.4810156720406344E-4</v>
      </c>
    </row>
    <row r="63" spans="1:20">
      <c r="A63" s="62" t="s">
        <v>435</v>
      </c>
      <c r="B63" s="59" t="s">
        <v>436</v>
      </c>
      <c r="C63" s="72" t="s">
        <v>124</v>
      </c>
      <c r="D63" s="72" t="s">
        <v>29</v>
      </c>
      <c r="E63" s="59" t="s">
        <v>428</v>
      </c>
      <c r="F63" s="72" t="s">
        <v>311</v>
      </c>
      <c r="G63" s="59" t="s">
        <v>353</v>
      </c>
      <c r="H63" s="59" t="s">
        <v>134</v>
      </c>
      <c r="I63" s="134" t="s">
        <v>3675</v>
      </c>
      <c r="J63" s="69">
        <v>4.110000000000376</v>
      </c>
      <c r="K63" s="72" t="s">
        <v>136</v>
      </c>
      <c r="L63" s="73">
        <v>8.3999999999999995E-3</v>
      </c>
      <c r="M63" s="73">
        <v>2.9100000000003762E-2</v>
      </c>
      <c r="N63" s="69">
        <v>23.847283999999998</v>
      </c>
      <c r="O63" s="71">
        <v>5012995</v>
      </c>
      <c r="P63" s="134" t="s">
        <v>3675</v>
      </c>
      <c r="Q63" s="69">
        <v>1195.4631481049998</v>
      </c>
      <c r="R63" s="70">
        <v>2.9985268452156419E-3</v>
      </c>
      <c r="S63" s="70">
        <f t="shared" si="0"/>
        <v>1.8141306559817751E-3</v>
      </c>
      <c r="T63" s="70">
        <f>Q63/'סכום נכסי הקרן'!$C$41</f>
        <v>3.744288180524777E-4</v>
      </c>
    </row>
    <row r="64" spans="1:20">
      <c r="A64" s="62" t="s">
        <v>437</v>
      </c>
      <c r="B64" s="59" t="s">
        <v>438</v>
      </c>
      <c r="C64" s="72" t="s">
        <v>124</v>
      </c>
      <c r="D64" s="72" t="s">
        <v>29</v>
      </c>
      <c r="E64" s="59" t="s">
        <v>428</v>
      </c>
      <c r="F64" s="72" t="s">
        <v>311</v>
      </c>
      <c r="G64" s="59" t="s">
        <v>353</v>
      </c>
      <c r="H64" s="59" t="s">
        <v>134</v>
      </c>
      <c r="I64" s="134" t="s">
        <v>3675</v>
      </c>
      <c r="J64" s="69">
        <v>4.6199999999998704</v>
      </c>
      <c r="K64" s="72" t="s">
        <v>136</v>
      </c>
      <c r="L64" s="73">
        <v>3.0899999999999997E-2</v>
      </c>
      <c r="M64" s="73">
        <v>3.1600000000000544E-2</v>
      </c>
      <c r="N64" s="69">
        <v>56.731822000000001</v>
      </c>
      <c r="O64" s="71">
        <v>5168240</v>
      </c>
      <c r="P64" s="134" t="s">
        <v>3675</v>
      </c>
      <c r="Q64" s="69">
        <v>2932.0368519489998</v>
      </c>
      <c r="R64" s="70">
        <v>2.9858853684210525E-3</v>
      </c>
      <c r="S64" s="70">
        <f t="shared" si="0"/>
        <v>4.4494035186451366E-3</v>
      </c>
      <c r="T64" s="70">
        <f>Q64/'סכום נכסי הקרן'!$C$41</f>
        <v>9.1833787992697381E-4</v>
      </c>
    </row>
    <row r="65" spans="1:20">
      <c r="A65" s="62" t="s">
        <v>439</v>
      </c>
      <c r="B65" s="59" t="s">
        <v>440</v>
      </c>
      <c r="C65" s="72" t="s">
        <v>124</v>
      </c>
      <c r="D65" s="72" t="s">
        <v>29</v>
      </c>
      <c r="E65" s="59" t="s">
        <v>441</v>
      </c>
      <c r="F65" s="72" t="s">
        <v>340</v>
      </c>
      <c r="G65" s="59" t="s">
        <v>361</v>
      </c>
      <c r="H65" s="59" t="s">
        <v>319</v>
      </c>
      <c r="I65" s="134" t="s">
        <v>3675</v>
      </c>
      <c r="J65" s="69">
        <v>2.9700000000000384</v>
      </c>
      <c r="K65" s="72" t="s">
        <v>136</v>
      </c>
      <c r="L65" s="73">
        <v>1.4199999999999999E-2</v>
      </c>
      <c r="M65" s="73">
        <v>2.490000000000013E-2</v>
      </c>
      <c r="N65" s="69">
        <v>2910995.9381880001</v>
      </c>
      <c r="O65" s="71">
        <v>108.25</v>
      </c>
      <c r="P65" s="134" t="s">
        <v>3675</v>
      </c>
      <c r="Q65" s="69">
        <v>3151.1529514039999</v>
      </c>
      <c r="R65" s="70">
        <v>2.4655801049087421E-3</v>
      </c>
      <c r="S65" s="70">
        <f t="shared" si="0"/>
        <v>4.7819150091670953E-3</v>
      </c>
      <c r="T65" s="70">
        <f>Q65/'סכום נכסי הקרן'!$C$41</f>
        <v>9.8696683119599174E-4</v>
      </c>
    </row>
    <row r="66" spans="1:20">
      <c r="A66" s="62" t="s">
        <v>442</v>
      </c>
      <c r="B66" s="59" t="s">
        <v>443</v>
      </c>
      <c r="C66" s="72" t="s">
        <v>124</v>
      </c>
      <c r="D66" s="72" t="s">
        <v>29</v>
      </c>
      <c r="E66" s="59" t="s">
        <v>444</v>
      </c>
      <c r="F66" s="72" t="s">
        <v>340</v>
      </c>
      <c r="G66" s="59" t="s">
        <v>361</v>
      </c>
      <c r="H66" s="59" t="s">
        <v>319</v>
      </c>
      <c r="I66" s="134" t="s">
        <v>3675</v>
      </c>
      <c r="J66" s="69">
        <v>0.71000000001393204</v>
      </c>
      <c r="K66" s="72" t="s">
        <v>136</v>
      </c>
      <c r="L66" s="73">
        <v>0.04</v>
      </c>
      <c r="M66" s="73">
        <v>2.590000000010298E-2</v>
      </c>
      <c r="N66" s="69">
        <v>29077.441285000001</v>
      </c>
      <c r="O66" s="71">
        <v>113.55</v>
      </c>
      <c r="P66" s="134" t="s">
        <v>3675</v>
      </c>
      <c r="Q66" s="69">
        <v>33.017434373999997</v>
      </c>
      <c r="R66" s="70">
        <v>3.5716883469702845E-4</v>
      </c>
      <c r="S66" s="70">
        <f t="shared" si="0"/>
        <v>5.0104380026007191E-5</v>
      </c>
      <c r="T66" s="70">
        <f>Q66/'סכום נכסי הקרן'!$C$41</f>
        <v>1.0341330008690681E-5</v>
      </c>
    </row>
    <row r="67" spans="1:20">
      <c r="A67" s="62" t="s">
        <v>445</v>
      </c>
      <c r="B67" s="59" t="s">
        <v>446</v>
      </c>
      <c r="C67" s="72" t="s">
        <v>124</v>
      </c>
      <c r="D67" s="72" t="s">
        <v>29</v>
      </c>
      <c r="E67" s="59" t="s">
        <v>444</v>
      </c>
      <c r="F67" s="72" t="s">
        <v>340</v>
      </c>
      <c r="G67" s="59" t="s">
        <v>361</v>
      </c>
      <c r="H67" s="59" t="s">
        <v>319</v>
      </c>
      <c r="I67" s="134" t="s">
        <v>3675</v>
      </c>
      <c r="J67" s="69">
        <v>2.6799999999999069</v>
      </c>
      <c r="K67" s="72" t="s">
        <v>136</v>
      </c>
      <c r="L67" s="73">
        <v>0.04</v>
      </c>
      <c r="M67" s="73">
        <v>2.3899999999998537E-2</v>
      </c>
      <c r="N67" s="69">
        <v>5083165.1684769997</v>
      </c>
      <c r="O67" s="71">
        <v>118.24</v>
      </c>
      <c r="P67" s="134" t="s">
        <v>3675</v>
      </c>
      <c r="Q67" s="69">
        <v>6010.3348059919999</v>
      </c>
      <c r="R67" s="70">
        <v>4.9875352547844483E-3</v>
      </c>
      <c r="S67" s="70">
        <f t="shared" si="0"/>
        <v>9.120760135139426E-3</v>
      </c>
      <c r="T67" s="70">
        <f>Q67/'סכום נכסי הקרן'!$C$41</f>
        <v>1.8824859311427236E-3</v>
      </c>
    </row>
    <row r="68" spans="1:20">
      <c r="A68" s="62" t="s">
        <v>447</v>
      </c>
      <c r="B68" s="59" t="s">
        <v>448</v>
      </c>
      <c r="C68" s="72" t="s">
        <v>124</v>
      </c>
      <c r="D68" s="72" t="s">
        <v>29</v>
      </c>
      <c r="E68" s="59" t="s">
        <v>444</v>
      </c>
      <c r="F68" s="72" t="s">
        <v>340</v>
      </c>
      <c r="G68" s="59" t="s">
        <v>361</v>
      </c>
      <c r="H68" s="59" t="s">
        <v>319</v>
      </c>
      <c r="I68" s="134" t="s">
        <v>3675</v>
      </c>
      <c r="J68" s="69">
        <v>4.0299999999989877</v>
      </c>
      <c r="K68" s="72" t="s">
        <v>136</v>
      </c>
      <c r="L68" s="73">
        <v>3.5000000000000003E-2</v>
      </c>
      <c r="M68" s="73">
        <v>2.609999999999307E-2</v>
      </c>
      <c r="N68" s="69">
        <v>1584084.3635470001</v>
      </c>
      <c r="O68" s="71">
        <v>118.48</v>
      </c>
      <c r="P68" s="134" t="s">
        <v>3675</v>
      </c>
      <c r="Q68" s="69">
        <v>1876.8233062300001</v>
      </c>
      <c r="R68" s="70">
        <v>1.7968042672189357E-3</v>
      </c>
      <c r="S68" s="70">
        <f t="shared" si="0"/>
        <v>2.8481034326236412E-3</v>
      </c>
      <c r="T68" s="70">
        <f>Q68/'סכום נכסי הקרן'!$C$41</f>
        <v>5.878363823753098E-4</v>
      </c>
    </row>
    <row r="69" spans="1:20">
      <c r="A69" s="62" t="s">
        <v>449</v>
      </c>
      <c r="B69" s="59" t="s">
        <v>450</v>
      </c>
      <c r="C69" s="72" t="s">
        <v>124</v>
      </c>
      <c r="D69" s="72" t="s">
        <v>29</v>
      </c>
      <c r="E69" s="59" t="s">
        <v>444</v>
      </c>
      <c r="F69" s="72" t="s">
        <v>340</v>
      </c>
      <c r="G69" s="59" t="s">
        <v>361</v>
      </c>
      <c r="H69" s="59" t="s">
        <v>319</v>
      </c>
      <c r="I69" s="134" t="s">
        <v>3675</v>
      </c>
      <c r="J69" s="69">
        <v>6.5899999999990886</v>
      </c>
      <c r="K69" s="72" t="s">
        <v>136</v>
      </c>
      <c r="L69" s="73">
        <v>2.5000000000000001E-2</v>
      </c>
      <c r="M69" s="73">
        <v>2.8999999999998017E-2</v>
      </c>
      <c r="N69" s="69">
        <v>2768217.9422109998</v>
      </c>
      <c r="O69" s="71">
        <v>109.47</v>
      </c>
      <c r="P69" s="134" t="s">
        <v>3675</v>
      </c>
      <c r="Q69" s="69">
        <v>3030.3682167640004</v>
      </c>
      <c r="R69" s="70">
        <v>3.7152822843519932E-3</v>
      </c>
      <c r="S69" s="70">
        <f t="shared" si="0"/>
        <v>4.5986226255981116E-3</v>
      </c>
      <c r="T69" s="70">
        <f>Q69/'סכום נכסי הקרן'!$C$41</f>
        <v>9.4913606618936947E-4</v>
      </c>
    </row>
    <row r="70" spans="1:20">
      <c r="A70" s="62" t="s">
        <v>451</v>
      </c>
      <c r="B70" s="59" t="s">
        <v>452</v>
      </c>
      <c r="C70" s="72" t="s">
        <v>124</v>
      </c>
      <c r="D70" s="72" t="s">
        <v>29</v>
      </c>
      <c r="E70" s="59" t="s">
        <v>453</v>
      </c>
      <c r="F70" s="72" t="s">
        <v>132</v>
      </c>
      <c r="G70" s="59" t="s">
        <v>361</v>
      </c>
      <c r="H70" s="59" t="s">
        <v>319</v>
      </c>
      <c r="I70" s="134" t="s">
        <v>3675</v>
      </c>
      <c r="J70" s="69">
        <v>1.3199999999998064</v>
      </c>
      <c r="K70" s="72" t="s">
        <v>136</v>
      </c>
      <c r="L70" s="73">
        <v>1.8000000000000002E-2</v>
      </c>
      <c r="M70" s="73">
        <v>2.0900000000002483E-2</v>
      </c>
      <c r="N70" s="69">
        <v>1480955.88111</v>
      </c>
      <c r="O70" s="71">
        <v>111.63</v>
      </c>
      <c r="P70" s="134" t="s">
        <v>3675</v>
      </c>
      <c r="Q70" s="69">
        <v>1653.1911017509999</v>
      </c>
      <c r="R70" s="70">
        <v>1.8233569048283697E-3</v>
      </c>
      <c r="S70" s="70">
        <f t="shared" si="0"/>
        <v>2.5087386948203592E-3</v>
      </c>
      <c r="T70" s="70">
        <f>Q70/'סכום נכסי הקרן'!$C$41</f>
        <v>5.1779295014214193E-4</v>
      </c>
    </row>
    <row r="71" spans="1:20">
      <c r="A71" s="62" t="s">
        <v>454</v>
      </c>
      <c r="B71" s="59" t="s">
        <v>455</v>
      </c>
      <c r="C71" s="72" t="s">
        <v>124</v>
      </c>
      <c r="D71" s="72" t="s">
        <v>29</v>
      </c>
      <c r="E71" s="59" t="s">
        <v>453</v>
      </c>
      <c r="F71" s="72" t="s">
        <v>132</v>
      </c>
      <c r="G71" s="59" t="s">
        <v>361</v>
      </c>
      <c r="H71" s="59" t="s">
        <v>319</v>
      </c>
      <c r="I71" s="134" t="s">
        <v>3675</v>
      </c>
      <c r="J71" s="69">
        <v>3.8400000000008396</v>
      </c>
      <c r="K71" s="72" t="s">
        <v>136</v>
      </c>
      <c r="L71" s="73">
        <v>2.2000000000000002E-2</v>
      </c>
      <c r="M71" s="73">
        <v>2.7900000000010011E-2</v>
      </c>
      <c r="N71" s="69">
        <v>1227250.5977360001</v>
      </c>
      <c r="O71" s="71">
        <v>100.93</v>
      </c>
      <c r="P71" s="134" t="s">
        <v>3675</v>
      </c>
      <c r="Q71" s="69">
        <v>1238.664019244</v>
      </c>
      <c r="R71" s="70">
        <v>2.4154359679238843E-3</v>
      </c>
      <c r="S71" s="70">
        <f t="shared" si="0"/>
        <v>1.8796885318749892E-3</v>
      </c>
      <c r="T71" s="70">
        <f>Q71/'סכום נכסי הקרן'!$C$41</f>
        <v>3.8795968359614101E-4</v>
      </c>
    </row>
    <row r="72" spans="1:20">
      <c r="A72" s="62" t="s">
        <v>456</v>
      </c>
      <c r="B72" s="59" t="s">
        <v>457</v>
      </c>
      <c r="C72" s="72" t="s">
        <v>124</v>
      </c>
      <c r="D72" s="72" t="s">
        <v>29</v>
      </c>
      <c r="E72" s="59" t="s">
        <v>458</v>
      </c>
      <c r="F72" s="72" t="s">
        <v>459</v>
      </c>
      <c r="G72" s="59" t="s">
        <v>460</v>
      </c>
      <c r="H72" s="59" t="s">
        <v>319</v>
      </c>
      <c r="I72" s="134" t="s">
        <v>3675</v>
      </c>
      <c r="J72" s="69">
        <v>5.9199999999998152</v>
      </c>
      <c r="K72" s="72" t="s">
        <v>136</v>
      </c>
      <c r="L72" s="73">
        <v>5.1500000000000004E-2</v>
      </c>
      <c r="M72" s="73">
        <v>2.9499999999998729E-2</v>
      </c>
      <c r="N72" s="69">
        <v>7208108.2358259996</v>
      </c>
      <c r="O72" s="71">
        <v>153</v>
      </c>
      <c r="P72" s="134" t="s">
        <v>3675</v>
      </c>
      <c r="Q72" s="69">
        <v>11028.405018312</v>
      </c>
      <c r="R72" s="70">
        <v>2.482142226213777E-3</v>
      </c>
      <c r="S72" s="70">
        <f t="shared" si="0"/>
        <v>1.6735746026146678E-2</v>
      </c>
      <c r="T72" s="70">
        <f>Q72/'סכום נכסי הקרן'!$C$41</f>
        <v>3.4541864904462003E-3</v>
      </c>
    </row>
    <row r="73" spans="1:20">
      <c r="A73" s="62" t="s">
        <v>461</v>
      </c>
      <c r="B73" s="59" t="s">
        <v>462</v>
      </c>
      <c r="C73" s="72" t="s">
        <v>124</v>
      </c>
      <c r="D73" s="72" t="s">
        <v>29</v>
      </c>
      <c r="E73" s="59" t="s">
        <v>463</v>
      </c>
      <c r="F73" s="72" t="s">
        <v>160</v>
      </c>
      <c r="G73" s="59" t="s">
        <v>464</v>
      </c>
      <c r="H73" s="59" t="s">
        <v>134</v>
      </c>
      <c r="I73" s="134" t="s">
        <v>3675</v>
      </c>
      <c r="J73" s="69">
        <v>1.4000000000073065</v>
      </c>
      <c r="K73" s="72" t="s">
        <v>136</v>
      </c>
      <c r="L73" s="73">
        <v>2.2000000000000002E-2</v>
      </c>
      <c r="M73" s="73">
        <v>1.7100000000284957E-2</v>
      </c>
      <c r="N73" s="69">
        <v>24311.615794000001</v>
      </c>
      <c r="O73" s="71">
        <v>112.59</v>
      </c>
      <c r="P73" s="134" t="s">
        <v>3675</v>
      </c>
      <c r="Q73" s="69">
        <v>27.372448282000004</v>
      </c>
      <c r="R73" s="70">
        <v>4.5956792390070061E-5</v>
      </c>
      <c r="S73" s="70">
        <f t="shared" si="0"/>
        <v>4.153804124900586E-5</v>
      </c>
      <c r="T73" s="70">
        <f>Q73/'סכום נכסי הקרן'!$C$41</f>
        <v>8.573274277570322E-6</v>
      </c>
    </row>
    <row r="74" spans="1:20">
      <c r="A74" s="62" t="s">
        <v>465</v>
      </c>
      <c r="B74" s="59" t="s">
        <v>466</v>
      </c>
      <c r="C74" s="72" t="s">
        <v>124</v>
      </c>
      <c r="D74" s="72" t="s">
        <v>29</v>
      </c>
      <c r="E74" s="59" t="s">
        <v>463</v>
      </c>
      <c r="F74" s="72" t="s">
        <v>160</v>
      </c>
      <c r="G74" s="59" t="s">
        <v>464</v>
      </c>
      <c r="H74" s="59" t="s">
        <v>134</v>
      </c>
      <c r="I74" s="134" t="s">
        <v>3675</v>
      </c>
      <c r="J74" s="69">
        <v>4.2399999999719853</v>
      </c>
      <c r="K74" s="72" t="s">
        <v>136</v>
      </c>
      <c r="L74" s="73">
        <v>1.7000000000000001E-2</v>
      </c>
      <c r="M74" s="73">
        <v>2.2299999999776419E-2</v>
      </c>
      <c r="N74" s="69">
        <v>34516.411</v>
      </c>
      <c r="O74" s="71">
        <v>107.55</v>
      </c>
      <c r="P74" s="134" t="s">
        <v>3675</v>
      </c>
      <c r="Q74" s="69">
        <v>37.122400720999998</v>
      </c>
      <c r="R74" s="70">
        <v>2.7194550282058555E-5</v>
      </c>
      <c r="S74" s="70">
        <f t="shared" ref="S74:S137" si="1">IFERROR(Q74/$Q$9,0)</f>
        <v>5.6333719093188658E-5</v>
      </c>
      <c r="T74" s="70">
        <f>Q74/'סכום נכסי הקרן'!$C$41</f>
        <v>1.1627038982563131E-5</v>
      </c>
    </row>
    <row r="75" spans="1:20">
      <c r="A75" s="62" t="s">
        <v>467</v>
      </c>
      <c r="B75" s="59" t="s">
        <v>468</v>
      </c>
      <c r="C75" s="72" t="s">
        <v>124</v>
      </c>
      <c r="D75" s="72" t="s">
        <v>29</v>
      </c>
      <c r="E75" s="59" t="s">
        <v>463</v>
      </c>
      <c r="F75" s="72" t="s">
        <v>160</v>
      </c>
      <c r="G75" s="59" t="s">
        <v>464</v>
      </c>
      <c r="H75" s="59" t="s">
        <v>134</v>
      </c>
      <c r="I75" s="134" t="s">
        <v>3675</v>
      </c>
      <c r="J75" s="69">
        <v>9.1000000000079453</v>
      </c>
      <c r="K75" s="72" t="s">
        <v>136</v>
      </c>
      <c r="L75" s="73">
        <v>5.7999999999999996E-3</v>
      </c>
      <c r="M75" s="73">
        <v>2.8100000000016584E-2</v>
      </c>
      <c r="N75" s="69">
        <v>649874.98630800005</v>
      </c>
      <c r="O75" s="71">
        <v>89.1</v>
      </c>
      <c r="P75" s="134" t="s">
        <v>3675</v>
      </c>
      <c r="Q75" s="69">
        <v>579.03863178400002</v>
      </c>
      <c r="R75" s="70">
        <v>1.3585394069106516E-3</v>
      </c>
      <c r="S75" s="70">
        <f t="shared" si="1"/>
        <v>8.7869854840965311E-4</v>
      </c>
      <c r="T75" s="70">
        <f>Q75/'סכום נכסי הקרן'!$C$41</f>
        <v>1.8135962689379718E-4</v>
      </c>
    </row>
    <row r="76" spans="1:20">
      <c r="A76" s="62" t="s">
        <v>469</v>
      </c>
      <c r="B76" s="59" t="s">
        <v>470</v>
      </c>
      <c r="C76" s="72" t="s">
        <v>124</v>
      </c>
      <c r="D76" s="72" t="s">
        <v>29</v>
      </c>
      <c r="E76" s="59" t="s">
        <v>368</v>
      </c>
      <c r="F76" s="72" t="s">
        <v>340</v>
      </c>
      <c r="G76" s="59" t="s">
        <v>464</v>
      </c>
      <c r="H76" s="59" t="s">
        <v>134</v>
      </c>
      <c r="I76" s="134" t="s">
        <v>3675</v>
      </c>
      <c r="J76" s="69">
        <v>1.929999999999283</v>
      </c>
      <c r="K76" s="72" t="s">
        <v>136</v>
      </c>
      <c r="L76" s="73">
        <v>1.95E-2</v>
      </c>
      <c r="M76" s="73">
        <v>2.5099999999996826E-2</v>
      </c>
      <c r="N76" s="69">
        <v>1528977.49269</v>
      </c>
      <c r="O76" s="71">
        <v>111.32</v>
      </c>
      <c r="P76" s="134" t="s">
        <v>3675</v>
      </c>
      <c r="Q76" s="69">
        <v>1702.0577406540001</v>
      </c>
      <c r="R76" s="70">
        <v>3.0273402802344618E-3</v>
      </c>
      <c r="S76" s="70">
        <f t="shared" si="1"/>
        <v>2.5828944459443063E-3</v>
      </c>
      <c r="T76" s="70">
        <f>Q76/'סכום נכסי הקרן'!$C$41</f>
        <v>5.3309838040626299E-4</v>
      </c>
    </row>
    <row r="77" spans="1:20">
      <c r="A77" s="62" t="s">
        <v>471</v>
      </c>
      <c r="B77" s="59" t="s">
        <v>472</v>
      </c>
      <c r="C77" s="72" t="s">
        <v>124</v>
      </c>
      <c r="D77" s="72" t="s">
        <v>29</v>
      </c>
      <c r="E77" s="59" t="s">
        <v>368</v>
      </c>
      <c r="F77" s="72" t="s">
        <v>340</v>
      </c>
      <c r="G77" s="59" t="s">
        <v>464</v>
      </c>
      <c r="H77" s="59" t="s">
        <v>134</v>
      </c>
      <c r="I77" s="134" t="s">
        <v>3675</v>
      </c>
      <c r="J77" s="69">
        <v>4.9000000000034962</v>
      </c>
      <c r="K77" s="72" t="s">
        <v>136</v>
      </c>
      <c r="L77" s="73">
        <v>1.1699999999999999E-2</v>
      </c>
      <c r="M77" s="73">
        <v>3.3900000000027533E-2</v>
      </c>
      <c r="N77" s="69">
        <v>457401.50160300004</v>
      </c>
      <c r="O77" s="71">
        <v>100.03</v>
      </c>
      <c r="P77" s="134" t="s">
        <v>3675</v>
      </c>
      <c r="Q77" s="69">
        <v>457.53872366600001</v>
      </c>
      <c r="R77" s="70">
        <v>6.3408159003934571E-4</v>
      </c>
      <c r="S77" s="70">
        <f t="shared" si="1"/>
        <v>6.9432087991754736E-4</v>
      </c>
      <c r="T77" s="70">
        <f>Q77/'סכום נכסי הקרן'!$C$41</f>
        <v>1.4330486371500647E-4</v>
      </c>
    </row>
    <row r="78" spans="1:20">
      <c r="A78" s="62" t="s">
        <v>473</v>
      </c>
      <c r="B78" s="59" t="s">
        <v>474</v>
      </c>
      <c r="C78" s="72" t="s">
        <v>124</v>
      </c>
      <c r="D78" s="72" t="s">
        <v>29</v>
      </c>
      <c r="E78" s="59" t="s">
        <v>368</v>
      </c>
      <c r="F78" s="72" t="s">
        <v>340</v>
      </c>
      <c r="G78" s="59" t="s">
        <v>464</v>
      </c>
      <c r="H78" s="59" t="s">
        <v>134</v>
      </c>
      <c r="I78" s="134" t="s">
        <v>3675</v>
      </c>
      <c r="J78" s="69">
        <v>3.2499999999997224</v>
      </c>
      <c r="K78" s="72" t="s">
        <v>136</v>
      </c>
      <c r="L78" s="73">
        <v>3.3500000000000002E-2</v>
      </c>
      <c r="M78" s="73">
        <v>2.8099999999999892E-2</v>
      </c>
      <c r="N78" s="69">
        <v>1574428.1956489999</v>
      </c>
      <c r="O78" s="71">
        <v>114.41</v>
      </c>
      <c r="P78" s="134" t="s">
        <v>3675</v>
      </c>
      <c r="Q78" s="69">
        <v>1801.3033346419998</v>
      </c>
      <c r="R78" s="70">
        <v>2.3624822504128115E-3</v>
      </c>
      <c r="S78" s="70">
        <f t="shared" si="1"/>
        <v>2.733500907389939E-3</v>
      </c>
      <c r="T78" s="70">
        <f>Q78/'סכום נכסי הקרן'!$C$41</f>
        <v>5.6418291070964202E-4</v>
      </c>
    </row>
    <row r="79" spans="1:20">
      <c r="A79" s="62" t="s">
        <v>475</v>
      </c>
      <c r="B79" s="59" t="s">
        <v>476</v>
      </c>
      <c r="C79" s="72" t="s">
        <v>124</v>
      </c>
      <c r="D79" s="72" t="s">
        <v>29</v>
      </c>
      <c r="E79" s="59" t="s">
        <v>368</v>
      </c>
      <c r="F79" s="72" t="s">
        <v>340</v>
      </c>
      <c r="G79" s="59" t="s">
        <v>464</v>
      </c>
      <c r="H79" s="59" t="s">
        <v>134</v>
      </c>
      <c r="I79" s="134" t="s">
        <v>3675</v>
      </c>
      <c r="J79" s="69">
        <v>4.9300000000001338</v>
      </c>
      <c r="K79" s="72" t="s">
        <v>136</v>
      </c>
      <c r="L79" s="73">
        <v>1.3300000000000001E-2</v>
      </c>
      <c r="M79" s="73">
        <v>3.3800000000000989E-2</v>
      </c>
      <c r="N79" s="69">
        <v>6965759.953435</v>
      </c>
      <c r="O79" s="71">
        <v>101.09</v>
      </c>
      <c r="P79" s="134" t="s">
        <v>3675</v>
      </c>
      <c r="Q79" s="69">
        <v>7041.6864147850001</v>
      </c>
      <c r="R79" s="70">
        <v>5.8659031186821054E-3</v>
      </c>
      <c r="S79" s="70">
        <f t="shared" si="1"/>
        <v>1.0685849425907903E-2</v>
      </c>
      <c r="T79" s="70">
        <f>Q79/'סכום נכסי הקרן'!$C$41</f>
        <v>2.2055136752342267E-3</v>
      </c>
    </row>
    <row r="80" spans="1:20">
      <c r="A80" s="62" t="s">
        <v>477</v>
      </c>
      <c r="B80" s="59" t="s">
        <v>478</v>
      </c>
      <c r="C80" s="72" t="s">
        <v>124</v>
      </c>
      <c r="D80" s="72" t="s">
        <v>29</v>
      </c>
      <c r="E80" s="59" t="s">
        <v>368</v>
      </c>
      <c r="F80" s="72" t="s">
        <v>340</v>
      </c>
      <c r="G80" s="59" t="s">
        <v>460</v>
      </c>
      <c r="H80" s="59" t="s">
        <v>319</v>
      </c>
      <c r="I80" s="134" t="s">
        <v>3675</v>
      </c>
      <c r="J80" s="69">
        <v>5.6000000000003753</v>
      </c>
      <c r="K80" s="72" t="s">
        <v>136</v>
      </c>
      <c r="L80" s="73">
        <v>1.8700000000000001E-2</v>
      </c>
      <c r="M80" s="73">
        <v>3.5200000000001827E-2</v>
      </c>
      <c r="N80" s="69">
        <v>3803384.3520360007</v>
      </c>
      <c r="O80" s="71">
        <v>97.98</v>
      </c>
      <c r="P80" s="134" t="s">
        <v>3675</v>
      </c>
      <c r="Q80" s="69">
        <v>3726.555966166</v>
      </c>
      <c r="R80" s="70">
        <v>6.8021444030626063E-3</v>
      </c>
      <c r="S80" s="70">
        <f t="shared" si="1"/>
        <v>5.6550964621284502E-3</v>
      </c>
      <c r="T80" s="70">
        <f>Q80/'סכום נכסי הקרן'!$C$41</f>
        <v>1.1671877531563941E-3</v>
      </c>
    </row>
    <row r="81" spans="1:20">
      <c r="A81" s="62" t="s">
        <v>479</v>
      </c>
      <c r="B81" s="59" t="s">
        <v>480</v>
      </c>
      <c r="C81" s="72" t="s">
        <v>124</v>
      </c>
      <c r="D81" s="72" t="s">
        <v>29</v>
      </c>
      <c r="E81" s="59" t="s">
        <v>481</v>
      </c>
      <c r="F81" s="72" t="s">
        <v>311</v>
      </c>
      <c r="G81" s="59" t="s">
        <v>464</v>
      </c>
      <c r="H81" s="59" t="s">
        <v>134</v>
      </c>
      <c r="I81" s="134" t="s">
        <v>3675</v>
      </c>
      <c r="J81" s="69">
        <v>4.1399999999998043</v>
      </c>
      <c r="K81" s="72" t="s">
        <v>136</v>
      </c>
      <c r="L81" s="73">
        <v>1.09E-2</v>
      </c>
      <c r="M81" s="73">
        <v>3.4599999999999784E-2</v>
      </c>
      <c r="N81" s="69">
        <v>74.658782000000002</v>
      </c>
      <c r="O81" s="71">
        <v>4925250</v>
      </c>
      <c r="P81" s="134" t="s">
        <v>3675</v>
      </c>
      <c r="Q81" s="69">
        <v>3677.1317067479999</v>
      </c>
      <c r="R81" s="70">
        <v>4.1113928079740073E-3</v>
      </c>
      <c r="S81" s="70">
        <f t="shared" si="1"/>
        <v>5.5800945147229455E-3</v>
      </c>
      <c r="T81" s="70">
        <f>Q81/'סכום נכסי הקרן'!$C$41</f>
        <v>1.151707671594419E-3</v>
      </c>
    </row>
    <row r="82" spans="1:20">
      <c r="A82" s="62" t="s">
        <v>482</v>
      </c>
      <c r="B82" s="59" t="s">
        <v>483</v>
      </c>
      <c r="C82" s="72" t="s">
        <v>124</v>
      </c>
      <c r="D82" s="72" t="s">
        <v>29</v>
      </c>
      <c r="E82" s="59" t="s">
        <v>481</v>
      </c>
      <c r="F82" s="72" t="s">
        <v>311</v>
      </c>
      <c r="G82" s="59" t="s">
        <v>464</v>
      </c>
      <c r="H82" s="59" t="s">
        <v>134</v>
      </c>
      <c r="I82" s="134" t="s">
        <v>3675</v>
      </c>
      <c r="J82" s="69">
        <v>4.7700000000001292</v>
      </c>
      <c r="K82" s="72" t="s">
        <v>136</v>
      </c>
      <c r="L82" s="73">
        <v>2.9900000000000003E-2</v>
      </c>
      <c r="M82" s="73">
        <v>3.4399999999998501E-2</v>
      </c>
      <c r="N82" s="69">
        <v>61.268892000000008</v>
      </c>
      <c r="O82" s="71">
        <v>5209470</v>
      </c>
      <c r="P82" s="134" t="s">
        <v>3675</v>
      </c>
      <c r="Q82" s="69">
        <v>3191.7846414669993</v>
      </c>
      <c r="R82" s="70">
        <v>3.8293057500000003E-3</v>
      </c>
      <c r="S82" s="70">
        <f t="shared" si="1"/>
        <v>4.8435741198343558E-3</v>
      </c>
      <c r="T82" s="70">
        <f>Q82/'סכום נכסי הקרן'!$C$41</f>
        <v>9.996930082512023E-4</v>
      </c>
    </row>
    <row r="83" spans="1:20">
      <c r="A83" s="62" t="s">
        <v>484</v>
      </c>
      <c r="B83" s="59" t="s">
        <v>485</v>
      </c>
      <c r="C83" s="72" t="s">
        <v>124</v>
      </c>
      <c r="D83" s="72" t="s">
        <v>29</v>
      </c>
      <c r="E83" s="59" t="s">
        <v>481</v>
      </c>
      <c r="F83" s="72" t="s">
        <v>311</v>
      </c>
      <c r="G83" s="59" t="s">
        <v>464</v>
      </c>
      <c r="H83" s="59" t="s">
        <v>134</v>
      </c>
      <c r="I83" s="134" t="s">
        <v>3675</v>
      </c>
      <c r="J83" s="69">
        <v>2.4099999999994139</v>
      </c>
      <c r="K83" s="72" t="s">
        <v>136</v>
      </c>
      <c r="L83" s="73">
        <v>2.3199999999999998E-2</v>
      </c>
      <c r="M83" s="73">
        <v>2.5500000000001011E-2</v>
      </c>
      <c r="N83" s="69">
        <v>8.8159329999999994</v>
      </c>
      <c r="O83" s="71">
        <v>5612952</v>
      </c>
      <c r="P83" s="134" t="s">
        <v>3675</v>
      </c>
      <c r="Q83" s="69">
        <v>494.83408396900001</v>
      </c>
      <c r="R83" s="70">
        <v>1.4693221666666665E-3</v>
      </c>
      <c r="S83" s="70">
        <f t="shared" si="1"/>
        <v>7.5091706739418174E-4</v>
      </c>
      <c r="T83" s="70">
        <f>Q83/'סכום נכסי הקרן'!$C$41</f>
        <v>1.5498607505073814E-4</v>
      </c>
    </row>
    <row r="84" spans="1:20">
      <c r="A84" s="62" t="s">
        <v>486</v>
      </c>
      <c r="B84" s="59" t="s">
        <v>487</v>
      </c>
      <c r="C84" s="72" t="s">
        <v>124</v>
      </c>
      <c r="D84" s="72" t="s">
        <v>29</v>
      </c>
      <c r="E84" s="59" t="s">
        <v>488</v>
      </c>
      <c r="F84" s="72" t="s">
        <v>311</v>
      </c>
      <c r="G84" s="59" t="s">
        <v>464</v>
      </c>
      <c r="H84" s="59" t="s">
        <v>134</v>
      </c>
      <c r="I84" s="134" t="s">
        <v>3675</v>
      </c>
      <c r="J84" s="69">
        <v>1.8100000000000396</v>
      </c>
      <c r="K84" s="72" t="s">
        <v>136</v>
      </c>
      <c r="L84" s="73">
        <v>1.46E-2</v>
      </c>
      <c r="M84" s="73">
        <v>2.4400000000000702E-2</v>
      </c>
      <c r="N84" s="69">
        <v>83.954243000000005</v>
      </c>
      <c r="O84" s="71">
        <v>5454999</v>
      </c>
      <c r="P84" s="134" t="s">
        <v>3675</v>
      </c>
      <c r="Q84" s="69">
        <v>4579.7031716219999</v>
      </c>
      <c r="R84" s="70">
        <v>3.1522638456050766E-3</v>
      </c>
      <c r="S84" s="70">
        <f t="shared" si="1"/>
        <v>6.949758285821046E-3</v>
      </c>
      <c r="T84" s="70">
        <f>Q84/'סכום נכסי הקרן'!$C$41</f>
        <v>1.4344004232165566E-3</v>
      </c>
    </row>
    <row r="85" spans="1:20">
      <c r="A85" s="62" t="s">
        <v>489</v>
      </c>
      <c r="B85" s="59" t="s">
        <v>490</v>
      </c>
      <c r="C85" s="72" t="s">
        <v>124</v>
      </c>
      <c r="D85" s="72" t="s">
        <v>29</v>
      </c>
      <c r="E85" s="59" t="s">
        <v>488</v>
      </c>
      <c r="F85" s="72" t="s">
        <v>311</v>
      </c>
      <c r="G85" s="59" t="s">
        <v>464</v>
      </c>
      <c r="H85" s="59" t="s">
        <v>134</v>
      </c>
      <c r="I85" s="134" t="s">
        <v>3675</v>
      </c>
      <c r="J85" s="69">
        <v>2.4300000000001081</v>
      </c>
      <c r="K85" s="72" t="s">
        <v>136</v>
      </c>
      <c r="L85" s="73">
        <v>2.4199999999999999E-2</v>
      </c>
      <c r="M85" s="73">
        <v>2.8600000000000084E-2</v>
      </c>
      <c r="N85" s="69">
        <v>86.776078999999996</v>
      </c>
      <c r="O85" s="71">
        <v>5585000</v>
      </c>
      <c r="P85" s="134" t="s">
        <v>3675</v>
      </c>
      <c r="Q85" s="69">
        <v>4846.4441072359996</v>
      </c>
      <c r="R85" s="70">
        <v>2.8654100845330868E-3</v>
      </c>
      <c r="S85" s="70">
        <f t="shared" si="1"/>
        <v>7.3545410758800132E-3</v>
      </c>
      <c r="T85" s="70">
        <f>Q85/'סכום נכסי הקרן'!$C$41</f>
        <v>1.5179458619918801E-3</v>
      </c>
    </row>
    <row r="86" spans="1:20">
      <c r="A86" s="62" t="s">
        <v>491</v>
      </c>
      <c r="B86" s="59" t="s">
        <v>492</v>
      </c>
      <c r="C86" s="72" t="s">
        <v>124</v>
      </c>
      <c r="D86" s="72" t="s">
        <v>29</v>
      </c>
      <c r="E86" s="59" t="s">
        <v>488</v>
      </c>
      <c r="F86" s="72" t="s">
        <v>311</v>
      </c>
      <c r="G86" s="59" t="s">
        <v>464</v>
      </c>
      <c r="H86" s="59" t="s">
        <v>134</v>
      </c>
      <c r="I86" s="134" t="s">
        <v>3675</v>
      </c>
      <c r="J86" s="69">
        <v>3.8200000000001264</v>
      </c>
      <c r="K86" s="72" t="s">
        <v>136</v>
      </c>
      <c r="L86" s="73">
        <v>2E-3</v>
      </c>
      <c r="M86" s="73">
        <v>3.0599999999998261E-2</v>
      </c>
      <c r="N86" s="69">
        <v>51.80744</v>
      </c>
      <c r="O86" s="71">
        <v>4882000</v>
      </c>
      <c r="P86" s="134" t="s">
        <v>3675</v>
      </c>
      <c r="Q86" s="69">
        <v>2529.2392614239998</v>
      </c>
      <c r="R86" s="70">
        <v>4.5199302041528527E-3</v>
      </c>
      <c r="S86" s="70">
        <f t="shared" si="1"/>
        <v>3.8381530101829421E-3</v>
      </c>
      <c r="T86" s="70">
        <f>Q86/'סכום נכסי הקרן'!$C$41</f>
        <v>7.9217838603229884E-4</v>
      </c>
    </row>
    <row r="87" spans="1:20">
      <c r="A87" s="62" t="s">
        <v>493</v>
      </c>
      <c r="B87" s="59" t="s">
        <v>494</v>
      </c>
      <c r="C87" s="72" t="s">
        <v>124</v>
      </c>
      <c r="D87" s="72" t="s">
        <v>29</v>
      </c>
      <c r="E87" s="59" t="s">
        <v>488</v>
      </c>
      <c r="F87" s="72" t="s">
        <v>311</v>
      </c>
      <c r="G87" s="59" t="s">
        <v>464</v>
      </c>
      <c r="H87" s="59" t="s">
        <v>134</v>
      </c>
      <c r="I87" s="134" t="s">
        <v>3675</v>
      </c>
      <c r="J87" s="69">
        <v>4.6199999999999939</v>
      </c>
      <c r="K87" s="72" t="s">
        <v>136</v>
      </c>
      <c r="L87" s="73">
        <v>3.1699999999999999E-2</v>
      </c>
      <c r="M87" s="73">
        <v>3.3200000000000771E-2</v>
      </c>
      <c r="N87" s="69">
        <v>70.306145999999998</v>
      </c>
      <c r="O87" s="71">
        <v>5151111</v>
      </c>
      <c r="P87" s="134" t="s">
        <v>3675</v>
      </c>
      <c r="Q87" s="69">
        <v>3621.547479071</v>
      </c>
      <c r="R87" s="70">
        <v>4.1625900532859675E-3</v>
      </c>
      <c r="S87" s="70">
        <f t="shared" si="1"/>
        <v>5.4957447364986992E-3</v>
      </c>
      <c r="T87" s="70">
        <f>Q87/'סכום נכסי הקרן'!$C$41</f>
        <v>1.1342982376821736E-3</v>
      </c>
    </row>
    <row r="88" spans="1:20">
      <c r="A88" s="62" t="s">
        <v>495</v>
      </c>
      <c r="B88" s="59" t="s">
        <v>496</v>
      </c>
      <c r="C88" s="72" t="s">
        <v>124</v>
      </c>
      <c r="D88" s="72" t="s">
        <v>29</v>
      </c>
      <c r="E88" s="59" t="s">
        <v>497</v>
      </c>
      <c r="F88" s="72" t="s">
        <v>383</v>
      </c>
      <c r="G88" s="59" t="s">
        <v>460</v>
      </c>
      <c r="H88" s="59" t="s">
        <v>319</v>
      </c>
      <c r="I88" s="134" t="s">
        <v>3675</v>
      </c>
      <c r="J88" s="69">
        <v>0.41000000000023251</v>
      </c>
      <c r="K88" s="72" t="s">
        <v>136</v>
      </c>
      <c r="L88" s="73">
        <v>3.85E-2</v>
      </c>
      <c r="M88" s="73">
        <v>3.4400000000004316E-2</v>
      </c>
      <c r="N88" s="69">
        <v>1041163.808473</v>
      </c>
      <c r="O88" s="71">
        <v>115.64</v>
      </c>
      <c r="P88" s="134" t="s">
        <v>3675</v>
      </c>
      <c r="Q88" s="69">
        <v>1204.0018274920001</v>
      </c>
      <c r="R88" s="70">
        <v>4.1646552338920001E-3</v>
      </c>
      <c r="S88" s="70">
        <f t="shared" si="1"/>
        <v>1.8270882114380946E-3</v>
      </c>
      <c r="T88" s="70">
        <f>Q88/'סכום נכסי הקרן'!$C$41</f>
        <v>3.7710320214844208E-4</v>
      </c>
    </row>
    <row r="89" spans="1:20">
      <c r="A89" s="62" t="s">
        <v>498</v>
      </c>
      <c r="B89" s="59" t="s">
        <v>499</v>
      </c>
      <c r="C89" s="72" t="s">
        <v>124</v>
      </c>
      <c r="D89" s="72" t="s">
        <v>29</v>
      </c>
      <c r="E89" s="59" t="s">
        <v>386</v>
      </c>
      <c r="F89" s="72" t="s">
        <v>340</v>
      </c>
      <c r="G89" s="59" t="s">
        <v>464</v>
      </c>
      <c r="H89" s="59" t="s">
        <v>134</v>
      </c>
      <c r="I89" s="134" t="s">
        <v>3675</v>
      </c>
      <c r="J89" s="69">
        <v>3.9000000000000816</v>
      </c>
      <c r="K89" s="72" t="s">
        <v>136</v>
      </c>
      <c r="L89" s="73">
        <v>2.4E-2</v>
      </c>
      <c r="M89" s="73">
        <v>2.5599999999999238E-2</v>
      </c>
      <c r="N89" s="69">
        <v>3238735.4887740002</v>
      </c>
      <c r="O89" s="71">
        <v>112.91</v>
      </c>
      <c r="P89" s="134" t="s">
        <v>3675</v>
      </c>
      <c r="Q89" s="69">
        <v>3656.8562080629999</v>
      </c>
      <c r="R89" s="70">
        <v>3.0050877858240296E-3</v>
      </c>
      <c r="S89" s="70">
        <f t="shared" si="1"/>
        <v>5.5493261854874668E-3</v>
      </c>
      <c r="T89" s="70">
        <f>Q89/'סכום נכסי הקרן'!$C$41</f>
        <v>1.1453572198719356E-3</v>
      </c>
    </row>
    <row r="90" spans="1:20">
      <c r="A90" s="62" t="s">
        <v>500</v>
      </c>
      <c r="B90" s="59" t="s">
        <v>501</v>
      </c>
      <c r="C90" s="72" t="s">
        <v>124</v>
      </c>
      <c r="D90" s="72" t="s">
        <v>29</v>
      </c>
      <c r="E90" s="59" t="s">
        <v>386</v>
      </c>
      <c r="F90" s="72" t="s">
        <v>340</v>
      </c>
      <c r="G90" s="59" t="s">
        <v>464</v>
      </c>
      <c r="H90" s="59" t="s">
        <v>134</v>
      </c>
      <c r="I90" s="134" t="s">
        <v>3675</v>
      </c>
      <c r="J90" s="69">
        <v>6.0600000000008674</v>
      </c>
      <c r="K90" s="72" t="s">
        <v>136</v>
      </c>
      <c r="L90" s="73">
        <v>1.4999999999999999E-2</v>
      </c>
      <c r="M90" s="73">
        <v>3.0800000000004588E-2</v>
      </c>
      <c r="N90" s="69">
        <v>1951331.2086690001</v>
      </c>
      <c r="O90" s="71">
        <v>98.18</v>
      </c>
      <c r="P90" s="134" t="s">
        <v>3675</v>
      </c>
      <c r="Q90" s="69">
        <v>1915.8170593889997</v>
      </c>
      <c r="R90" s="70">
        <v>7.454204946555432E-3</v>
      </c>
      <c r="S90" s="70">
        <f t="shared" si="1"/>
        <v>2.907276953036764E-3</v>
      </c>
      <c r="T90" s="70">
        <f>Q90/'סכום נכסי הקרן'!$C$41</f>
        <v>6.0004954421965292E-4</v>
      </c>
    </row>
    <row r="91" spans="1:20">
      <c r="A91" s="62" t="s">
        <v>502</v>
      </c>
      <c r="B91" s="59" t="s">
        <v>503</v>
      </c>
      <c r="C91" s="72" t="s">
        <v>124</v>
      </c>
      <c r="D91" s="72" t="s">
        <v>29</v>
      </c>
      <c r="E91" s="59" t="s">
        <v>504</v>
      </c>
      <c r="F91" s="72" t="s">
        <v>383</v>
      </c>
      <c r="G91" s="59" t="s">
        <v>464</v>
      </c>
      <c r="H91" s="59" t="s">
        <v>134</v>
      </c>
      <c r="I91" s="134" t="s">
        <v>3675</v>
      </c>
      <c r="J91" s="69">
        <v>1.540000000000316</v>
      </c>
      <c r="K91" s="72" t="s">
        <v>136</v>
      </c>
      <c r="L91" s="73">
        <v>2.4799999999999999E-2</v>
      </c>
      <c r="M91" s="73">
        <v>1.8300000000001169E-2</v>
      </c>
      <c r="N91" s="69">
        <v>1278811.523826</v>
      </c>
      <c r="O91" s="71">
        <v>113.92</v>
      </c>
      <c r="P91" s="134" t="s">
        <v>3675</v>
      </c>
      <c r="Q91" s="69">
        <v>1456.8221163009998</v>
      </c>
      <c r="R91" s="70">
        <v>3.0197241152345338E-3</v>
      </c>
      <c r="S91" s="70">
        <f t="shared" si="1"/>
        <v>2.2107462414740725E-3</v>
      </c>
      <c r="T91" s="70">
        <f>Q91/'סכום נכסי הקרן'!$C$41</f>
        <v>4.5628858069272942E-4</v>
      </c>
    </row>
    <row r="92" spans="1:20">
      <c r="A92" s="62" t="s">
        <v>505</v>
      </c>
      <c r="B92" s="59" t="s">
        <v>506</v>
      </c>
      <c r="C92" s="72" t="s">
        <v>124</v>
      </c>
      <c r="D92" s="72" t="s">
        <v>29</v>
      </c>
      <c r="E92" s="59" t="s">
        <v>507</v>
      </c>
      <c r="F92" s="72" t="s">
        <v>340</v>
      </c>
      <c r="G92" s="59" t="s">
        <v>460</v>
      </c>
      <c r="H92" s="59" t="s">
        <v>319</v>
      </c>
      <c r="I92" s="134" t="s">
        <v>3675</v>
      </c>
      <c r="J92" s="69">
        <v>1.9899999999996474</v>
      </c>
      <c r="K92" s="72" t="s">
        <v>136</v>
      </c>
      <c r="L92" s="73">
        <v>1.3999999999999999E-2</v>
      </c>
      <c r="M92" s="73">
        <v>2.6099999999992896E-2</v>
      </c>
      <c r="N92" s="69">
        <v>1888111.0883470001</v>
      </c>
      <c r="O92" s="71">
        <v>109.74</v>
      </c>
      <c r="P92" s="134" t="s">
        <v>3675</v>
      </c>
      <c r="Q92" s="69">
        <v>2072.0130257270002</v>
      </c>
      <c r="R92" s="70">
        <v>1.8720117869789809E-3</v>
      </c>
      <c r="S92" s="70">
        <f t="shared" si="1"/>
        <v>3.1443063347652055E-3</v>
      </c>
      <c r="T92" s="70">
        <f>Q92/'סכום נכסי הקרן'!$C$41</f>
        <v>6.4897139610041487E-4</v>
      </c>
    </row>
    <row r="93" spans="1:20">
      <c r="A93" s="62" t="s">
        <v>508</v>
      </c>
      <c r="B93" s="59" t="s">
        <v>509</v>
      </c>
      <c r="C93" s="72" t="s">
        <v>124</v>
      </c>
      <c r="D93" s="72" t="s">
        <v>29</v>
      </c>
      <c r="E93" s="59" t="s">
        <v>310</v>
      </c>
      <c r="F93" s="72" t="s">
        <v>311</v>
      </c>
      <c r="G93" s="59" t="s">
        <v>464</v>
      </c>
      <c r="H93" s="59" t="s">
        <v>134</v>
      </c>
      <c r="I93" s="134" t="s">
        <v>3675</v>
      </c>
      <c r="J93" s="69">
        <v>2.4199999999996709</v>
      </c>
      <c r="K93" s="72" t="s">
        <v>136</v>
      </c>
      <c r="L93" s="73">
        <v>1.89E-2</v>
      </c>
      <c r="M93" s="73">
        <v>2.7599999999995274E-2</v>
      </c>
      <c r="N93" s="69">
        <v>35.300620000000002</v>
      </c>
      <c r="O93" s="71">
        <v>5510000</v>
      </c>
      <c r="P93" s="134" t="s">
        <v>3675</v>
      </c>
      <c r="Q93" s="69">
        <v>1945.0640923420001</v>
      </c>
      <c r="R93" s="70">
        <v>4.4125775000000006E-3</v>
      </c>
      <c r="S93" s="70">
        <f t="shared" si="1"/>
        <v>2.9516597005607281E-3</v>
      </c>
      <c r="T93" s="70">
        <f>Q93/'סכום נכסי הקרן'!$C$41</f>
        <v>6.0920995372076782E-4</v>
      </c>
    </row>
    <row r="94" spans="1:20">
      <c r="A94" s="62" t="s">
        <v>510</v>
      </c>
      <c r="B94" s="59" t="s">
        <v>511</v>
      </c>
      <c r="C94" s="72" t="s">
        <v>124</v>
      </c>
      <c r="D94" s="72" t="s">
        <v>29</v>
      </c>
      <c r="E94" s="59" t="s">
        <v>310</v>
      </c>
      <c r="F94" s="72" t="s">
        <v>311</v>
      </c>
      <c r="G94" s="59" t="s">
        <v>464</v>
      </c>
      <c r="H94" s="59" t="s">
        <v>134</v>
      </c>
      <c r="I94" s="134" t="s">
        <v>3675</v>
      </c>
      <c r="J94" s="69">
        <v>4.1300000000003516</v>
      </c>
      <c r="K94" s="72" t="s">
        <v>136</v>
      </c>
      <c r="L94" s="73">
        <v>3.3099999999999997E-2</v>
      </c>
      <c r="M94" s="73">
        <v>3.6000000000002148E-2</v>
      </c>
      <c r="N94" s="69">
        <v>53.467343999999997</v>
      </c>
      <c r="O94" s="71">
        <v>5205991</v>
      </c>
      <c r="P94" s="134" t="s">
        <v>3675</v>
      </c>
      <c r="Q94" s="69">
        <v>2783.5049528540003</v>
      </c>
      <c r="R94" s="70">
        <v>3.8112013685936271E-3</v>
      </c>
      <c r="S94" s="70">
        <f t="shared" si="1"/>
        <v>4.2240044572298503E-3</v>
      </c>
      <c r="T94" s="70">
        <f>Q94/'סכום נכסי הקרן'!$C$41</f>
        <v>8.718164764781192E-4</v>
      </c>
    </row>
    <row r="95" spans="1:20">
      <c r="A95" s="62" t="s">
        <v>512</v>
      </c>
      <c r="B95" s="59" t="s">
        <v>513</v>
      </c>
      <c r="C95" s="72" t="s">
        <v>124</v>
      </c>
      <c r="D95" s="72" t="s">
        <v>29</v>
      </c>
      <c r="E95" s="59" t="s">
        <v>310</v>
      </c>
      <c r="F95" s="72" t="s">
        <v>311</v>
      </c>
      <c r="G95" s="59" t="s">
        <v>464</v>
      </c>
      <c r="H95" s="59" t="s">
        <v>134</v>
      </c>
      <c r="I95" s="134" t="s">
        <v>3675</v>
      </c>
      <c r="J95" s="69">
        <v>5.0900000000004804</v>
      </c>
      <c r="K95" s="72" t="s">
        <v>136</v>
      </c>
      <c r="L95" s="73">
        <v>3.3599999999999998E-2</v>
      </c>
      <c r="M95" s="73">
        <v>3.3700000000005469E-2</v>
      </c>
      <c r="N95" s="69">
        <v>35.798591000000002</v>
      </c>
      <c r="O95" s="71">
        <v>4999400</v>
      </c>
      <c r="P95" s="134" t="s">
        <v>3675</v>
      </c>
      <c r="Q95" s="69">
        <v>1789.7148038460002</v>
      </c>
      <c r="R95" s="70">
        <v>3.2285886544011545E-3</v>
      </c>
      <c r="S95" s="70">
        <f t="shared" si="1"/>
        <v>2.7159151633139827E-3</v>
      </c>
      <c r="T95" s="70">
        <f>Q95/'סכום נכסי הקרן'!$C$41</f>
        <v>5.6055328825261436E-4</v>
      </c>
    </row>
    <row r="96" spans="1:20">
      <c r="A96" s="62" t="s">
        <v>514</v>
      </c>
      <c r="B96" s="59" t="s">
        <v>515</v>
      </c>
      <c r="C96" s="72" t="s">
        <v>124</v>
      </c>
      <c r="D96" s="72" t="s">
        <v>29</v>
      </c>
      <c r="E96" s="59" t="s">
        <v>310</v>
      </c>
      <c r="F96" s="72" t="s">
        <v>311</v>
      </c>
      <c r="G96" s="59" t="s">
        <v>464</v>
      </c>
      <c r="H96" s="59" t="s">
        <v>134</v>
      </c>
      <c r="I96" s="134" t="s">
        <v>3675</v>
      </c>
      <c r="J96" s="69">
        <v>0.98000000000003573</v>
      </c>
      <c r="K96" s="72" t="s">
        <v>136</v>
      </c>
      <c r="L96" s="73">
        <v>1.89E-2</v>
      </c>
      <c r="M96" s="73">
        <v>2.1799999999996773E-2</v>
      </c>
      <c r="N96" s="69">
        <v>50.940601999999998</v>
      </c>
      <c r="O96" s="71">
        <v>5475488</v>
      </c>
      <c r="P96" s="134" t="s">
        <v>3675</v>
      </c>
      <c r="Q96" s="69">
        <v>2789.2465341050001</v>
      </c>
      <c r="R96" s="70">
        <v>2.336939260482613E-3</v>
      </c>
      <c r="S96" s="70">
        <f t="shared" si="1"/>
        <v>4.2327173803992178E-3</v>
      </c>
      <c r="T96" s="70">
        <f>Q96/'סכום נכסי הקרן'!$C$41</f>
        <v>8.7361478660166584E-4</v>
      </c>
    </row>
    <row r="97" spans="1:20">
      <c r="A97" s="62" t="s">
        <v>516</v>
      </c>
      <c r="B97" s="59" t="s">
        <v>517</v>
      </c>
      <c r="C97" s="72" t="s">
        <v>124</v>
      </c>
      <c r="D97" s="72" t="s">
        <v>29</v>
      </c>
      <c r="E97" s="59" t="s">
        <v>518</v>
      </c>
      <c r="F97" s="72" t="s">
        <v>340</v>
      </c>
      <c r="G97" s="59" t="s">
        <v>464</v>
      </c>
      <c r="H97" s="59" t="s">
        <v>134</v>
      </c>
      <c r="I97" s="134" t="s">
        <v>3675</v>
      </c>
      <c r="J97" s="69">
        <v>0.52</v>
      </c>
      <c r="K97" s="72" t="s">
        <v>136</v>
      </c>
      <c r="L97" s="73">
        <v>2.75E-2</v>
      </c>
      <c r="M97" s="73">
        <v>3.1799999999985243E-2</v>
      </c>
      <c r="N97" s="69">
        <v>297439.13521699997</v>
      </c>
      <c r="O97" s="71">
        <v>113.88</v>
      </c>
      <c r="P97" s="134" t="s">
        <v>3675</v>
      </c>
      <c r="Q97" s="69">
        <v>338.72371047499996</v>
      </c>
      <c r="R97" s="70">
        <v>1.0757974231140781E-3</v>
      </c>
      <c r="S97" s="70">
        <f t="shared" si="1"/>
        <v>5.1401757390401868E-4</v>
      </c>
      <c r="T97" s="70">
        <f>Q97/'סכום נכסי הקרן'!$C$41</f>
        <v>1.0609103154751898E-4</v>
      </c>
    </row>
    <row r="98" spans="1:20">
      <c r="A98" s="62" t="s">
        <v>519</v>
      </c>
      <c r="B98" s="59" t="s">
        <v>520</v>
      </c>
      <c r="C98" s="72" t="s">
        <v>124</v>
      </c>
      <c r="D98" s="72" t="s">
        <v>29</v>
      </c>
      <c r="E98" s="59" t="s">
        <v>518</v>
      </c>
      <c r="F98" s="72" t="s">
        <v>340</v>
      </c>
      <c r="G98" s="59" t="s">
        <v>464</v>
      </c>
      <c r="H98" s="59" t="s">
        <v>134</v>
      </c>
      <c r="I98" s="134" t="s">
        <v>3675</v>
      </c>
      <c r="J98" s="69">
        <v>3.6300000000001726</v>
      </c>
      <c r="K98" s="72" t="s">
        <v>136</v>
      </c>
      <c r="L98" s="73">
        <v>1.9599999999999999E-2</v>
      </c>
      <c r="M98" s="73">
        <v>2.6500000000000412E-2</v>
      </c>
      <c r="N98" s="69">
        <v>2219434.0008709999</v>
      </c>
      <c r="O98" s="71">
        <v>109.84</v>
      </c>
      <c r="P98" s="134" t="s">
        <v>3675</v>
      </c>
      <c r="Q98" s="69">
        <v>2437.8262603659996</v>
      </c>
      <c r="R98" s="70">
        <v>2.1116520032305516E-3</v>
      </c>
      <c r="S98" s="70">
        <f t="shared" si="1"/>
        <v>3.6994326089413916E-3</v>
      </c>
      <c r="T98" s="70">
        <f>Q98/'סכום נכסי הקרן'!$C$41</f>
        <v>7.6354708778188175E-4</v>
      </c>
    </row>
    <row r="99" spans="1:20">
      <c r="A99" s="62" t="s">
        <v>521</v>
      </c>
      <c r="B99" s="59" t="s">
        <v>522</v>
      </c>
      <c r="C99" s="72" t="s">
        <v>124</v>
      </c>
      <c r="D99" s="72" t="s">
        <v>29</v>
      </c>
      <c r="E99" s="59" t="s">
        <v>518</v>
      </c>
      <c r="F99" s="72" t="s">
        <v>340</v>
      </c>
      <c r="G99" s="59" t="s">
        <v>464</v>
      </c>
      <c r="H99" s="59" t="s">
        <v>134</v>
      </c>
      <c r="I99" s="134" t="s">
        <v>3675</v>
      </c>
      <c r="J99" s="69">
        <v>5.8299999999995142</v>
      </c>
      <c r="K99" s="72" t="s">
        <v>136</v>
      </c>
      <c r="L99" s="73">
        <v>1.5800000000000002E-2</v>
      </c>
      <c r="M99" s="73">
        <v>3.059999999999791E-2</v>
      </c>
      <c r="N99" s="69">
        <v>5094729.627932</v>
      </c>
      <c r="O99" s="71">
        <v>102.86</v>
      </c>
      <c r="P99" s="134" t="s">
        <v>3675</v>
      </c>
      <c r="Q99" s="69">
        <v>5240.4386822849992</v>
      </c>
      <c r="R99" s="70">
        <v>4.2908413288192488E-3</v>
      </c>
      <c r="S99" s="70">
        <f t="shared" si="1"/>
        <v>7.9524328954814014E-3</v>
      </c>
      <c r="T99" s="70">
        <f>Q99/'סכום נכסי הקרן'!$C$41</f>
        <v>1.6413481795694088E-3</v>
      </c>
    </row>
    <row r="100" spans="1:20">
      <c r="A100" s="62" t="s">
        <v>523</v>
      </c>
      <c r="B100" s="59" t="s">
        <v>524</v>
      </c>
      <c r="C100" s="72" t="s">
        <v>124</v>
      </c>
      <c r="D100" s="72" t="s">
        <v>29</v>
      </c>
      <c r="E100" s="59" t="s">
        <v>525</v>
      </c>
      <c r="F100" s="72" t="s">
        <v>383</v>
      </c>
      <c r="G100" s="59" t="s">
        <v>464</v>
      </c>
      <c r="H100" s="59" t="s">
        <v>134</v>
      </c>
      <c r="I100" s="134" t="s">
        <v>3675</v>
      </c>
      <c r="J100" s="69">
        <v>2.7500000000006737</v>
      </c>
      <c r="K100" s="72" t="s">
        <v>136</v>
      </c>
      <c r="L100" s="73">
        <v>2.2499999999999999E-2</v>
      </c>
      <c r="M100" s="73">
        <v>2.0600000000000541E-2</v>
      </c>
      <c r="N100" s="69">
        <v>651757.47684799996</v>
      </c>
      <c r="O100" s="71">
        <v>113.9</v>
      </c>
      <c r="P100" s="134" t="s">
        <v>3675</v>
      </c>
      <c r="Q100" s="69">
        <v>742.35180026599994</v>
      </c>
      <c r="R100" s="70">
        <v>1.5930867083694951E-3</v>
      </c>
      <c r="S100" s="70">
        <f t="shared" si="1"/>
        <v>1.1265283756513797E-3</v>
      </c>
      <c r="T100" s="70">
        <f>Q100/'סכום נכסי הקרן'!$C$41</f>
        <v>2.3251064459271293E-4</v>
      </c>
    </row>
    <row r="101" spans="1:20">
      <c r="A101" s="62" t="s">
        <v>526</v>
      </c>
      <c r="B101" s="59" t="s">
        <v>527</v>
      </c>
      <c r="C101" s="72" t="s">
        <v>124</v>
      </c>
      <c r="D101" s="72" t="s">
        <v>29</v>
      </c>
      <c r="E101" s="59" t="s">
        <v>441</v>
      </c>
      <c r="F101" s="72" t="s">
        <v>340</v>
      </c>
      <c r="G101" s="59" t="s">
        <v>460</v>
      </c>
      <c r="H101" s="59" t="s">
        <v>319</v>
      </c>
      <c r="I101" s="134" t="s">
        <v>3675</v>
      </c>
      <c r="J101" s="69">
        <v>1.9400000000000892</v>
      </c>
      <c r="K101" s="72" t="s">
        <v>136</v>
      </c>
      <c r="L101" s="73">
        <v>2.1499999999999998E-2</v>
      </c>
      <c r="M101" s="73">
        <v>2.7000000000001276E-2</v>
      </c>
      <c r="N101" s="69">
        <v>5596068.4193789996</v>
      </c>
      <c r="O101" s="71">
        <v>112.03</v>
      </c>
      <c r="P101" s="134" t="s">
        <v>3675</v>
      </c>
      <c r="Q101" s="69">
        <v>6269.2753073260001</v>
      </c>
      <c r="R101" s="70">
        <v>2.8532456544004096E-3</v>
      </c>
      <c r="S101" s="70">
        <f t="shared" si="1"/>
        <v>9.5137056661580375E-3</v>
      </c>
      <c r="T101" s="70">
        <f>Q101/'סכום נכסי הקרן'!$C$41</f>
        <v>1.9635882102168167E-3</v>
      </c>
    </row>
    <row r="102" spans="1:20">
      <c r="A102" s="62" t="s">
        <v>528</v>
      </c>
      <c r="B102" s="59" t="s">
        <v>529</v>
      </c>
      <c r="C102" s="72" t="s">
        <v>124</v>
      </c>
      <c r="D102" s="72" t="s">
        <v>29</v>
      </c>
      <c r="E102" s="59" t="s">
        <v>441</v>
      </c>
      <c r="F102" s="72" t="s">
        <v>340</v>
      </c>
      <c r="G102" s="59" t="s">
        <v>460</v>
      </c>
      <c r="H102" s="59" t="s">
        <v>319</v>
      </c>
      <c r="I102" s="134" t="s">
        <v>3675</v>
      </c>
      <c r="J102" s="69">
        <v>7.000000000000882</v>
      </c>
      <c r="K102" s="72" t="s">
        <v>136</v>
      </c>
      <c r="L102" s="73">
        <v>1.15E-2</v>
      </c>
      <c r="M102" s="73">
        <v>3.500000000000441E-2</v>
      </c>
      <c r="N102" s="69">
        <v>3596517.4176340001</v>
      </c>
      <c r="O102" s="71">
        <v>94.63</v>
      </c>
      <c r="P102" s="134" t="s">
        <v>3675</v>
      </c>
      <c r="Q102" s="69">
        <v>3403.3844282089999</v>
      </c>
      <c r="R102" s="70">
        <v>7.8225621755208929E-3</v>
      </c>
      <c r="S102" s="70">
        <f t="shared" si="1"/>
        <v>5.1646795094370083E-3</v>
      </c>
      <c r="T102" s="70">
        <f>Q102/'סכום נכסי הקרן'!$C$41</f>
        <v>1.0659677890134151E-3</v>
      </c>
    </row>
    <row r="103" spans="1:20">
      <c r="A103" s="62" t="s">
        <v>530</v>
      </c>
      <c r="B103" s="59" t="s">
        <v>531</v>
      </c>
      <c r="C103" s="72" t="s">
        <v>124</v>
      </c>
      <c r="D103" s="72" t="s">
        <v>29</v>
      </c>
      <c r="E103" s="59" t="s">
        <v>532</v>
      </c>
      <c r="F103" s="72" t="s">
        <v>132</v>
      </c>
      <c r="G103" s="59" t="s">
        <v>533</v>
      </c>
      <c r="H103" s="59" t="s">
        <v>319</v>
      </c>
      <c r="I103" s="134" t="s">
        <v>3675</v>
      </c>
      <c r="J103" s="69">
        <v>1.5099999999983482</v>
      </c>
      <c r="K103" s="72" t="s">
        <v>136</v>
      </c>
      <c r="L103" s="73">
        <v>1.8500000000000003E-2</v>
      </c>
      <c r="M103" s="73">
        <v>2.9699999999990557E-2</v>
      </c>
      <c r="N103" s="69">
        <v>312842.118143</v>
      </c>
      <c r="O103" s="71">
        <v>108.37</v>
      </c>
      <c r="P103" s="134" t="s">
        <v>3675</v>
      </c>
      <c r="Q103" s="69">
        <v>339.02701135600006</v>
      </c>
      <c r="R103" s="70">
        <v>4.3479985883832547E-4</v>
      </c>
      <c r="S103" s="70">
        <f t="shared" si="1"/>
        <v>5.1447783687998811E-4</v>
      </c>
      <c r="T103" s="70">
        <f>Q103/'סכום נכסי הקרן'!$C$41</f>
        <v>1.0618602785967395E-4</v>
      </c>
    </row>
    <row r="104" spans="1:20">
      <c r="A104" s="62" t="s">
        <v>534</v>
      </c>
      <c r="B104" s="59" t="s">
        <v>535</v>
      </c>
      <c r="C104" s="72" t="s">
        <v>124</v>
      </c>
      <c r="D104" s="72" t="s">
        <v>29</v>
      </c>
      <c r="E104" s="59" t="s">
        <v>532</v>
      </c>
      <c r="F104" s="72" t="s">
        <v>132</v>
      </c>
      <c r="G104" s="59" t="s">
        <v>533</v>
      </c>
      <c r="H104" s="59" t="s">
        <v>319</v>
      </c>
      <c r="I104" s="134" t="s">
        <v>3675</v>
      </c>
      <c r="J104" s="69">
        <v>2.1499999999999884</v>
      </c>
      <c r="K104" s="72" t="s">
        <v>136</v>
      </c>
      <c r="L104" s="73">
        <v>3.2000000000000001E-2</v>
      </c>
      <c r="M104" s="73">
        <v>3.2099999999998914E-2</v>
      </c>
      <c r="N104" s="69">
        <v>4153406.1729739998</v>
      </c>
      <c r="O104" s="71">
        <v>103.92</v>
      </c>
      <c r="P104" s="134" t="s">
        <v>3675</v>
      </c>
      <c r="Q104" s="69">
        <v>4316.219802007</v>
      </c>
      <c r="R104" s="70">
        <v>7.5891656625645685E-3</v>
      </c>
      <c r="S104" s="70">
        <f t="shared" si="1"/>
        <v>6.5499188939354466E-3</v>
      </c>
      <c r="T104" s="70">
        <f>Q104/'סכום נכסי הקרן'!$C$41</f>
        <v>1.3518752807077192E-3</v>
      </c>
    </row>
    <row r="105" spans="1:20">
      <c r="A105" s="62" t="s">
        <v>536</v>
      </c>
      <c r="B105" s="59" t="s">
        <v>537</v>
      </c>
      <c r="C105" s="72" t="s">
        <v>124</v>
      </c>
      <c r="D105" s="72" t="s">
        <v>29</v>
      </c>
      <c r="E105" s="59" t="s">
        <v>538</v>
      </c>
      <c r="F105" s="72" t="s">
        <v>132</v>
      </c>
      <c r="G105" s="59" t="s">
        <v>533</v>
      </c>
      <c r="H105" s="59" t="s">
        <v>319</v>
      </c>
      <c r="I105" s="134" t="s">
        <v>3675</v>
      </c>
      <c r="J105" s="69">
        <v>0.25000000000040201</v>
      </c>
      <c r="K105" s="72" t="s">
        <v>136</v>
      </c>
      <c r="L105" s="73">
        <v>3.15E-2</v>
      </c>
      <c r="M105" s="73">
        <v>6.4800000000010932E-2</v>
      </c>
      <c r="N105" s="69">
        <v>1118362.6589820001</v>
      </c>
      <c r="O105" s="71">
        <v>111.21</v>
      </c>
      <c r="P105" s="134" t="s">
        <v>3675</v>
      </c>
      <c r="Q105" s="69">
        <v>1243.7310684179999</v>
      </c>
      <c r="R105" s="70">
        <v>8.2479398377511767E-3</v>
      </c>
      <c r="S105" s="70">
        <f t="shared" si="1"/>
        <v>1.8873778439683748E-3</v>
      </c>
      <c r="T105" s="70">
        <f>Q105/'סכום נכסי הקרן'!$C$41</f>
        <v>3.8954672476611941E-4</v>
      </c>
    </row>
    <row r="106" spans="1:20">
      <c r="A106" s="62" t="s">
        <v>539</v>
      </c>
      <c r="B106" s="59" t="s">
        <v>540</v>
      </c>
      <c r="C106" s="72" t="s">
        <v>124</v>
      </c>
      <c r="D106" s="72" t="s">
        <v>29</v>
      </c>
      <c r="E106" s="59" t="s">
        <v>538</v>
      </c>
      <c r="F106" s="72" t="s">
        <v>132</v>
      </c>
      <c r="G106" s="59" t="s">
        <v>533</v>
      </c>
      <c r="H106" s="59" t="s">
        <v>319</v>
      </c>
      <c r="I106" s="134" t="s">
        <v>3675</v>
      </c>
      <c r="J106" s="69">
        <v>2.5800000000003194</v>
      </c>
      <c r="K106" s="72" t="s">
        <v>136</v>
      </c>
      <c r="L106" s="73">
        <v>0.01</v>
      </c>
      <c r="M106" s="73">
        <v>3.6300000000004953E-2</v>
      </c>
      <c r="N106" s="69">
        <v>2535672.1151709999</v>
      </c>
      <c r="O106" s="71">
        <v>101.24</v>
      </c>
      <c r="P106" s="134" t="s">
        <v>3675</v>
      </c>
      <c r="Q106" s="69">
        <v>2567.1143865710001</v>
      </c>
      <c r="R106" s="70">
        <v>6.8666785328186262E-3</v>
      </c>
      <c r="S106" s="70">
        <f t="shared" si="1"/>
        <v>3.8956289982443361E-3</v>
      </c>
      <c r="T106" s="70">
        <f>Q106/'סכום נכסי הקרן'!$C$41</f>
        <v>8.0404118445051944E-4</v>
      </c>
    </row>
    <row r="107" spans="1:20">
      <c r="A107" s="62" t="s">
        <v>541</v>
      </c>
      <c r="B107" s="59" t="s">
        <v>542</v>
      </c>
      <c r="C107" s="72" t="s">
        <v>124</v>
      </c>
      <c r="D107" s="72" t="s">
        <v>29</v>
      </c>
      <c r="E107" s="59" t="s">
        <v>538</v>
      </c>
      <c r="F107" s="72" t="s">
        <v>132</v>
      </c>
      <c r="G107" s="59" t="s">
        <v>533</v>
      </c>
      <c r="H107" s="59" t="s">
        <v>319</v>
      </c>
      <c r="I107" s="134" t="s">
        <v>3675</v>
      </c>
      <c r="J107" s="69">
        <v>3.1700000000005835</v>
      </c>
      <c r="K107" s="72" t="s">
        <v>136</v>
      </c>
      <c r="L107" s="73">
        <v>3.2300000000000002E-2</v>
      </c>
      <c r="M107" s="73">
        <v>3.750000000000786E-2</v>
      </c>
      <c r="N107" s="69">
        <v>2790295.619988</v>
      </c>
      <c r="O107" s="71">
        <v>102.58</v>
      </c>
      <c r="P107" s="134" t="s">
        <v>3675</v>
      </c>
      <c r="Q107" s="69">
        <v>2862.2852644489999</v>
      </c>
      <c r="R107" s="70">
        <v>6.1852186276121464E-3</v>
      </c>
      <c r="S107" s="70">
        <f t="shared" si="1"/>
        <v>4.3435545902296277E-3</v>
      </c>
      <c r="T107" s="70">
        <f>Q107/'סכום נכסי הקרן'!$C$41</f>
        <v>8.9649111325222641E-4</v>
      </c>
    </row>
    <row r="108" spans="1:20">
      <c r="A108" s="62" t="s">
        <v>543</v>
      </c>
      <c r="B108" s="59" t="s">
        <v>544</v>
      </c>
      <c r="C108" s="72" t="s">
        <v>124</v>
      </c>
      <c r="D108" s="72" t="s">
        <v>29</v>
      </c>
      <c r="E108" s="59" t="s">
        <v>545</v>
      </c>
      <c r="F108" s="72" t="s">
        <v>546</v>
      </c>
      <c r="G108" s="59" t="s">
        <v>533</v>
      </c>
      <c r="H108" s="59" t="s">
        <v>319</v>
      </c>
      <c r="I108" s="134" t="s">
        <v>3675</v>
      </c>
      <c r="J108" s="69">
        <v>4.6799999999985786</v>
      </c>
      <c r="K108" s="72" t="s">
        <v>136</v>
      </c>
      <c r="L108" s="73">
        <v>0.03</v>
      </c>
      <c r="M108" s="73">
        <v>3.8399999999986764E-2</v>
      </c>
      <c r="N108" s="69">
        <v>1679568.55926</v>
      </c>
      <c r="O108" s="71">
        <v>97.18</v>
      </c>
      <c r="P108" s="134" t="s">
        <v>3675</v>
      </c>
      <c r="Q108" s="69">
        <v>1632.204819774</v>
      </c>
      <c r="R108" s="70">
        <v>5.9996590720286912E-3</v>
      </c>
      <c r="S108" s="70">
        <f t="shared" si="1"/>
        <v>2.4768917428253075E-3</v>
      </c>
      <c r="T108" s="70">
        <f>Q108/'סכום נכסי הקרן'!$C$41</f>
        <v>5.1121987528958792E-4</v>
      </c>
    </row>
    <row r="109" spans="1:20">
      <c r="A109" s="62" t="s">
        <v>547</v>
      </c>
      <c r="B109" s="59" t="s">
        <v>548</v>
      </c>
      <c r="C109" s="72" t="s">
        <v>124</v>
      </c>
      <c r="D109" s="72" t="s">
        <v>29</v>
      </c>
      <c r="E109" s="59" t="s">
        <v>549</v>
      </c>
      <c r="F109" s="72" t="s">
        <v>340</v>
      </c>
      <c r="G109" s="59" t="s">
        <v>550</v>
      </c>
      <c r="H109" s="59" t="s">
        <v>134</v>
      </c>
      <c r="I109" s="134" t="s">
        <v>3675</v>
      </c>
      <c r="J109" s="69">
        <v>1.8900000000007764</v>
      </c>
      <c r="K109" s="72" t="s">
        <v>136</v>
      </c>
      <c r="L109" s="73">
        <v>2.5000000000000001E-2</v>
      </c>
      <c r="M109" s="73">
        <v>2.6400000000009576E-2</v>
      </c>
      <c r="N109" s="69">
        <v>1225106.5325150001</v>
      </c>
      <c r="O109" s="71">
        <v>112.49</v>
      </c>
      <c r="P109" s="134" t="s">
        <v>3675</v>
      </c>
      <c r="Q109" s="69">
        <v>1378.122335537</v>
      </c>
      <c r="R109" s="70">
        <v>3.7094234431737892E-3</v>
      </c>
      <c r="S109" s="70">
        <f t="shared" si="1"/>
        <v>2.0913183150429375E-3</v>
      </c>
      <c r="T109" s="70">
        <f>Q109/'סכום נכסי הקרן'!$C$41</f>
        <v>4.3163916683236557E-4</v>
      </c>
    </row>
    <row r="110" spans="1:20">
      <c r="A110" s="62" t="s">
        <v>551</v>
      </c>
      <c r="B110" s="59" t="s">
        <v>552</v>
      </c>
      <c r="C110" s="72" t="s">
        <v>124</v>
      </c>
      <c r="D110" s="72" t="s">
        <v>29</v>
      </c>
      <c r="E110" s="59" t="s">
        <v>549</v>
      </c>
      <c r="F110" s="72" t="s">
        <v>340</v>
      </c>
      <c r="G110" s="59" t="s">
        <v>550</v>
      </c>
      <c r="H110" s="59" t="s">
        <v>134</v>
      </c>
      <c r="I110" s="134" t="s">
        <v>3675</v>
      </c>
      <c r="J110" s="69">
        <v>5.2899999999990062</v>
      </c>
      <c r="K110" s="72" t="s">
        <v>136</v>
      </c>
      <c r="L110" s="73">
        <v>1.9E-2</v>
      </c>
      <c r="M110" s="73">
        <v>3.4499999999991149E-2</v>
      </c>
      <c r="N110" s="69">
        <v>1420640.2670700001</v>
      </c>
      <c r="O110" s="71">
        <v>103.41</v>
      </c>
      <c r="P110" s="134" t="s">
        <v>3675</v>
      </c>
      <c r="Q110" s="69">
        <v>1469.0840916740001</v>
      </c>
      <c r="R110" s="70">
        <v>5.1701253175778471E-3</v>
      </c>
      <c r="S110" s="70">
        <f t="shared" si="1"/>
        <v>2.2293539463308179E-3</v>
      </c>
      <c r="T110" s="70">
        <f>Q110/'סכום נכסי הקרן'!$C$41</f>
        <v>4.6012913148944692E-4</v>
      </c>
    </row>
    <row r="111" spans="1:20">
      <c r="A111" s="62" t="s">
        <v>553</v>
      </c>
      <c r="B111" s="59" t="s">
        <v>554</v>
      </c>
      <c r="C111" s="72" t="s">
        <v>124</v>
      </c>
      <c r="D111" s="72" t="s">
        <v>29</v>
      </c>
      <c r="E111" s="59" t="s">
        <v>549</v>
      </c>
      <c r="F111" s="72" t="s">
        <v>340</v>
      </c>
      <c r="G111" s="59" t="s">
        <v>550</v>
      </c>
      <c r="H111" s="59" t="s">
        <v>134</v>
      </c>
      <c r="I111" s="134" t="s">
        <v>3675</v>
      </c>
      <c r="J111" s="69">
        <v>7.1199999999991999</v>
      </c>
      <c r="K111" s="72" t="s">
        <v>136</v>
      </c>
      <c r="L111" s="73">
        <v>3.9000000000000003E-3</v>
      </c>
      <c r="M111" s="73">
        <v>3.7499999999994232E-2</v>
      </c>
      <c r="N111" s="69">
        <v>1524141.1059909998</v>
      </c>
      <c r="O111" s="71">
        <v>85.22</v>
      </c>
      <c r="P111" s="134" t="s">
        <v>3675</v>
      </c>
      <c r="Q111" s="69">
        <v>1298.873056617</v>
      </c>
      <c r="R111" s="70">
        <v>6.9279141181409088E-3</v>
      </c>
      <c r="S111" s="70">
        <f t="shared" si="1"/>
        <v>1.9710565181141754E-3</v>
      </c>
      <c r="T111" s="70">
        <f>Q111/'סכום נכסי הקרן'!$C$41</f>
        <v>4.0681764566329937E-4</v>
      </c>
    </row>
    <row r="112" spans="1:20">
      <c r="A112" s="62" t="s">
        <v>555</v>
      </c>
      <c r="B112" s="59" t="s">
        <v>556</v>
      </c>
      <c r="C112" s="72" t="s">
        <v>124</v>
      </c>
      <c r="D112" s="72" t="s">
        <v>29</v>
      </c>
      <c r="E112" s="59" t="s">
        <v>557</v>
      </c>
      <c r="F112" s="72" t="s">
        <v>546</v>
      </c>
      <c r="G112" s="59" t="s">
        <v>533</v>
      </c>
      <c r="H112" s="59" t="s">
        <v>319</v>
      </c>
      <c r="I112" s="134" t="s">
        <v>3675</v>
      </c>
      <c r="J112" s="69">
        <v>4.8399999999997911</v>
      </c>
      <c r="K112" s="72" t="s">
        <v>136</v>
      </c>
      <c r="L112" s="73">
        <v>7.4999999999999997E-3</v>
      </c>
      <c r="M112" s="73">
        <v>4.1699999999997087E-2</v>
      </c>
      <c r="N112" s="69">
        <v>2925927.995079</v>
      </c>
      <c r="O112" s="71">
        <v>91.87</v>
      </c>
      <c r="P112" s="134" t="s">
        <v>3675</v>
      </c>
      <c r="Q112" s="69">
        <v>2688.0499075340003</v>
      </c>
      <c r="R112" s="70">
        <v>2.7925582076403065E-3</v>
      </c>
      <c r="S112" s="70">
        <f t="shared" si="1"/>
        <v>4.0791502019919199E-3</v>
      </c>
      <c r="T112" s="70">
        <f>Q112/'סכום נכסי הקרן'!$C$41</f>
        <v>8.4191917696456366E-4</v>
      </c>
    </row>
    <row r="113" spans="1:20">
      <c r="A113" s="62" t="s">
        <v>558</v>
      </c>
      <c r="B113" s="59" t="s">
        <v>559</v>
      </c>
      <c r="C113" s="72" t="s">
        <v>124</v>
      </c>
      <c r="D113" s="72" t="s">
        <v>29</v>
      </c>
      <c r="E113" s="59" t="s">
        <v>507</v>
      </c>
      <c r="F113" s="72" t="s">
        <v>340</v>
      </c>
      <c r="G113" s="59" t="s">
        <v>533</v>
      </c>
      <c r="H113" s="59" t="s">
        <v>319</v>
      </c>
      <c r="I113" s="134" t="s">
        <v>3675</v>
      </c>
      <c r="J113" s="69">
        <v>1.4700000000010451</v>
      </c>
      <c r="K113" s="72" t="s">
        <v>136</v>
      </c>
      <c r="L113" s="73">
        <v>2.0499999999999997E-2</v>
      </c>
      <c r="M113" s="73">
        <v>2.8300000000024382E-2</v>
      </c>
      <c r="N113" s="69">
        <v>257194.153185</v>
      </c>
      <c r="O113" s="71">
        <v>111.63</v>
      </c>
      <c r="P113" s="134" t="s">
        <v>3675</v>
      </c>
      <c r="Q113" s="69">
        <v>287.10584991000002</v>
      </c>
      <c r="R113" s="70">
        <v>6.9512572057418907E-4</v>
      </c>
      <c r="S113" s="70">
        <f t="shared" si="1"/>
        <v>4.3568680863066337E-4</v>
      </c>
      <c r="T113" s="70">
        <f>Q113/'סכום נכסי הקרן'!$C$41</f>
        <v>8.992389619718447E-5</v>
      </c>
    </row>
    <row r="114" spans="1:20">
      <c r="A114" s="62" t="s">
        <v>560</v>
      </c>
      <c r="B114" s="59" t="s">
        <v>561</v>
      </c>
      <c r="C114" s="72" t="s">
        <v>124</v>
      </c>
      <c r="D114" s="72" t="s">
        <v>29</v>
      </c>
      <c r="E114" s="59" t="s">
        <v>507</v>
      </c>
      <c r="F114" s="72" t="s">
        <v>340</v>
      </c>
      <c r="G114" s="59" t="s">
        <v>533</v>
      </c>
      <c r="H114" s="59" t="s">
        <v>319</v>
      </c>
      <c r="I114" s="134" t="s">
        <v>3675</v>
      </c>
      <c r="J114" s="69">
        <v>2.2999999999996277</v>
      </c>
      <c r="K114" s="72" t="s">
        <v>136</v>
      </c>
      <c r="L114" s="73">
        <v>2.0499999999999997E-2</v>
      </c>
      <c r="M114" s="73">
        <v>2.989999999999144E-2</v>
      </c>
      <c r="N114" s="69">
        <v>1448633.0587880001</v>
      </c>
      <c r="O114" s="71">
        <v>111.3</v>
      </c>
      <c r="P114" s="134" t="s">
        <v>3675</v>
      </c>
      <c r="Q114" s="69">
        <v>1612.3286970619999</v>
      </c>
      <c r="R114" s="70">
        <v>1.6439712387633101E-3</v>
      </c>
      <c r="S114" s="70">
        <f t="shared" si="1"/>
        <v>2.4467294717498232E-3</v>
      </c>
      <c r="T114" s="70">
        <f>Q114/'סכום נכסי הקרן'!$C$41</f>
        <v>5.0499451138245519E-4</v>
      </c>
    </row>
    <row r="115" spans="1:20">
      <c r="A115" s="62" t="s">
        <v>562</v>
      </c>
      <c r="B115" s="59" t="s">
        <v>563</v>
      </c>
      <c r="C115" s="72" t="s">
        <v>124</v>
      </c>
      <c r="D115" s="72" t="s">
        <v>29</v>
      </c>
      <c r="E115" s="59" t="s">
        <v>507</v>
      </c>
      <c r="F115" s="72" t="s">
        <v>340</v>
      </c>
      <c r="G115" s="59" t="s">
        <v>533</v>
      </c>
      <c r="H115" s="59" t="s">
        <v>319</v>
      </c>
      <c r="I115" s="134" t="s">
        <v>3675</v>
      </c>
      <c r="J115" s="69">
        <v>5.020000000000107</v>
      </c>
      <c r="K115" s="72" t="s">
        <v>136</v>
      </c>
      <c r="L115" s="73">
        <v>8.3999999999999995E-3</v>
      </c>
      <c r="M115" s="73">
        <v>3.4000000000001022E-2</v>
      </c>
      <c r="N115" s="69">
        <v>3999682.0876749996</v>
      </c>
      <c r="O115" s="71">
        <v>98.31</v>
      </c>
      <c r="P115" s="134" t="s">
        <v>3675</v>
      </c>
      <c r="Q115" s="69">
        <v>3932.087560379</v>
      </c>
      <c r="R115" s="70">
        <v>5.9057772448956958E-3</v>
      </c>
      <c r="S115" s="70">
        <f t="shared" si="1"/>
        <v>5.9669932917594216E-3</v>
      </c>
      <c r="T115" s="70">
        <f>Q115/'סכום נכסי הקרן'!$C$41</f>
        <v>1.2315619264762529E-3</v>
      </c>
    </row>
    <row r="116" spans="1:20">
      <c r="A116" s="62" t="s">
        <v>564</v>
      </c>
      <c r="B116" s="59" t="s">
        <v>565</v>
      </c>
      <c r="C116" s="72" t="s">
        <v>124</v>
      </c>
      <c r="D116" s="72" t="s">
        <v>29</v>
      </c>
      <c r="E116" s="59" t="s">
        <v>507</v>
      </c>
      <c r="F116" s="72" t="s">
        <v>340</v>
      </c>
      <c r="G116" s="59" t="s">
        <v>533</v>
      </c>
      <c r="H116" s="59" t="s">
        <v>319</v>
      </c>
      <c r="I116" s="134" t="s">
        <v>3675</v>
      </c>
      <c r="J116" s="69">
        <v>6.0300000000032972</v>
      </c>
      <c r="K116" s="72" t="s">
        <v>136</v>
      </c>
      <c r="L116" s="73">
        <v>5.0000000000000001E-3</v>
      </c>
      <c r="M116" s="73">
        <v>3.450000000002959E-2</v>
      </c>
      <c r="N116" s="69">
        <v>513693.47928000003</v>
      </c>
      <c r="O116" s="71">
        <v>92.12</v>
      </c>
      <c r="P116" s="134" t="s">
        <v>3675</v>
      </c>
      <c r="Q116" s="69">
        <v>473.21441764799994</v>
      </c>
      <c r="R116" s="70">
        <v>2.9309964902911293E-3</v>
      </c>
      <c r="S116" s="70">
        <f t="shared" si="1"/>
        <v>7.1810894653558869E-4</v>
      </c>
      <c r="T116" s="70">
        <f>Q116/'סכום נכסי הקרן'!$C$41</f>
        <v>1.4821461905053192E-4</v>
      </c>
    </row>
    <row r="117" spans="1:20">
      <c r="A117" s="62" t="s">
        <v>566</v>
      </c>
      <c r="B117" s="59" t="s">
        <v>567</v>
      </c>
      <c r="C117" s="72" t="s">
        <v>124</v>
      </c>
      <c r="D117" s="72" t="s">
        <v>29</v>
      </c>
      <c r="E117" s="59" t="s">
        <v>507</v>
      </c>
      <c r="F117" s="72" t="s">
        <v>340</v>
      </c>
      <c r="G117" s="59" t="s">
        <v>533</v>
      </c>
      <c r="H117" s="59" t="s">
        <v>319</v>
      </c>
      <c r="I117" s="134" t="s">
        <v>3675</v>
      </c>
      <c r="J117" s="69">
        <v>5.9299999999990094</v>
      </c>
      <c r="K117" s="72" t="s">
        <v>136</v>
      </c>
      <c r="L117" s="73">
        <v>9.7000000000000003E-3</v>
      </c>
      <c r="M117" s="73">
        <v>3.8399999999991642E-2</v>
      </c>
      <c r="N117" s="69">
        <v>2366725.3392779999</v>
      </c>
      <c r="O117" s="71">
        <v>93.04</v>
      </c>
      <c r="P117" s="134" t="s">
        <v>3675</v>
      </c>
      <c r="Q117" s="69">
        <v>2202.001289026</v>
      </c>
      <c r="R117" s="70">
        <v>5.8324901222525337E-3</v>
      </c>
      <c r="S117" s="70">
        <f t="shared" si="1"/>
        <v>3.3415651910857465E-3</v>
      </c>
      <c r="T117" s="70">
        <f>Q117/'סכום נכסי הקרן'!$C$41</f>
        <v>6.8968478142299096E-4</v>
      </c>
    </row>
    <row r="118" spans="1:20">
      <c r="A118" s="62" t="s">
        <v>568</v>
      </c>
      <c r="B118" s="59" t="s">
        <v>569</v>
      </c>
      <c r="C118" s="72" t="s">
        <v>124</v>
      </c>
      <c r="D118" s="72" t="s">
        <v>29</v>
      </c>
      <c r="E118" s="59" t="s">
        <v>570</v>
      </c>
      <c r="F118" s="72" t="s">
        <v>571</v>
      </c>
      <c r="G118" s="59" t="s">
        <v>550</v>
      </c>
      <c r="H118" s="59" t="s">
        <v>134</v>
      </c>
      <c r="I118" s="134" t="s">
        <v>3675</v>
      </c>
      <c r="J118" s="69">
        <v>1.2900000000000587</v>
      </c>
      <c r="K118" s="72" t="s">
        <v>136</v>
      </c>
      <c r="L118" s="73">
        <v>1.8500000000000003E-2</v>
      </c>
      <c r="M118" s="73">
        <v>2.050000000000508E-2</v>
      </c>
      <c r="N118" s="69">
        <v>1682794.1610129999</v>
      </c>
      <c r="O118" s="71">
        <v>111.15</v>
      </c>
      <c r="P118" s="134" t="s">
        <v>3675</v>
      </c>
      <c r="Q118" s="69">
        <v>1870.4257222410001</v>
      </c>
      <c r="R118" s="70">
        <v>3.509916070859753E-3</v>
      </c>
      <c r="S118" s="70">
        <f t="shared" si="1"/>
        <v>2.838395016887815E-3</v>
      </c>
      <c r="T118" s="70">
        <f>Q118/'סכום נכסי הקרן'!$C$41</f>
        <v>5.8583260683844787E-4</v>
      </c>
    </row>
    <row r="119" spans="1:20">
      <c r="A119" s="62" t="s">
        <v>572</v>
      </c>
      <c r="B119" s="59" t="s">
        <v>573</v>
      </c>
      <c r="C119" s="72" t="s">
        <v>124</v>
      </c>
      <c r="D119" s="72" t="s">
        <v>29</v>
      </c>
      <c r="E119" s="59" t="s">
        <v>570</v>
      </c>
      <c r="F119" s="72" t="s">
        <v>571</v>
      </c>
      <c r="G119" s="59" t="s">
        <v>550</v>
      </c>
      <c r="H119" s="59" t="s">
        <v>134</v>
      </c>
      <c r="I119" s="134" t="s">
        <v>3675</v>
      </c>
      <c r="J119" s="69">
        <v>0.89000000000004675</v>
      </c>
      <c r="K119" s="72" t="s">
        <v>136</v>
      </c>
      <c r="L119" s="73">
        <v>0.01</v>
      </c>
      <c r="M119" s="73">
        <v>2.9500000000003725E-2</v>
      </c>
      <c r="N119" s="69">
        <v>3326766.15754</v>
      </c>
      <c r="O119" s="71">
        <v>108.89</v>
      </c>
      <c r="P119" s="134" t="s">
        <v>3675</v>
      </c>
      <c r="Q119" s="69">
        <v>3622.5155639469999</v>
      </c>
      <c r="R119" s="70">
        <v>4.3199862150938495E-3</v>
      </c>
      <c r="S119" s="70">
        <f t="shared" si="1"/>
        <v>5.4972138177112216E-3</v>
      </c>
      <c r="T119" s="70">
        <f>Q119/'סכום נכסי הקרן'!$C$41</f>
        <v>1.1346014497690287E-3</v>
      </c>
    </row>
    <row r="120" spans="1:20">
      <c r="A120" s="62" t="s">
        <v>574</v>
      </c>
      <c r="B120" s="59" t="s">
        <v>575</v>
      </c>
      <c r="C120" s="72" t="s">
        <v>124</v>
      </c>
      <c r="D120" s="72" t="s">
        <v>29</v>
      </c>
      <c r="E120" s="59" t="s">
        <v>570</v>
      </c>
      <c r="F120" s="72" t="s">
        <v>571</v>
      </c>
      <c r="G120" s="59" t="s">
        <v>550</v>
      </c>
      <c r="H120" s="59" t="s">
        <v>134</v>
      </c>
      <c r="I120" s="134" t="s">
        <v>3675</v>
      </c>
      <c r="J120" s="69">
        <v>3.68</v>
      </c>
      <c r="K120" s="72" t="s">
        <v>136</v>
      </c>
      <c r="L120" s="73">
        <v>0.01</v>
      </c>
      <c r="M120" s="73">
        <v>4.0999999999999072E-2</v>
      </c>
      <c r="N120" s="69">
        <v>5513014.8379389998</v>
      </c>
      <c r="O120" s="71">
        <v>97.46</v>
      </c>
      <c r="P120" s="134" t="s">
        <v>3675</v>
      </c>
      <c r="Q120" s="69">
        <v>5372.9839202749999</v>
      </c>
      <c r="R120" s="70">
        <v>4.6560344492744439E-3</v>
      </c>
      <c r="S120" s="70">
        <f t="shared" si="1"/>
        <v>8.1535719936821436E-3</v>
      </c>
      <c r="T120" s="70">
        <f>Q120/'סכום נכסי הקרן'!$C$41</f>
        <v>1.6828624302409998E-3</v>
      </c>
    </row>
    <row r="121" spans="1:20">
      <c r="A121" s="62" t="s">
        <v>576</v>
      </c>
      <c r="B121" s="59" t="s">
        <v>577</v>
      </c>
      <c r="C121" s="72" t="s">
        <v>124</v>
      </c>
      <c r="D121" s="72" t="s">
        <v>29</v>
      </c>
      <c r="E121" s="59" t="s">
        <v>570</v>
      </c>
      <c r="F121" s="72" t="s">
        <v>571</v>
      </c>
      <c r="G121" s="59" t="s">
        <v>550</v>
      </c>
      <c r="H121" s="59" t="s">
        <v>134</v>
      </c>
      <c r="I121" s="134" t="s">
        <v>3675</v>
      </c>
      <c r="J121" s="69">
        <v>2.3399999999999817</v>
      </c>
      <c r="K121" s="72" t="s">
        <v>136</v>
      </c>
      <c r="L121" s="73">
        <v>3.5400000000000001E-2</v>
      </c>
      <c r="M121" s="73">
        <v>3.7299999999999188E-2</v>
      </c>
      <c r="N121" s="69">
        <v>5350043.7050000001</v>
      </c>
      <c r="O121" s="71">
        <v>103.99</v>
      </c>
      <c r="P121" s="134" t="s">
        <v>3675</v>
      </c>
      <c r="Q121" s="69">
        <v>5563.5104284650006</v>
      </c>
      <c r="R121" s="70">
        <v>4.7896112881710999E-3</v>
      </c>
      <c r="S121" s="70">
        <f t="shared" si="1"/>
        <v>8.4426984128716763E-3</v>
      </c>
      <c r="T121" s="70">
        <f>Q121/'סכום נכסי הקרן'!$C$41</f>
        <v>1.7425368881131063E-3</v>
      </c>
    </row>
    <row r="122" spans="1:20">
      <c r="A122" s="62" t="s">
        <v>578</v>
      </c>
      <c r="B122" s="59" t="s">
        <v>579</v>
      </c>
      <c r="C122" s="72" t="s">
        <v>124</v>
      </c>
      <c r="D122" s="72" t="s">
        <v>29</v>
      </c>
      <c r="E122" s="59" t="s">
        <v>580</v>
      </c>
      <c r="F122" s="72" t="s">
        <v>340</v>
      </c>
      <c r="G122" s="59" t="s">
        <v>550</v>
      </c>
      <c r="H122" s="59" t="s">
        <v>134</v>
      </c>
      <c r="I122" s="134" t="s">
        <v>3675</v>
      </c>
      <c r="J122" s="69">
        <v>3.4900000000001543</v>
      </c>
      <c r="K122" s="72" t="s">
        <v>136</v>
      </c>
      <c r="L122" s="73">
        <v>2.75E-2</v>
      </c>
      <c r="M122" s="73">
        <v>2.5600000000002229E-2</v>
      </c>
      <c r="N122" s="69">
        <v>2731433.7464020001</v>
      </c>
      <c r="O122" s="71">
        <v>111.53</v>
      </c>
      <c r="P122" s="134" t="s">
        <v>3675</v>
      </c>
      <c r="Q122" s="69">
        <v>3046.368087497</v>
      </c>
      <c r="R122" s="70">
        <v>5.662218851296176E-3</v>
      </c>
      <c r="S122" s="70">
        <f t="shared" si="1"/>
        <v>4.622902634592526E-3</v>
      </c>
      <c r="T122" s="70">
        <f>Q122/'סכום נכסי הקרן'!$C$41</f>
        <v>9.5414735632996968E-4</v>
      </c>
    </row>
    <row r="123" spans="1:20">
      <c r="A123" s="62" t="s">
        <v>581</v>
      </c>
      <c r="B123" s="59" t="s">
        <v>582</v>
      </c>
      <c r="C123" s="72" t="s">
        <v>124</v>
      </c>
      <c r="D123" s="72" t="s">
        <v>29</v>
      </c>
      <c r="E123" s="59" t="s">
        <v>580</v>
      </c>
      <c r="F123" s="72" t="s">
        <v>340</v>
      </c>
      <c r="G123" s="59" t="s">
        <v>550</v>
      </c>
      <c r="H123" s="59" t="s">
        <v>134</v>
      </c>
      <c r="I123" s="134" t="s">
        <v>3675</v>
      </c>
      <c r="J123" s="69">
        <v>4.94999999999916</v>
      </c>
      <c r="K123" s="72" t="s">
        <v>136</v>
      </c>
      <c r="L123" s="73">
        <v>8.5000000000000006E-3</v>
      </c>
      <c r="M123" s="73">
        <v>2.989999999999287E-2</v>
      </c>
      <c r="N123" s="69">
        <v>2225000.3030070001</v>
      </c>
      <c r="O123" s="71">
        <v>98.97</v>
      </c>
      <c r="P123" s="134" t="s">
        <v>3675</v>
      </c>
      <c r="Q123" s="69">
        <v>2202.0827308430003</v>
      </c>
      <c r="R123" s="70">
        <v>3.5412460457528929E-3</v>
      </c>
      <c r="S123" s="70">
        <f t="shared" si="1"/>
        <v>3.3416887800873257E-3</v>
      </c>
      <c r="T123" s="70">
        <f>Q123/'סכום נכסי הקרן'!$C$41</f>
        <v>6.8971028966498726E-4</v>
      </c>
    </row>
    <row r="124" spans="1:20">
      <c r="A124" s="62" t="s">
        <v>583</v>
      </c>
      <c r="B124" s="59" t="s">
        <v>584</v>
      </c>
      <c r="C124" s="72" t="s">
        <v>124</v>
      </c>
      <c r="D124" s="72" t="s">
        <v>29</v>
      </c>
      <c r="E124" s="59" t="s">
        <v>580</v>
      </c>
      <c r="F124" s="72" t="s">
        <v>340</v>
      </c>
      <c r="G124" s="59" t="s">
        <v>550</v>
      </c>
      <c r="H124" s="59" t="s">
        <v>134</v>
      </c>
      <c r="I124" s="134" t="s">
        <v>3675</v>
      </c>
      <c r="J124" s="69">
        <v>6.4199999999991109</v>
      </c>
      <c r="K124" s="72" t="s">
        <v>136</v>
      </c>
      <c r="L124" s="73">
        <v>3.1800000000000002E-2</v>
      </c>
      <c r="M124" s="73">
        <v>3.2499999999994499E-2</v>
      </c>
      <c r="N124" s="69">
        <v>2222960.4176329998</v>
      </c>
      <c r="O124" s="71">
        <v>102.29</v>
      </c>
      <c r="P124" s="134" t="s">
        <v>3675</v>
      </c>
      <c r="Q124" s="69">
        <v>2273.8662087810003</v>
      </c>
      <c r="R124" s="70">
        <v>6.4497384882826209E-3</v>
      </c>
      <c r="S124" s="70">
        <f t="shared" si="1"/>
        <v>3.4506211282962556E-3</v>
      </c>
      <c r="T124" s="70">
        <f>Q124/'סכום נכסי הקרן'!$C$41</f>
        <v>7.1219346101378798E-4</v>
      </c>
    </row>
    <row r="125" spans="1:20">
      <c r="A125" s="62" t="s">
        <v>585</v>
      </c>
      <c r="B125" s="59" t="s">
        <v>586</v>
      </c>
      <c r="C125" s="72" t="s">
        <v>124</v>
      </c>
      <c r="D125" s="72" t="s">
        <v>29</v>
      </c>
      <c r="E125" s="59" t="s">
        <v>587</v>
      </c>
      <c r="F125" s="72" t="s">
        <v>160</v>
      </c>
      <c r="G125" s="59" t="s">
        <v>533</v>
      </c>
      <c r="H125" s="59" t="s">
        <v>319</v>
      </c>
      <c r="I125" s="134" t="s">
        <v>3675</v>
      </c>
      <c r="J125" s="69">
        <v>0.51000000000037349</v>
      </c>
      <c r="K125" s="72" t="s">
        <v>136</v>
      </c>
      <c r="L125" s="73">
        <v>1.9799999999999998E-2</v>
      </c>
      <c r="M125" s="73">
        <v>3.7499999999999999E-2</v>
      </c>
      <c r="N125" s="69">
        <v>575622.47597100004</v>
      </c>
      <c r="O125" s="71">
        <v>110.52</v>
      </c>
      <c r="P125" s="69">
        <v>6.3546290049999996</v>
      </c>
      <c r="Q125" s="69">
        <v>642.53261497599999</v>
      </c>
      <c r="R125" s="70">
        <v>3.7884906644335896E-3</v>
      </c>
      <c r="S125" s="70">
        <f t="shared" si="1"/>
        <v>9.750514820501318E-4</v>
      </c>
      <c r="T125" s="70">
        <f>Q125/'סכום נכסי הקרן'!$C$41</f>
        <v>2.012464608106017E-4</v>
      </c>
    </row>
    <row r="126" spans="1:20">
      <c r="A126" s="62" t="s">
        <v>588</v>
      </c>
      <c r="B126" s="59" t="s">
        <v>589</v>
      </c>
      <c r="C126" s="72" t="s">
        <v>124</v>
      </c>
      <c r="D126" s="72" t="s">
        <v>29</v>
      </c>
      <c r="E126" s="59" t="s">
        <v>590</v>
      </c>
      <c r="F126" s="72" t="s">
        <v>323</v>
      </c>
      <c r="G126" s="59" t="s">
        <v>533</v>
      </c>
      <c r="H126" s="59" t="s">
        <v>319</v>
      </c>
      <c r="I126" s="134" t="s">
        <v>3675</v>
      </c>
      <c r="J126" s="69">
        <v>2.8199999999767176</v>
      </c>
      <c r="K126" s="72" t="s">
        <v>136</v>
      </c>
      <c r="L126" s="73">
        <v>1.9400000000000001E-2</v>
      </c>
      <c r="M126" s="73">
        <v>2.1399999999742229E-2</v>
      </c>
      <c r="N126" s="69">
        <v>42989.573783</v>
      </c>
      <c r="O126" s="71">
        <v>111.9</v>
      </c>
      <c r="P126" s="134" t="s">
        <v>3675</v>
      </c>
      <c r="Q126" s="69">
        <v>48.105332516000004</v>
      </c>
      <c r="R126" s="70">
        <v>1.4270226977762114E-4</v>
      </c>
      <c r="S126" s="70">
        <f t="shared" si="1"/>
        <v>7.300045891988255E-5</v>
      </c>
      <c r="T126" s="70">
        <f>Q126/'סכום נכסי הקרן'!$C$41</f>
        <v>1.5066982888213023E-5</v>
      </c>
    </row>
    <row r="127" spans="1:20">
      <c r="A127" s="62" t="s">
        <v>591</v>
      </c>
      <c r="B127" s="59" t="s">
        <v>592</v>
      </c>
      <c r="C127" s="72" t="s">
        <v>124</v>
      </c>
      <c r="D127" s="72" t="s">
        <v>29</v>
      </c>
      <c r="E127" s="59" t="s">
        <v>590</v>
      </c>
      <c r="F127" s="72" t="s">
        <v>323</v>
      </c>
      <c r="G127" s="59" t="s">
        <v>533</v>
      </c>
      <c r="H127" s="59" t="s">
        <v>319</v>
      </c>
      <c r="I127" s="134" t="s">
        <v>3675</v>
      </c>
      <c r="J127" s="69">
        <v>3.8099999999996004</v>
      </c>
      <c r="K127" s="72" t="s">
        <v>136</v>
      </c>
      <c r="L127" s="73">
        <v>1.23E-2</v>
      </c>
      <c r="M127" s="73">
        <v>2.3299999999998149E-2</v>
      </c>
      <c r="N127" s="69">
        <v>3113940.1853379998</v>
      </c>
      <c r="O127" s="71">
        <v>107.66</v>
      </c>
      <c r="P127" s="134" t="s">
        <v>3675</v>
      </c>
      <c r="Q127" s="69">
        <v>3352.4680091139999</v>
      </c>
      <c r="R127" s="70">
        <v>2.7930448043057901E-3</v>
      </c>
      <c r="S127" s="70">
        <f t="shared" si="1"/>
        <v>5.0874131905885561E-3</v>
      </c>
      <c r="T127" s="70">
        <f>Q127/'סכום נכסי הקרן'!$C$41</f>
        <v>1.0500203508582316E-3</v>
      </c>
    </row>
    <row r="128" spans="1:20">
      <c r="A128" s="62" t="s">
        <v>593</v>
      </c>
      <c r="B128" s="59" t="s">
        <v>594</v>
      </c>
      <c r="C128" s="72" t="s">
        <v>124</v>
      </c>
      <c r="D128" s="72" t="s">
        <v>29</v>
      </c>
      <c r="E128" s="59" t="s">
        <v>595</v>
      </c>
      <c r="F128" s="72" t="s">
        <v>596</v>
      </c>
      <c r="G128" s="59" t="s">
        <v>597</v>
      </c>
      <c r="H128" s="59" t="s">
        <v>134</v>
      </c>
      <c r="I128" s="134" t="s">
        <v>3675</v>
      </c>
      <c r="J128" s="69">
        <v>2.1900000000000053</v>
      </c>
      <c r="K128" s="72" t="s">
        <v>136</v>
      </c>
      <c r="L128" s="73">
        <v>2.5699999999999997E-2</v>
      </c>
      <c r="M128" s="73">
        <v>3.2399999999999797E-2</v>
      </c>
      <c r="N128" s="69">
        <v>3527734.564518</v>
      </c>
      <c r="O128" s="71">
        <v>111.45</v>
      </c>
      <c r="P128" s="134" t="s">
        <v>3675</v>
      </c>
      <c r="Q128" s="69">
        <v>3931.6600915419999</v>
      </c>
      <c r="R128" s="70">
        <v>2.7508549030215595E-3</v>
      </c>
      <c r="S128" s="70">
        <f t="shared" si="1"/>
        <v>5.9663446023180879E-3</v>
      </c>
      <c r="T128" s="70">
        <f>Q128/'סכום נכסי הקרן'!$C$41</f>
        <v>1.2314280397465397E-3</v>
      </c>
    </row>
    <row r="129" spans="1:20">
      <c r="A129" s="62" t="s">
        <v>598</v>
      </c>
      <c r="B129" s="59" t="s">
        <v>599</v>
      </c>
      <c r="C129" s="72" t="s">
        <v>124</v>
      </c>
      <c r="D129" s="72" t="s">
        <v>29</v>
      </c>
      <c r="E129" s="59" t="s">
        <v>595</v>
      </c>
      <c r="F129" s="72" t="s">
        <v>596</v>
      </c>
      <c r="G129" s="59" t="s">
        <v>597</v>
      </c>
      <c r="H129" s="59" t="s">
        <v>134</v>
      </c>
      <c r="I129" s="134" t="s">
        <v>3675</v>
      </c>
      <c r="J129" s="69">
        <v>4.0200000000009908</v>
      </c>
      <c r="K129" s="72" t="s">
        <v>136</v>
      </c>
      <c r="L129" s="73">
        <v>0.04</v>
      </c>
      <c r="M129" s="73">
        <v>3.5100000000007354E-2</v>
      </c>
      <c r="N129" s="69">
        <v>2002729.2856409999</v>
      </c>
      <c r="O129" s="71">
        <v>103.87</v>
      </c>
      <c r="P129" s="134" t="s">
        <v>3675</v>
      </c>
      <c r="Q129" s="69">
        <v>2080.2347940969998</v>
      </c>
      <c r="R129" s="70">
        <v>6.3275587286333087E-3</v>
      </c>
      <c r="S129" s="70">
        <f t="shared" si="1"/>
        <v>3.1567829736896596E-3</v>
      </c>
      <c r="T129" s="70">
        <f>Q129/'סכום נכסי הקרן'!$C$41</f>
        <v>6.5154652107851229E-4</v>
      </c>
    </row>
    <row r="130" spans="1:20">
      <c r="A130" s="62" t="s">
        <v>600</v>
      </c>
      <c r="B130" s="59" t="s">
        <v>601</v>
      </c>
      <c r="C130" s="72" t="s">
        <v>124</v>
      </c>
      <c r="D130" s="72" t="s">
        <v>29</v>
      </c>
      <c r="E130" s="59" t="s">
        <v>595</v>
      </c>
      <c r="F130" s="72" t="s">
        <v>596</v>
      </c>
      <c r="G130" s="59" t="s">
        <v>597</v>
      </c>
      <c r="H130" s="59" t="s">
        <v>134</v>
      </c>
      <c r="I130" s="134" t="s">
        <v>3675</v>
      </c>
      <c r="J130" s="69">
        <v>0.98999999999898547</v>
      </c>
      <c r="K130" s="72" t="s">
        <v>136</v>
      </c>
      <c r="L130" s="73">
        <v>1.2199999999999999E-2</v>
      </c>
      <c r="M130" s="73">
        <v>2.8299999999987717E-2</v>
      </c>
      <c r="N130" s="69">
        <v>512201.55228599993</v>
      </c>
      <c r="O130" s="71">
        <v>109.7</v>
      </c>
      <c r="P130" s="134" t="s">
        <v>3675</v>
      </c>
      <c r="Q130" s="69">
        <v>561.88508004300002</v>
      </c>
      <c r="R130" s="70">
        <v>1.1134816354043478E-3</v>
      </c>
      <c r="S130" s="70">
        <f t="shared" si="1"/>
        <v>8.5266781369261403E-4</v>
      </c>
      <c r="T130" s="70">
        <f>Q130/'סכום נכסי הקרן'!$C$41</f>
        <v>1.7598699444254531E-4</v>
      </c>
    </row>
    <row r="131" spans="1:20">
      <c r="A131" s="62" t="s">
        <v>602</v>
      </c>
      <c r="B131" s="59" t="s">
        <v>603</v>
      </c>
      <c r="C131" s="72" t="s">
        <v>124</v>
      </c>
      <c r="D131" s="72" t="s">
        <v>29</v>
      </c>
      <c r="E131" s="59" t="s">
        <v>595</v>
      </c>
      <c r="F131" s="72" t="s">
        <v>596</v>
      </c>
      <c r="G131" s="59" t="s">
        <v>597</v>
      </c>
      <c r="H131" s="59" t="s">
        <v>134</v>
      </c>
      <c r="I131" s="134" t="s">
        <v>3675</v>
      </c>
      <c r="J131" s="69">
        <v>4.8599999999988457</v>
      </c>
      <c r="K131" s="72" t="s">
        <v>136</v>
      </c>
      <c r="L131" s="73">
        <v>1.09E-2</v>
      </c>
      <c r="M131" s="73">
        <v>3.6499999999992185E-2</v>
      </c>
      <c r="N131" s="69">
        <v>1710288.16505</v>
      </c>
      <c r="O131" s="71">
        <v>97.27</v>
      </c>
      <c r="P131" s="134" t="s">
        <v>3675</v>
      </c>
      <c r="Q131" s="69">
        <v>1663.597303322</v>
      </c>
      <c r="R131" s="70">
        <v>3.0612142650922863E-3</v>
      </c>
      <c r="S131" s="70">
        <f t="shared" si="1"/>
        <v>2.5245302391370553E-3</v>
      </c>
      <c r="T131" s="70">
        <f>Q131/'סכום נכסי הקרן'!$C$41</f>
        <v>5.2105225743306254E-4</v>
      </c>
    </row>
    <row r="132" spans="1:20">
      <c r="A132" s="62" t="s">
        <v>604</v>
      </c>
      <c r="B132" s="59" t="s">
        <v>605</v>
      </c>
      <c r="C132" s="72" t="s">
        <v>124</v>
      </c>
      <c r="D132" s="72" t="s">
        <v>29</v>
      </c>
      <c r="E132" s="59" t="s">
        <v>595</v>
      </c>
      <c r="F132" s="72" t="s">
        <v>596</v>
      </c>
      <c r="G132" s="59" t="s">
        <v>597</v>
      </c>
      <c r="H132" s="59" t="s">
        <v>134</v>
      </c>
      <c r="I132" s="134" t="s">
        <v>3675</v>
      </c>
      <c r="J132" s="69">
        <v>5.8100000000011374</v>
      </c>
      <c r="K132" s="72" t="s">
        <v>136</v>
      </c>
      <c r="L132" s="73">
        <v>1.54E-2</v>
      </c>
      <c r="M132" s="73">
        <v>3.840000000000849E-2</v>
      </c>
      <c r="N132" s="69">
        <v>1528895.8651749999</v>
      </c>
      <c r="O132" s="71">
        <v>95.41</v>
      </c>
      <c r="P132" s="134" t="s">
        <v>3675</v>
      </c>
      <c r="Q132" s="69">
        <v>1458.7195262140001</v>
      </c>
      <c r="R132" s="70">
        <v>4.3682739004999999E-3</v>
      </c>
      <c r="S132" s="70">
        <f t="shared" si="1"/>
        <v>2.21362558534644E-3</v>
      </c>
      <c r="T132" s="70">
        <f>Q132/'סכום נכסי הקרן'!$C$41</f>
        <v>4.5688286496841946E-4</v>
      </c>
    </row>
    <row r="133" spans="1:20">
      <c r="A133" s="62" t="s">
        <v>606</v>
      </c>
      <c r="B133" s="59" t="s">
        <v>607</v>
      </c>
      <c r="C133" s="72" t="s">
        <v>124</v>
      </c>
      <c r="D133" s="72" t="s">
        <v>29</v>
      </c>
      <c r="E133" s="59" t="s">
        <v>608</v>
      </c>
      <c r="F133" s="72" t="s">
        <v>609</v>
      </c>
      <c r="G133" s="59" t="s">
        <v>610</v>
      </c>
      <c r="H133" s="59" t="s">
        <v>319</v>
      </c>
      <c r="I133" s="134" t="s">
        <v>3675</v>
      </c>
      <c r="J133" s="69">
        <v>4.0000000000002665</v>
      </c>
      <c r="K133" s="72" t="s">
        <v>136</v>
      </c>
      <c r="L133" s="73">
        <v>7.4999999999999997E-3</v>
      </c>
      <c r="M133" s="73">
        <v>3.4100000000002371E-2</v>
      </c>
      <c r="N133" s="69">
        <v>7663117.255872</v>
      </c>
      <c r="O133" s="71">
        <v>97.97</v>
      </c>
      <c r="P133" s="134" t="s">
        <v>3675</v>
      </c>
      <c r="Q133" s="69">
        <v>7507.5559814419994</v>
      </c>
      <c r="R133" s="70">
        <v>4.9794161221137145E-3</v>
      </c>
      <c r="S133" s="70">
        <f t="shared" si="1"/>
        <v>1.1392812466885872E-2</v>
      </c>
      <c r="T133" s="70">
        <f>Q133/'סכום נכסי הקרן'!$C$41</f>
        <v>2.3514278269891405E-3</v>
      </c>
    </row>
    <row r="134" spans="1:20">
      <c r="A134" s="62" t="s">
        <v>611</v>
      </c>
      <c r="B134" s="59" t="s">
        <v>612</v>
      </c>
      <c r="C134" s="72" t="s">
        <v>124</v>
      </c>
      <c r="D134" s="72" t="s">
        <v>29</v>
      </c>
      <c r="E134" s="59" t="s">
        <v>608</v>
      </c>
      <c r="F134" s="72" t="s">
        <v>609</v>
      </c>
      <c r="G134" s="59" t="s">
        <v>610</v>
      </c>
      <c r="H134" s="59" t="s">
        <v>319</v>
      </c>
      <c r="I134" s="134" t="s">
        <v>3675</v>
      </c>
      <c r="J134" s="69">
        <v>6.1099999999982826</v>
      </c>
      <c r="K134" s="72" t="s">
        <v>136</v>
      </c>
      <c r="L134" s="73">
        <v>4.0800000000000003E-2</v>
      </c>
      <c r="M134" s="73">
        <v>3.889999999999131E-2</v>
      </c>
      <c r="N134" s="69">
        <v>1896469.6859839999</v>
      </c>
      <c r="O134" s="71">
        <v>101.94</v>
      </c>
      <c r="P134" s="134" t="s">
        <v>3675</v>
      </c>
      <c r="Q134" s="69">
        <v>1933.2612072119998</v>
      </c>
      <c r="R134" s="70">
        <v>5.4184848170971429E-3</v>
      </c>
      <c r="S134" s="70">
        <f t="shared" si="1"/>
        <v>2.9337486710343838E-3</v>
      </c>
      <c r="T134" s="70">
        <f>Q134/'סכום נכסי הקרן'!$C$41</f>
        <v>6.0551319373628777E-4</v>
      </c>
    </row>
    <row r="135" spans="1:20">
      <c r="A135" s="62" t="s">
        <v>613</v>
      </c>
      <c r="B135" s="59" t="s">
        <v>614</v>
      </c>
      <c r="C135" s="72" t="s">
        <v>124</v>
      </c>
      <c r="D135" s="72" t="s">
        <v>29</v>
      </c>
      <c r="E135" s="59" t="s">
        <v>615</v>
      </c>
      <c r="F135" s="72" t="s">
        <v>596</v>
      </c>
      <c r="G135" s="59" t="s">
        <v>597</v>
      </c>
      <c r="H135" s="59" t="s">
        <v>134</v>
      </c>
      <c r="I135" s="134" t="s">
        <v>3675</v>
      </c>
      <c r="J135" s="69">
        <v>3.0700000000000989</v>
      </c>
      <c r="K135" s="72" t="s">
        <v>136</v>
      </c>
      <c r="L135" s="73">
        <v>1.3300000000000001E-2</v>
      </c>
      <c r="M135" s="73">
        <v>2.9700000000002561E-2</v>
      </c>
      <c r="N135" s="69">
        <v>1798166.9474559999</v>
      </c>
      <c r="O135" s="71">
        <v>106.5</v>
      </c>
      <c r="P135" s="134" t="s">
        <v>3675</v>
      </c>
      <c r="Q135" s="69">
        <v>1915.0478780829999</v>
      </c>
      <c r="R135" s="70">
        <v>4.4752786148730709E-3</v>
      </c>
      <c r="S135" s="70">
        <f t="shared" si="1"/>
        <v>2.9061097105421425E-3</v>
      </c>
      <c r="T135" s="70">
        <f>Q135/'סכום נכסי הקרן'!$C$41</f>
        <v>5.9980863035482147E-4</v>
      </c>
    </row>
    <row r="136" spans="1:20">
      <c r="A136" s="62" t="s">
        <v>616</v>
      </c>
      <c r="B136" s="59" t="s">
        <v>617</v>
      </c>
      <c r="C136" s="72" t="s">
        <v>124</v>
      </c>
      <c r="D136" s="72" t="s">
        <v>29</v>
      </c>
      <c r="E136" s="59" t="s">
        <v>618</v>
      </c>
      <c r="F136" s="72" t="s">
        <v>340</v>
      </c>
      <c r="G136" s="59" t="s">
        <v>610</v>
      </c>
      <c r="H136" s="59" t="s">
        <v>319</v>
      </c>
      <c r="I136" s="134" t="s">
        <v>3675</v>
      </c>
      <c r="J136" s="69">
        <v>3.5000000000023976</v>
      </c>
      <c r="K136" s="72" t="s">
        <v>136</v>
      </c>
      <c r="L136" s="73">
        <v>1.8000000000000002E-2</v>
      </c>
      <c r="M136" s="73">
        <v>2.7999999999990411E-2</v>
      </c>
      <c r="N136" s="69">
        <v>191886.91385200003</v>
      </c>
      <c r="O136" s="71">
        <v>108.67</v>
      </c>
      <c r="P136" s="134" t="s">
        <v>3675</v>
      </c>
      <c r="Q136" s="69">
        <v>208.52350950900001</v>
      </c>
      <c r="R136" s="70">
        <v>2.4328813711793374E-4</v>
      </c>
      <c r="S136" s="70">
        <f t="shared" si="1"/>
        <v>3.1643709945625051E-4</v>
      </c>
      <c r="T136" s="70">
        <f>Q136/'סכום נכסי הקרן'!$C$41</f>
        <v>6.5311265617325239E-5</v>
      </c>
    </row>
    <row r="137" spans="1:20">
      <c r="A137" s="62" t="s">
        <v>619</v>
      </c>
      <c r="B137" s="59" t="s">
        <v>620</v>
      </c>
      <c r="C137" s="72" t="s">
        <v>124</v>
      </c>
      <c r="D137" s="72" t="s">
        <v>29</v>
      </c>
      <c r="E137" s="59" t="s">
        <v>621</v>
      </c>
      <c r="F137" s="72" t="s">
        <v>340</v>
      </c>
      <c r="G137" s="59" t="s">
        <v>610</v>
      </c>
      <c r="H137" s="59" t="s">
        <v>319</v>
      </c>
      <c r="I137" s="134" t="s">
        <v>3675</v>
      </c>
      <c r="J137" s="69">
        <v>4.6600000000003394</v>
      </c>
      <c r="K137" s="72" t="s">
        <v>136</v>
      </c>
      <c r="L137" s="73">
        <v>3.6200000000000003E-2</v>
      </c>
      <c r="M137" s="73">
        <v>3.8100000000002639E-2</v>
      </c>
      <c r="N137" s="69">
        <v>5858158.7130380003</v>
      </c>
      <c r="O137" s="71">
        <v>102</v>
      </c>
      <c r="P137" s="134" t="s">
        <v>3675</v>
      </c>
      <c r="Q137" s="69">
        <v>5975.3218740029988</v>
      </c>
      <c r="R137" s="70">
        <v>3.3472596033203151E-3</v>
      </c>
      <c r="S137" s="70">
        <f t="shared" si="1"/>
        <v>9.067627561895544E-3</v>
      </c>
      <c r="T137" s="70">
        <f>Q137/'סכום נכסי הקרן'!$C$41</f>
        <v>1.8715195949892632E-3</v>
      </c>
    </row>
    <row r="138" spans="1:20">
      <c r="A138" s="62" t="s">
        <v>622</v>
      </c>
      <c r="B138" s="59" t="s">
        <v>623</v>
      </c>
      <c r="C138" s="72" t="s">
        <v>124</v>
      </c>
      <c r="D138" s="72" t="s">
        <v>29</v>
      </c>
      <c r="E138" s="59" t="s">
        <v>624</v>
      </c>
      <c r="F138" s="72" t="s">
        <v>625</v>
      </c>
      <c r="G138" s="59" t="s">
        <v>597</v>
      </c>
      <c r="H138" s="59" t="s">
        <v>134</v>
      </c>
      <c r="I138" s="134" t="s">
        <v>3675</v>
      </c>
      <c r="J138" s="69">
        <v>3.9000000000001376</v>
      </c>
      <c r="K138" s="72" t="s">
        <v>136</v>
      </c>
      <c r="L138" s="73">
        <v>3.2500000000000001E-2</v>
      </c>
      <c r="M138" s="73">
        <v>3.8900000000001517E-2</v>
      </c>
      <c r="N138" s="69">
        <v>2817638.5198070002</v>
      </c>
      <c r="O138" s="71">
        <v>102.69</v>
      </c>
      <c r="P138" s="134" t="s">
        <v>3675</v>
      </c>
      <c r="Q138" s="69">
        <v>2893.4329331039999</v>
      </c>
      <c r="R138" s="70">
        <v>6.1253011300152179E-3</v>
      </c>
      <c r="S138" s="70">
        <f t="shared" ref="S138:S201" si="2">IFERROR(Q138/$Q$9,0)</f>
        <v>4.3908215768021282E-3</v>
      </c>
      <c r="T138" s="70">
        <f>Q138/'סכום נכסי הקרן'!$C$41</f>
        <v>9.0624681737248218E-4</v>
      </c>
    </row>
    <row r="139" spans="1:20">
      <c r="A139" s="62" t="s">
        <v>626</v>
      </c>
      <c r="B139" s="59" t="s">
        <v>627</v>
      </c>
      <c r="C139" s="72" t="s">
        <v>124</v>
      </c>
      <c r="D139" s="72" t="s">
        <v>29</v>
      </c>
      <c r="E139" s="59" t="s">
        <v>628</v>
      </c>
      <c r="F139" s="72" t="s">
        <v>323</v>
      </c>
      <c r="G139" s="59" t="s">
        <v>629</v>
      </c>
      <c r="H139" s="59" t="s">
        <v>319</v>
      </c>
      <c r="I139" s="134" t="s">
        <v>3675</v>
      </c>
      <c r="J139" s="69">
        <v>3.3400000000001224</v>
      </c>
      <c r="K139" s="72" t="s">
        <v>136</v>
      </c>
      <c r="L139" s="73">
        <v>2.75E-2</v>
      </c>
      <c r="M139" s="73">
        <v>3.0400000000002446E-2</v>
      </c>
      <c r="N139" s="69">
        <v>3700862.291185</v>
      </c>
      <c r="O139" s="71">
        <v>110.65</v>
      </c>
      <c r="P139" s="134" t="s">
        <v>3675</v>
      </c>
      <c r="Q139" s="69">
        <v>4095.0042654249996</v>
      </c>
      <c r="R139" s="70">
        <v>4.1645136266133236E-3</v>
      </c>
      <c r="S139" s="70">
        <f t="shared" si="2"/>
        <v>6.2142214806533962E-3</v>
      </c>
      <c r="T139" s="70">
        <f>Q139/'סכום נכסי הקרן'!$C$41</f>
        <v>1.2825887685901846E-3</v>
      </c>
    </row>
    <row r="140" spans="1:20">
      <c r="A140" s="62" t="s">
        <v>630</v>
      </c>
      <c r="B140" s="59" t="s">
        <v>631</v>
      </c>
      <c r="C140" s="72" t="s">
        <v>124</v>
      </c>
      <c r="D140" s="72" t="s">
        <v>29</v>
      </c>
      <c r="E140" s="59" t="s">
        <v>615</v>
      </c>
      <c r="F140" s="72" t="s">
        <v>596</v>
      </c>
      <c r="G140" s="59" t="s">
        <v>632</v>
      </c>
      <c r="H140" s="59" t="s">
        <v>134</v>
      </c>
      <c r="I140" s="134" t="s">
        <v>3675</v>
      </c>
      <c r="J140" s="69">
        <v>2.2000000000007094</v>
      </c>
      <c r="K140" s="72" t="s">
        <v>136</v>
      </c>
      <c r="L140" s="73">
        <v>0.04</v>
      </c>
      <c r="M140" s="73">
        <v>6.5800000000013487E-2</v>
      </c>
      <c r="N140" s="69">
        <v>1873046.8598339998</v>
      </c>
      <c r="O140" s="71">
        <v>105.42</v>
      </c>
      <c r="P140" s="134" t="s">
        <v>3675</v>
      </c>
      <c r="Q140" s="69">
        <v>1974.5660670729997</v>
      </c>
      <c r="R140" s="70">
        <v>7.2165104474464356E-4</v>
      </c>
      <c r="S140" s="70">
        <f t="shared" si="2"/>
        <v>2.9964293255017762E-3</v>
      </c>
      <c r="T140" s="70">
        <f>Q140/'סכום נכסי הקרן'!$C$41</f>
        <v>6.1845021306816184E-4</v>
      </c>
    </row>
    <row r="141" spans="1:20">
      <c r="A141" s="62" t="s">
        <v>633</v>
      </c>
      <c r="B141" s="59" t="s">
        <v>634</v>
      </c>
      <c r="C141" s="72" t="s">
        <v>124</v>
      </c>
      <c r="D141" s="72" t="s">
        <v>29</v>
      </c>
      <c r="E141" s="59" t="s">
        <v>615</v>
      </c>
      <c r="F141" s="72" t="s">
        <v>596</v>
      </c>
      <c r="G141" s="59" t="s">
        <v>632</v>
      </c>
      <c r="H141" s="59" t="s">
        <v>134</v>
      </c>
      <c r="I141" s="134" t="s">
        <v>3675</v>
      </c>
      <c r="J141" s="69">
        <v>2.8900000000002146</v>
      </c>
      <c r="K141" s="72" t="s">
        <v>136</v>
      </c>
      <c r="L141" s="73">
        <v>3.2799999999999996E-2</v>
      </c>
      <c r="M141" s="73">
        <v>6.8800000000001652E-2</v>
      </c>
      <c r="N141" s="69">
        <v>2597850.2413070002</v>
      </c>
      <c r="O141" s="71">
        <v>102.18</v>
      </c>
      <c r="P141" s="134" t="s">
        <v>3675</v>
      </c>
      <c r="Q141" s="69">
        <v>2654.4833829869999</v>
      </c>
      <c r="R141" s="70">
        <v>1.8551822333387703E-3</v>
      </c>
      <c r="S141" s="70">
        <f t="shared" si="2"/>
        <v>4.0282125705877183E-3</v>
      </c>
      <c r="T141" s="70">
        <f>Q141/'סכום נכסי הקרן'!$C$41</f>
        <v>8.3140586743077696E-4</v>
      </c>
    </row>
    <row r="142" spans="1:20">
      <c r="A142" s="62" t="s">
        <v>635</v>
      </c>
      <c r="B142" s="59" t="s">
        <v>636</v>
      </c>
      <c r="C142" s="72" t="s">
        <v>124</v>
      </c>
      <c r="D142" s="72" t="s">
        <v>29</v>
      </c>
      <c r="E142" s="59" t="s">
        <v>615</v>
      </c>
      <c r="F142" s="72" t="s">
        <v>596</v>
      </c>
      <c r="G142" s="59" t="s">
        <v>632</v>
      </c>
      <c r="H142" s="59" t="s">
        <v>134</v>
      </c>
      <c r="I142" s="134" t="s">
        <v>3675</v>
      </c>
      <c r="J142" s="69">
        <v>4.7300000000002393</v>
      </c>
      <c r="K142" s="72" t="s">
        <v>136</v>
      </c>
      <c r="L142" s="73">
        <v>1.7899999999999999E-2</v>
      </c>
      <c r="M142" s="73">
        <v>6.500000000000633E-2</v>
      </c>
      <c r="N142" s="69">
        <v>884215.91834500001</v>
      </c>
      <c r="O142" s="71">
        <v>89.15</v>
      </c>
      <c r="P142" s="134" t="s">
        <v>3675</v>
      </c>
      <c r="Q142" s="69">
        <v>788.27849419700021</v>
      </c>
      <c r="R142" s="70">
        <v>1.132510421671649E-3</v>
      </c>
      <c r="S142" s="70">
        <f t="shared" si="2"/>
        <v>1.1962227225831028E-3</v>
      </c>
      <c r="T142" s="70">
        <f>Q142/'סכום נכסי הקרן'!$C$41</f>
        <v>2.4689526008914305E-4</v>
      </c>
    </row>
    <row r="143" spans="1:20">
      <c r="A143" s="62" t="s">
        <v>637</v>
      </c>
      <c r="B143" s="59" t="s">
        <v>638</v>
      </c>
      <c r="C143" s="72" t="s">
        <v>124</v>
      </c>
      <c r="D143" s="72" t="s">
        <v>29</v>
      </c>
      <c r="E143" s="59" t="s">
        <v>618</v>
      </c>
      <c r="F143" s="72" t="s">
        <v>340</v>
      </c>
      <c r="G143" s="59" t="s">
        <v>629</v>
      </c>
      <c r="H143" s="59" t="s">
        <v>319</v>
      </c>
      <c r="I143" s="134" t="s">
        <v>3675</v>
      </c>
      <c r="J143" s="69">
        <v>2.7099999999997664</v>
      </c>
      <c r="K143" s="72" t="s">
        <v>136</v>
      </c>
      <c r="L143" s="73">
        <v>3.3000000000000002E-2</v>
      </c>
      <c r="M143" s="73">
        <v>4.1999999999996908E-2</v>
      </c>
      <c r="N143" s="69">
        <v>3581331.6923900004</v>
      </c>
      <c r="O143" s="71">
        <v>108.69</v>
      </c>
      <c r="P143" s="134" t="s">
        <v>3675</v>
      </c>
      <c r="Q143" s="69">
        <v>3892.549415421</v>
      </c>
      <c r="R143" s="70">
        <v>5.970634554802132E-3</v>
      </c>
      <c r="S143" s="70">
        <f t="shared" si="2"/>
        <v>5.9069936498108945E-3</v>
      </c>
      <c r="T143" s="70">
        <f>Q143/'סכום נכסי הקרן'!$C$41</f>
        <v>1.2191782566759093E-3</v>
      </c>
    </row>
    <row r="144" spans="1:20">
      <c r="A144" s="62" t="s">
        <v>639</v>
      </c>
      <c r="B144" s="59" t="s">
        <v>640</v>
      </c>
      <c r="C144" s="72" t="s">
        <v>124</v>
      </c>
      <c r="D144" s="72" t="s">
        <v>29</v>
      </c>
      <c r="E144" s="59" t="s">
        <v>618</v>
      </c>
      <c r="F144" s="72" t="s">
        <v>340</v>
      </c>
      <c r="G144" s="59" t="s">
        <v>629</v>
      </c>
      <c r="H144" s="59" t="s">
        <v>319</v>
      </c>
      <c r="I144" s="134" t="s">
        <v>3675</v>
      </c>
      <c r="J144" s="69">
        <v>2.8200000000003205</v>
      </c>
      <c r="K144" s="72" t="s">
        <v>136</v>
      </c>
      <c r="L144" s="73">
        <v>3.6499999999999998E-2</v>
      </c>
      <c r="M144" s="73">
        <v>4.330000000000938E-2</v>
      </c>
      <c r="N144" s="69">
        <v>1289937.71633</v>
      </c>
      <c r="O144" s="71">
        <v>101.64</v>
      </c>
      <c r="P144" s="134" t="s">
        <v>3675</v>
      </c>
      <c r="Q144" s="69">
        <v>1311.0926934690001</v>
      </c>
      <c r="R144" s="70">
        <v>3.9561360373244186E-3</v>
      </c>
      <c r="S144" s="70">
        <f t="shared" si="2"/>
        <v>1.9895999737224203E-3</v>
      </c>
      <c r="T144" s="70">
        <f>Q144/'סכום נכסי הקרן'!$C$41</f>
        <v>4.1064493568957719E-4</v>
      </c>
    </row>
    <row r="145" spans="1:20">
      <c r="A145" s="62" t="s">
        <v>641</v>
      </c>
      <c r="B145" s="59" t="s">
        <v>642</v>
      </c>
      <c r="C145" s="72" t="s">
        <v>124</v>
      </c>
      <c r="D145" s="72" t="s">
        <v>29</v>
      </c>
      <c r="E145" s="59" t="s">
        <v>643</v>
      </c>
      <c r="F145" s="72" t="s">
        <v>340</v>
      </c>
      <c r="G145" s="59" t="s">
        <v>629</v>
      </c>
      <c r="H145" s="59" t="s">
        <v>319</v>
      </c>
      <c r="I145" s="134" t="s">
        <v>3675</v>
      </c>
      <c r="J145" s="69">
        <v>1.9999999999997189</v>
      </c>
      <c r="K145" s="72" t="s">
        <v>136</v>
      </c>
      <c r="L145" s="73">
        <v>1E-3</v>
      </c>
      <c r="M145" s="73">
        <v>2.5999999999997751E-2</v>
      </c>
      <c r="N145" s="69">
        <v>3360655.8406040003</v>
      </c>
      <c r="O145" s="71">
        <v>106.05</v>
      </c>
      <c r="P145" s="134" t="s">
        <v>3675</v>
      </c>
      <c r="Q145" s="69">
        <v>3563.9755445030005</v>
      </c>
      <c r="R145" s="70">
        <v>5.9343042513888156E-3</v>
      </c>
      <c r="S145" s="70">
        <f t="shared" si="2"/>
        <v>5.4083785875801453E-3</v>
      </c>
      <c r="T145" s="70">
        <f>Q145/'סכום נכסי הקרן'!$C$41</f>
        <v>1.1162662377435211E-3</v>
      </c>
    </row>
    <row r="146" spans="1:20">
      <c r="A146" s="62" t="s">
        <v>644</v>
      </c>
      <c r="B146" s="59" t="s">
        <v>645</v>
      </c>
      <c r="C146" s="72" t="s">
        <v>124</v>
      </c>
      <c r="D146" s="72" t="s">
        <v>29</v>
      </c>
      <c r="E146" s="59" t="s">
        <v>643</v>
      </c>
      <c r="F146" s="72" t="s">
        <v>340</v>
      </c>
      <c r="G146" s="59" t="s">
        <v>629</v>
      </c>
      <c r="H146" s="59" t="s">
        <v>319</v>
      </c>
      <c r="I146" s="134" t="s">
        <v>3675</v>
      </c>
      <c r="J146" s="69">
        <v>4.7200000000010682</v>
      </c>
      <c r="K146" s="72" t="s">
        <v>136</v>
      </c>
      <c r="L146" s="73">
        <v>3.0000000000000001E-3</v>
      </c>
      <c r="M146" s="73">
        <v>3.6000000000008907E-2</v>
      </c>
      <c r="N146" s="69">
        <v>1895192.7513590001</v>
      </c>
      <c r="O146" s="71">
        <v>94.75</v>
      </c>
      <c r="P146" s="134" t="s">
        <v>3675</v>
      </c>
      <c r="Q146" s="69">
        <v>1795.6951540890002</v>
      </c>
      <c r="R146" s="70">
        <v>4.6531320160842051E-3</v>
      </c>
      <c r="S146" s="70">
        <f t="shared" si="2"/>
        <v>2.7249904214903071E-3</v>
      </c>
      <c r="T146" s="70">
        <f>Q146/'סכום נכסי הקרן'!$C$41</f>
        <v>5.624263827738264E-4</v>
      </c>
    </row>
    <row r="147" spans="1:20">
      <c r="A147" s="62" t="s">
        <v>646</v>
      </c>
      <c r="B147" s="59" t="s">
        <v>647</v>
      </c>
      <c r="C147" s="72" t="s">
        <v>124</v>
      </c>
      <c r="D147" s="72" t="s">
        <v>29</v>
      </c>
      <c r="E147" s="59" t="s">
        <v>643</v>
      </c>
      <c r="F147" s="72" t="s">
        <v>340</v>
      </c>
      <c r="G147" s="59" t="s">
        <v>629</v>
      </c>
      <c r="H147" s="59" t="s">
        <v>319</v>
      </c>
      <c r="I147" s="134" t="s">
        <v>3675</v>
      </c>
      <c r="J147" s="69">
        <v>3.2300000000005289</v>
      </c>
      <c r="K147" s="72" t="s">
        <v>136</v>
      </c>
      <c r="L147" s="73">
        <v>3.0000000000000001E-3</v>
      </c>
      <c r="M147" s="73">
        <v>3.3800000000005659E-2</v>
      </c>
      <c r="N147" s="69">
        <v>2752614.7444279999</v>
      </c>
      <c r="O147" s="71">
        <v>97.61</v>
      </c>
      <c r="P147" s="134" t="s">
        <v>3675</v>
      </c>
      <c r="Q147" s="69">
        <v>2686.8273262459998</v>
      </c>
      <c r="R147" s="70">
        <v>5.4121406693432954E-3</v>
      </c>
      <c r="S147" s="70">
        <f t="shared" si="2"/>
        <v>4.0772949192109265E-3</v>
      </c>
      <c r="T147" s="70">
        <f>Q147/'סכום נכסי הקרן'!$C$41</f>
        <v>8.4153625452369643E-4</v>
      </c>
    </row>
    <row r="148" spans="1:20">
      <c r="A148" s="62" t="s">
        <v>648</v>
      </c>
      <c r="B148" s="59" t="s">
        <v>649</v>
      </c>
      <c r="C148" s="72" t="s">
        <v>124</v>
      </c>
      <c r="D148" s="72" t="s">
        <v>29</v>
      </c>
      <c r="E148" s="59" t="s">
        <v>643</v>
      </c>
      <c r="F148" s="72" t="s">
        <v>340</v>
      </c>
      <c r="G148" s="59" t="s">
        <v>629</v>
      </c>
      <c r="H148" s="59" t="s">
        <v>319</v>
      </c>
      <c r="I148" s="134" t="s">
        <v>3675</v>
      </c>
      <c r="J148" s="69">
        <v>2.740000000000316</v>
      </c>
      <c r="K148" s="72" t="s">
        <v>136</v>
      </c>
      <c r="L148" s="73">
        <v>3.0000000000000001E-3</v>
      </c>
      <c r="M148" s="73">
        <v>3.259999999999684E-2</v>
      </c>
      <c r="N148" s="69">
        <v>1059515.7520560001</v>
      </c>
      <c r="O148" s="71">
        <v>95.51</v>
      </c>
      <c r="P148" s="134" t="s">
        <v>3675</v>
      </c>
      <c r="Q148" s="69">
        <v>1011.943470282</v>
      </c>
      <c r="R148" s="70">
        <v>2.9700775153645616E-3</v>
      </c>
      <c r="S148" s="70">
        <f t="shared" si="2"/>
        <v>1.5356371917187004E-3</v>
      </c>
      <c r="T148" s="70">
        <f>Q148/'סכום נכסי הקרן'!$C$41</f>
        <v>3.1694895665686571E-4</v>
      </c>
    </row>
    <row r="149" spans="1:20">
      <c r="A149" s="62" t="s">
        <v>650</v>
      </c>
      <c r="B149" s="59" t="s">
        <v>651</v>
      </c>
      <c r="C149" s="72" t="s">
        <v>124</v>
      </c>
      <c r="D149" s="72" t="s">
        <v>29</v>
      </c>
      <c r="E149" s="59" t="s">
        <v>652</v>
      </c>
      <c r="F149" s="72" t="s">
        <v>340</v>
      </c>
      <c r="G149" s="59" t="s">
        <v>653</v>
      </c>
      <c r="H149" s="134" t="s">
        <v>3675</v>
      </c>
      <c r="I149" s="134" t="s">
        <v>3675</v>
      </c>
      <c r="J149" s="69">
        <v>2.9899999999995015</v>
      </c>
      <c r="K149" s="72" t="s">
        <v>136</v>
      </c>
      <c r="L149" s="73">
        <v>1.9E-2</v>
      </c>
      <c r="M149" s="73">
        <v>3.3499999999994687E-2</v>
      </c>
      <c r="N149" s="69">
        <v>2374729.0767999999</v>
      </c>
      <c r="O149" s="71">
        <v>103</v>
      </c>
      <c r="P149" s="134" t="s">
        <v>3675</v>
      </c>
      <c r="Q149" s="69">
        <v>2445.9708724779998</v>
      </c>
      <c r="R149" s="70">
        <v>4.4333278726549205E-3</v>
      </c>
      <c r="S149" s="70">
        <f t="shared" si="2"/>
        <v>3.7117921622550018E-3</v>
      </c>
      <c r="T149" s="70">
        <f>Q149/'סכום נכסי הקרן'!$C$41</f>
        <v>7.6609804679005035E-4</v>
      </c>
    </row>
    <row r="150" spans="1:20">
      <c r="A150" s="62" t="s">
        <v>654</v>
      </c>
      <c r="B150" s="59" t="s">
        <v>655</v>
      </c>
      <c r="C150" s="72" t="s">
        <v>124</v>
      </c>
      <c r="D150" s="72" t="s">
        <v>29</v>
      </c>
      <c r="E150" s="59" t="s">
        <v>656</v>
      </c>
      <c r="F150" s="72" t="s">
        <v>323</v>
      </c>
      <c r="G150" s="59" t="s">
        <v>653</v>
      </c>
      <c r="H150" s="134" t="s">
        <v>3675</v>
      </c>
      <c r="I150" s="134" t="s">
        <v>3675</v>
      </c>
      <c r="J150" s="69">
        <v>2.0999999999996359</v>
      </c>
      <c r="K150" s="72" t="s">
        <v>136</v>
      </c>
      <c r="L150" s="73">
        <v>1.6399999999999998E-2</v>
      </c>
      <c r="M150" s="73">
        <v>3.0300000000004365E-2</v>
      </c>
      <c r="N150" s="69">
        <v>504843.30892799998</v>
      </c>
      <c r="O150" s="71">
        <v>108.85</v>
      </c>
      <c r="P150" s="134" t="s">
        <v>3675</v>
      </c>
      <c r="Q150" s="69">
        <v>549.52192119200004</v>
      </c>
      <c r="R150" s="70">
        <v>1.9981788167622071E-3</v>
      </c>
      <c r="S150" s="70">
        <f t="shared" si="2"/>
        <v>8.3390656161058706E-4</v>
      </c>
      <c r="T150" s="70">
        <f>Q150/'סכום נכסי הקרן'!$C$41</f>
        <v>1.7211475215443058E-4</v>
      </c>
    </row>
    <row r="151" spans="1:20">
      <c r="A151" s="62" t="s">
        <v>657</v>
      </c>
      <c r="B151" s="59" t="s">
        <v>658</v>
      </c>
      <c r="C151" s="72" t="s">
        <v>124</v>
      </c>
      <c r="D151" s="72" t="s">
        <v>29</v>
      </c>
      <c r="E151" s="59" t="s">
        <v>659</v>
      </c>
      <c r="F151" s="72" t="s">
        <v>660</v>
      </c>
      <c r="G151" s="59" t="s">
        <v>653</v>
      </c>
      <c r="H151" s="134" t="s">
        <v>3675</v>
      </c>
      <c r="I151" s="134" t="s">
        <v>3675</v>
      </c>
      <c r="J151" s="69">
        <v>3.0200000000003464</v>
      </c>
      <c r="K151" s="72" t="s">
        <v>136</v>
      </c>
      <c r="L151" s="73">
        <v>1.4800000000000001E-2</v>
      </c>
      <c r="M151" s="73">
        <v>3.510000000000401E-2</v>
      </c>
      <c r="N151" s="69">
        <v>4259699.2784019997</v>
      </c>
      <c r="O151" s="71">
        <v>102.99</v>
      </c>
      <c r="P151" s="134" t="s">
        <v>3675</v>
      </c>
      <c r="Q151" s="69">
        <v>4387.0645043240002</v>
      </c>
      <c r="R151" s="70">
        <v>5.2440996370506773E-3</v>
      </c>
      <c r="S151" s="70">
        <f t="shared" si="2"/>
        <v>6.657426638102132E-3</v>
      </c>
      <c r="T151" s="70">
        <f>Q151/'סכום נכסי הקרן'!$C$41</f>
        <v>1.3740644198676191E-3</v>
      </c>
    </row>
    <row r="152" spans="1:20">
      <c r="A152" s="62" t="s">
        <v>661</v>
      </c>
      <c r="B152" s="59" t="s">
        <v>662</v>
      </c>
      <c r="C152" s="72" t="s">
        <v>124</v>
      </c>
      <c r="D152" s="72" t="s">
        <v>29</v>
      </c>
      <c r="E152" s="59">
        <v>1154</v>
      </c>
      <c r="F152" s="72" t="s">
        <v>546</v>
      </c>
      <c r="G152" s="59" t="s">
        <v>653</v>
      </c>
      <c r="H152" s="134" t="s">
        <v>3675</v>
      </c>
      <c r="I152" s="134" t="s">
        <v>3675</v>
      </c>
      <c r="J152" s="69">
        <v>1</v>
      </c>
      <c r="K152" s="72" t="s">
        <v>136</v>
      </c>
      <c r="L152" s="73">
        <v>6.8000000000000005E-2</v>
      </c>
      <c r="M152" s="73">
        <v>0</v>
      </c>
      <c r="N152" s="69">
        <v>927259.27870499995</v>
      </c>
      <c r="O152" s="71">
        <v>22.77</v>
      </c>
      <c r="P152" s="134" t="s">
        <v>3675</v>
      </c>
      <c r="Q152" s="69">
        <v>211.13694407499997</v>
      </c>
      <c r="R152" s="70">
        <v>2.0417679529885239E-3</v>
      </c>
      <c r="S152" s="70">
        <f t="shared" si="2"/>
        <v>3.2040301992071512E-4</v>
      </c>
      <c r="T152" s="70">
        <f>Q152/'סכום נכסי הקרן'!$C$41</f>
        <v>6.6129814660142666E-5</v>
      </c>
    </row>
    <row r="153" spans="1:20">
      <c r="A153" s="133" t="s">
        <v>3675</v>
      </c>
      <c r="B153" s="134" t="s">
        <v>3675</v>
      </c>
      <c r="C153" s="134" t="s">
        <v>3675</v>
      </c>
      <c r="D153" s="134" t="s">
        <v>3675</v>
      </c>
      <c r="E153" s="134" t="s">
        <v>3675</v>
      </c>
      <c r="F153" s="134" t="s">
        <v>3675</v>
      </c>
      <c r="G153" s="134" t="s">
        <v>3675</v>
      </c>
      <c r="H153" s="134" t="s">
        <v>3675</v>
      </c>
      <c r="I153" s="134" t="s">
        <v>3675</v>
      </c>
      <c r="J153" s="134" t="s">
        <v>3675</v>
      </c>
      <c r="K153" s="134" t="s">
        <v>3675</v>
      </c>
      <c r="L153" s="134" t="s">
        <v>3675</v>
      </c>
      <c r="M153" s="134" t="s">
        <v>3675</v>
      </c>
      <c r="N153" s="134" t="s">
        <v>3675</v>
      </c>
      <c r="O153" s="134" t="s">
        <v>3675</v>
      </c>
      <c r="P153" s="134" t="s">
        <v>3675</v>
      </c>
      <c r="Q153" s="134" t="s">
        <v>3675</v>
      </c>
      <c r="R153" s="134" t="s">
        <v>3675</v>
      </c>
      <c r="S153" s="134" t="s">
        <v>3675</v>
      </c>
      <c r="T153" s="134" t="s">
        <v>3675</v>
      </c>
    </row>
    <row r="154" spans="1:20">
      <c r="A154" s="76" t="s">
        <v>50</v>
      </c>
      <c r="B154" s="131" t="s">
        <v>3675</v>
      </c>
      <c r="C154" s="131" t="s">
        <v>3675</v>
      </c>
      <c r="D154" s="131" t="s">
        <v>3675</v>
      </c>
      <c r="E154" s="131" t="s">
        <v>3675</v>
      </c>
      <c r="F154" s="131" t="s">
        <v>3675</v>
      </c>
      <c r="G154" s="131" t="s">
        <v>3675</v>
      </c>
      <c r="H154" s="131" t="s">
        <v>3675</v>
      </c>
      <c r="I154" s="131" t="s">
        <v>3675</v>
      </c>
      <c r="J154" s="66">
        <v>3.9783301734791756</v>
      </c>
      <c r="K154" s="131" t="s">
        <v>3675</v>
      </c>
      <c r="L154" s="131" t="s">
        <v>3675</v>
      </c>
      <c r="M154" s="78">
        <v>5.3107023699211803E-2</v>
      </c>
      <c r="N154" s="131" t="s">
        <v>3675</v>
      </c>
      <c r="O154" s="131" t="s">
        <v>3675</v>
      </c>
      <c r="P154" s="66">
        <f>SUM(P155:P213)</f>
        <v>832.78322520899997</v>
      </c>
      <c r="Q154" s="66">
        <v>85818.98680359096</v>
      </c>
      <c r="R154" s="131" t="s">
        <v>3675</v>
      </c>
      <c r="S154" s="67">
        <f t="shared" si="2"/>
        <v>0.13023141288167547</v>
      </c>
      <c r="T154" s="67">
        <f>Q154/'סכום נכסי הקרן'!$C$41</f>
        <v>2.6879207314977335E-2</v>
      </c>
    </row>
    <row r="155" spans="1:20">
      <c r="A155" s="62" t="s">
        <v>663</v>
      </c>
      <c r="B155" s="59" t="s">
        <v>664</v>
      </c>
      <c r="C155" s="72" t="s">
        <v>124</v>
      </c>
      <c r="D155" s="72" t="s">
        <v>29</v>
      </c>
      <c r="E155" s="59" t="s">
        <v>665</v>
      </c>
      <c r="F155" s="72" t="s">
        <v>666</v>
      </c>
      <c r="G155" s="59" t="s">
        <v>318</v>
      </c>
      <c r="H155" s="59" t="s">
        <v>319</v>
      </c>
      <c r="I155" s="134" t="s">
        <v>3675</v>
      </c>
      <c r="J155" s="69">
        <v>0.8999996494887792</v>
      </c>
      <c r="K155" s="72" t="s">
        <v>136</v>
      </c>
      <c r="L155" s="73">
        <v>5.7000000000000002E-2</v>
      </c>
      <c r="M155" s="73">
        <v>4.6099923694336645E-2</v>
      </c>
      <c r="N155" s="69">
        <v>0.241615</v>
      </c>
      <c r="O155" s="71">
        <v>101.48</v>
      </c>
      <c r="P155" s="134" t="s">
        <v>3675</v>
      </c>
      <c r="Q155" s="69">
        <v>2.4506700000000002E-4</v>
      </c>
      <c r="R155" s="70">
        <v>1.5643531229717197E-9</v>
      </c>
      <c r="S155" s="70">
        <f t="shared" si="2"/>
        <v>3.7189231485238312E-10</v>
      </c>
      <c r="T155" s="70">
        <f>Q155/'סכום נכסי הקרן'!$C$41</f>
        <v>7.6756985189481629E-11</v>
      </c>
    </row>
    <row r="156" spans="1:20">
      <c r="A156" s="62" t="s">
        <v>667</v>
      </c>
      <c r="B156" s="59" t="s">
        <v>668</v>
      </c>
      <c r="C156" s="72" t="s">
        <v>124</v>
      </c>
      <c r="D156" s="72" t="s">
        <v>29</v>
      </c>
      <c r="E156" s="59" t="s">
        <v>375</v>
      </c>
      <c r="F156" s="72" t="s">
        <v>340</v>
      </c>
      <c r="G156" s="59" t="s">
        <v>361</v>
      </c>
      <c r="H156" s="59" t="s">
        <v>319</v>
      </c>
      <c r="I156" s="134" t="s">
        <v>3675</v>
      </c>
      <c r="J156" s="69">
        <v>5.6499999999997161</v>
      </c>
      <c r="K156" s="72" t="s">
        <v>136</v>
      </c>
      <c r="L156" s="73">
        <v>2.5499999999999998E-2</v>
      </c>
      <c r="M156" s="73">
        <v>5.0299999999997388E-2</v>
      </c>
      <c r="N156" s="69">
        <v>5051620.8852049997</v>
      </c>
      <c r="O156" s="71">
        <v>87.22</v>
      </c>
      <c r="P156" s="134" t="s">
        <v>3675</v>
      </c>
      <c r="Q156" s="69">
        <v>4406.3815592050005</v>
      </c>
      <c r="R156" s="70">
        <v>3.706593587508369E-3</v>
      </c>
      <c r="S156" s="70">
        <f t="shared" si="2"/>
        <v>6.6867405165754708E-3</v>
      </c>
      <c r="T156" s="70">
        <f>Q156/'סכום נכסי הקרן'!$C$41</f>
        <v>1.3801146791657104E-3</v>
      </c>
    </row>
    <row r="157" spans="1:20">
      <c r="A157" s="62" t="s">
        <v>669</v>
      </c>
      <c r="B157" s="59" t="s">
        <v>670</v>
      </c>
      <c r="C157" s="72" t="s">
        <v>124</v>
      </c>
      <c r="D157" s="72" t="s">
        <v>29</v>
      </c>
      <c r="E157" s="59" t="s">
        <v>382</v>
      </c>
      <c r="F157" s="72" t="s">
        <v>383</v>
      </c>
      <c r="G157" s="59" t="s">
        <v>353</v>
      </c>
      <c r="H157" s="59" t="s">
        <v>134</v>
      </c>
      <c r="I157" s="134" t="s">
        <v>3675</v>
      </c>
      <c r="J157" s="69">
        <v>4.9900000000027198</v>
      </c>
      <c r="K157" s="72" t="s">
        <v>136</v>
      </c>
      <c r="L157" s="73">
        <v>1.9400000000000001E-2</v>
      </c>
      <c r="M157" s="73">
        <v>4.7100000000041754E-2</v>
      </c>
      <c r="N157" s="69">
        <v>598100.36980800005</v>
      </c>
      <c r="O157" s="71">
        <v>87.3</v>
      </c>
      <c r="P157" s="134" t="s">
        <v>3675</v>
      </c>
      <c r="Q157" s="69">
        <v>522.14162284199995</v>
      </c>
      <c r="R157" s="70">
        <v>9.7501602423091837E-4</v>
      </c>
      <c r="S157" s="70">
        <f t="shared" si="2"/>
        <v>7.9235660778273422E-4</v>
      </c>
      <c r="T157" s="70">
        <f>Q157/'סכום נכסי הקרן'!$C$41</f>
        <v>1.6353901917147266E-4</v>
      </c>
    </row>
    <row r="158" spans="1:20">
      <c r="A158" s="62" t="s">
        <v>671</v>
      </c>
      <c r="B158" s="59" t="s">
        <v>672</v>
      </c>
      <c r="C158" s="72" t="s">
        <v>124</v>
      </c>
      <c r="D158" s="72" t="s">
        <v>29</v>
      </c>
      <c r="E158" s="59" t="s">
        <v>673</v>
      </c>
      <c r="F158" s="72" t="s">
        <v>383</v>
      </c>
      <c r="G158" s="59" t="s">
        <v>353</v>
      </c>
      <c r="H158" s="59" t="s">
        <v>134</v>
      </c>
      <c r="I158" s="134" t="s">
        <v>3675</v>
      </c>
      <c r="J158" s="69">
        <v>5.4800000000814739</v>
      </c>
      <c r="K158" s="72" t="s">
        <v>136</v>
      </c>
      <c r="L158" s="73">
        <v>1.95E-2</v>
      </c>
      <c r="M158" s="73">
        <v>4.8600000000752507E-2</v>
      </c>
      <c r="N158" s="69">
        <v>41421.180166999999</v>
      </c>
      <c r="O158" s="71">
        <v>85.34</v>
      </c>
      <c r="P158" s="134" t="s">
        <v>3675</v>
      </c>
      <c r="Q158" s="69">
        <v>35.348833618999997</v>
      </c>
      <c r="R158" s="70">
        <v>3.7844835215984406E-5</v>
      </c>
      <c r="S158" s="70">
        <f t="shared" si="2"/>
        <v>5.3642308274478623E-5</v>
      </c>
      <c r="T158" s="70">
        <f>Q158/'סכום נכסי הקרן'!$C$41</f>
        <v>1.1071543286362639E-5</v>
      </c>
    </row>
    <row r="159" spans="1:20">
      <c r="A159" s="62" t="s">
        <v>674</v>
      </c>
      <c r="B159" s="59" t="s">
        <v>675</v>
      </c>
      <c r="C159" s="72" t="s">
        <v>124</v>
      </c>
      <c r="D159" s="72" t="s">
        <v>29</v>
      </c>
      <c r="E159" s="59" t="s">
        <v>676</v>
      </c>
      <c r="F159" s="72" t="s">
        <v>340</v>
      </c>
      <c r="G159" s="59" t="s">
        <v>361</v>
      </c>
      <c r="H159" s="59" t="s">
        <v>319</v>
      </c>
      <c r="I159" s="134" t="s">
        <v>3675</v>
      </c>
      <c r="J159" s="69">
        <v>0.80999999999990202</v>
      </c>
      <c r="K159" s="72" t="s">
        <v>136</v>
      </c>
      <c r="L159" s="73">
        <v>2.5499999999999998E-2</v>
      </c>
      <c r="M159" s="73">
        <v>4.4299999999964389E-2</v>
      </c>
      <c r="N159" s="69">
        <v>620958.483657</v>
      </c>
      <c r="O159" s="71">
        <v>98.58</v>
      </c>
      <c r="P159" s="134" t="s">
        <v>3675</v>
      </c>
      <c r="Q159" s="69">
        <v>612.14087332599991</v>
      </c>
      <c r="R159" s="70">
        <v>3.0843738633098885E-3</v>
      </c>
      <c r="S159" s="70">
        <f t="shared" si="2"/>
        <v>9.2893162440053348E-4</v>
      </c>
      <c r="T159" s="70">
        <f>Q159/'סכום נכסי הקרן'!$C$41</f>
        <v>1.9172751919989276E-4</v>
      </c>
    </row>
    <row r="160" spans="1:20">
      <c r="A160" s="62" t="s">
        <v>677</v>
      </c>
      <c r="B160" s="59" t="s">
        <v>678</v>
      </c>
      <c r="C160" s="72" t="s">
        <v>124</v>
      </c>
      <c r="D160" s="72" t="s">
        <v>29</v>
      </c>
      <c r="E160" s="59" t="s">
        <v>453</v>
      </c>
      <c r="F160" s="72" t="s">
        <v>132</v>
      </c>
      <c r="G160" s="59" t="s">
        <v>361</v>
      </c>
      <c r="H160" s="59" t="s">
        <v>319</v>
      </c>
      <c r="I160" s="134" t="s">
        <v>3675</v>
      </c>
      <c r="J160" s="69">
        <v>3.6299999999993577</v>
      </c>
      <c r="K160" s="72" t="s">
        <v>136</v>
      </c>
      <c r="L160" s="73">
        <v>4.5599999999999995E-2</v>
      </c>
      <c r="M160" s="73">
        <v>5.0899999999994255E-2</v>
      </c>
      <c r="N160" s="69">
        <v>1200741.9844239999</v>
      </c>
      <c r="O160" s="71">
        <v>98.58</v>
      </c>
      <c r="P160" s="134" t="s">
        <v>3675</v>
      </c>
      <c r="Q160" s="69">
        <v>1183.6914082520002</v>
      </c>
      <c r="R160" s="70">
        <v>2.3262479640307489E-3</v>
      </c>
      <c r="S160" s="70">
        <f t="shared" si="2"/>
        <v>1.7962668898126376E-3</v>
      </c>
      <c r="T160" s="70">
        <f>Q160/'סכום נכסי הקרן'!$C$41</f>
        <v>3.7074181302303215E-4</v>
      </c>
    </row>
    <row r="161" spans="1:20">
      <c r="A161" s="62" t="s">
        <v>679</v>
      </c>
      <c r="B161" s="59" t="s">
        <v>680</v>
      </c>
      <c r="C161" s="72" t="s">
        <v>124</v>
      </c>
      <c r="D161" s="72" t="s">
        <v>29</v>
      </c>
      <c r="E161" s="59" t="s">
        <v>463</v>
      </c>
      <c r="F161" s="72" t="s">
        <v>160</v>
      </c>
      <c r="G161" s="59" t="s">
        <v>464</v>
      </c>
      <c r="H161" s="59" t="s">
        <v>134</v>
      </c>
      <c r="I161" s="134" t="s">
        <v>3675</v>
      </c>
      <c r="J161" s="69">
        <v>8.5199999999957559</v>
      </c>
      <c r="K161" s="72" t="s">
        <v>136</v>
      </c>
      <c r="L161" s="73">
        <v>2.7900000000000001E-2</v>
      </c>
      <c r="M161" s="73">
        <v>5.009999999997878E-2</v>
      </c>
      <c r="N161" s="69">
        <v>1208074.385</v>
      </c>
      <c r="O161" s="71">
        <v>83.51</v>
      </c>
      <c r="P161" s="134" t="s">
        <v>3675</v>
      </c>
      <c r="Q161" s="69">
        <v>1008.862918914</v>
      </c>
      <c r="R161" s="70">
        <v>2.8092139917217005E-3</v>
      </c>
      <c r="S161" s="70">
        <f t="shared" si="2"/>
        <v>1.5309624155176321E-3</v>
      </c>
      <c r="T161" s="70">
        <f>Q161/'סכום נכסי הקרן'!$C$41</f>
        <v>3.1598410281800119E-4</v>
      </c>
    </row>
    <row r="162" spans="1:20">
      <c r="A162" s="62" t="s">
        <v>681</v>
      </c>
      <c r="B162" s="59" t="s">
        <v>682</v>
      </c>
      <c r="C162" s="72" t="s">
        <v>124</v>
      </c>
      <c r="D162" s="72" t="s">
        <v>29</v>
      </c>
      <c r="E162" s="59" t="s">
        <v>683</v>
      </c>
      <c r="F162" s="72" t="s">
        <v>133</v>
      </c>
      <c r="G162" s="59" t="s">
        <v>464</v>
      </c>
      <c r="H162" s="59" t="s">
        <v>134</v>
      </c>
      <c r="I162" s="134" t="s">
        <v>3675</v>
      </c>
      <c r="J162" s="69">
        <v>1.3000000000000762</v>
      </c>
      <c r="K162" s="72" t="s">
        <v>136</v>
      </c>
      <c r="L162" s="73">
        <v>6.0999999999999999E-2</v>
      </c>
      <c r="M162" s="73">
        <v>5.9900000000002909E-2</v>
      </c>
      <c r="N162" s="69">
        <v>2588730.8250000002</v>
      </c>
      <c r="O162" s="71">
        <v>101.47</v>
      </c>
      <c r="P162" s="134" t="s">
        <v>3675</v>
      </c>
      <c r="Q162" s="69">
        <v>2626.7851967759998</v>
      </c>
      <c r="R162" s="70">
        <v>6.720310544897589E-3</v>
      </c>
      <c r="S162" s="70">
        <f t="shared" si="2"/>
        <v>3.9861802178547063E-3</v>
      </c>
      <c r="T162" s="70">
        <f>Q162/'סכום נכסי הקרן'!$C$41</f>
        <v>8.227305693744363E-4</v>
      </c>
    </row>
    <row r="163" spans="1:20">
      <c r="A163" s="62" t="s">
        <v>684</v>
      </c>
      <c r="B163" s="59" t="s">
        <v>685</v>
      </c>
      <c r="C163" s="72" t="s">
        <v>124</v>
      </c>
      <c r="D163" s="72" t="s">
        <v>29</v>
      </c>
      <c r="E163" s="59" t="s">
        <v>497</v>
      </c>
      <c r="F163" s="72" t="s">
        <v>383</v>
      </c>
      <c r="G163" s="59" t="s">
        <v>464</v>
      </c>
      <c r="H163" s="59" t="s">
        <v>134</v>
      </c>
      <c r="I163" s="134" t="s">
        <v>3675</v>
      </c>
      <c r="J163" s="69">
        <v>7.0800000000011529</v>
      </c>
      <c r="K163" s="72" t="s">
        <v>136</v>
      </c>
      <c r="L163" s="73">
        <v>3.0499999999999999E-2</v>
      </c>
      <c r="M163" s="73">
        <v>5.1700000000006484E-2</v>
      </c>
      <c r="N163" s="69">
        <v>1762508.526482</v>
      </c>
      <c r="O163" s="71">
        <v>86.63</v>
      </c>
      <c r="P163" s="134" t="s">
        <v>3675</v>
      </c>
      <c r="Q163" s="69">
        <v>1526.8611365530001</v>
      </c>
      <c r="R163" s="70">
        <v>2.581811575515609E-3</v>
      </c>
      <c r="S163" s="70">
        <f t="shared" si="2"/>
        <v>2.3170313527763257E-3</v>
      </c>
      <c r="T163" s="70">
        <f>Q163/'סכום נכסי הקרן'!$C$41</f>
        <v>4.7822537365207763E-4</v>
      </c>
    </row>
    <row r="164" spans="1:20">
      <c r="A164" s="62" t="s">
        <v>686</v>
      </c>
      <c r="B164" s="59" t="s">
        <v>687</v>
      </c>
      <c r="C164" s="72" t="s">
        <v>124</v>
      </c>
      <c r="D164" s="72" t="s">
        <v>29</v>
      </c>
      <c r="E164" s="59" t="s">
        <v>497</v>
      </c>
      <c r="F164" s="72" t="s">
        <v>383</v>
      </c>
      <c r="G164" s="59" t="s">
        <v>464</v>
      </c>
      <c r="H164" s="59" t="s">
        <v>134</v>
      </c>
      <c r="I164" s="134" t="s">
        <v>3675</v>
      </c>
      <c r="J164" s="69">
        <v>2.4200000000005359</v>
      </c>
      <c r="K164" s="72" t="s">
        <v>136</v>
      </c>
      <c r="L164" s="73">
        <v>2.9100000000000001E-2</v>
      </c>
      <c r="M164" s="73">
        <v>4.2700000000001709E-2</v>
      </c>
      <c r="N164" s="69">
        <v>847214.00613100012</v>
      </c>
      <c r="O164" s="71">
        <v>96.93</v>
      </c>
      <c r="P164" s="134" t="s">
        <v>3675</v>
      </c>
      <c r="Q164" s="69">
        <v>821.204536018</v>
      </c>
      <c r="R164" s="70">
        <v>1.4120233435516668E-3</v>
      </c>
      <c r="S164" s="70">
        <f t="shared" si="2"/>
        <v>1.2461884132380584E-3</v>
      </c>
      <c r="T164" s="70">
        <f>Q164/'סכום נכסי הקרן'!$C$41</f>
        <v>2.5720796520408199E-4</v>
      </c>
    </row>
    <row r="165" spans="1:20">
      <c r="A165" s="62" t="s">
        <v>688</v>
      </c>
      <c r="B165" s="59" t="s">
        <v>689</v>
      </c>
      <c r="C165" s="72" t="s">
        <v>124</v>
      </c>
      <c r="D165" s="72" t="s">
        <v>29</v>
      </c>
      <c r="E165" s="59" t="s">
        <v>497</v>
      </c>
      <c r="F165" s="72" t="s">
        <v>383</v>
      </c>
      <c r="G165" s="59" t="s">
        <v>464</v>
      </c>
      <c r="H165" s="59" t="s">
        <v>134</v>
      </c>
      <c r="I165" s="134" t="s">
        <v>3675</v>
      </c>
      <c r="J165" s="69">
        <v>6.3100000000008585</v>
      </c>
      <c r="K165" s="72" t="s">
        <v>136</v>
      </c>
      <c r="L165" s="73">
        <v>3.0499999999999999E-2</v>
      </c>
      <c r="M165" s="73">
        <v>5.0600000000004697E-2</v>
      </c>
      <c r="N165" s="69">
        <v>2891187.4690220002</v>
      </c>
      <c r="O165" s="71">
        <v>88.63</v>
      </c>
      <c r="P165" s="134" t="s">
        <v>3675</v>
      </c>
      <c r="Q165" s="69">
        <v>2562.45945368</v>
      </c>
      <c r="R165" s="70">
        <v>3.9666628054766855E-3</v>
      </c>
      <c r="S165" s="70">
        <f t="shared" si="2"/>
        <v>3.8885650778947315E-3</v>
      </c>
      <c r="T165" s="70">
        <f>Q165/'סכום נכסי הקרן'!$C$41</f>
        <v>8.0258322146499906E-4</v>
      </c>
    </row>
    <row r="166" spans="1:20">
      <c r="A166" s="62" t="s">
        <v>690</v>
      </c>
      <c r="B166" s="59" t="s">
        <v>691</v>
      </c>
      <c r="C166" s="72" t="s">
        <v>124</v>
      </c>
      <c r="D166" s="72" t="s">
        <v>29</v>
      </c>
      <c r="E166" s="59" t="s">
        <v>497</v>
      </c>
      <c r="F166" s="72" t="s">
        <v>383</v>
      </c>
      <c r="G166" s="59" t="s">
        <v>464</v>
      </c>
      <c r="H166" s="59" t="s">
        <v>134</v>
      </c>
      <c r="I166" s="134" t="s">
        <v>3675</v>
      </c>
      <c r="J166" s="69">
        <v>7.9499999999998829</v>
      </c>
      <c r="K166" s="72" t="s">
        <v>136</v>
      </c>
      <c r="L166" s="73">
        <v>2.63E-2</v>
      </c>
      <c r="M166" s="73">
        <v>5.239999999999858E-2</v>
      </c>
      <c r="N166" s="69">
        <v>3106476.99</v>
      </c>
      <c r="O166" s="71">
        <v>81.86</v>
      </c>
      <c r="P166" s="134" t="s">
        <v>3675</v>
      </c>
      <c r="Q166" s="69">
        <v>2542.9620640139997</v>
      </c>
      <c r="R166" s="70">
        <v>4.4781790621774512E-3</v>
      </c>
      <c r="S166" s="70">
        <f t="shared" si="2"/>
        <v>3.8589775390728267E-3</v>
      </c>
      <c r="T166" s="70">
        <f>Q166/'סכום נכסי הקרן'!$C$41</f>
        <v>7.9647647983994659E-4</v>
      </c>
    </row>
    <row r="167" spans="1:20">
      <c r="A167" s="62" t="s">
        <v>692</v>
      </c>
      <c r="B167" s="59" t="s">
        <v>693</v>
      </c>
      <c r="C167" s="72" t="s">
        <v>124</v>
      </c>
      <c r="D167" s="72" t="s">
        <v>29</v>
      </c>
      <c r="E167" s="59" t="s">
        <v>694</v>
      </c>
      <c r="F167" s="72" t="s">
        <v>383</v>
      </c>
      <c r="G167" s="59" t="s">
        <v>460</v>
      </c>
      <c r="H167" s="59" t="s">
        <v>319</v>
      </c>
      <c r="I167" s="134" t="s">
        <v>3675</v>
      </c>
      <c r="J167" s="69">
        <v>3.7300000000004392</v>
      </c>
      <c r="K167" s="72" t="s">
        <v>136</v>
      </c>
      <c r="L167" s="73">
        <v>4.7E-2</v>
      </c>
      <c r="M167" s="73">
        <v>4.540000000000325E-2</v>
      </c>
      <c r="N167" s="69">
        <v>1587754.906</v>
      </c>
      <c r="O167" s="71">
        <v>104.73</v>
      </c>
      <c r="P167" s="134" t="s">
        <v>3675</v>
      </c>
      <c r="Q167" s="69">
        <v>1662.8557347989999</v>
      </c>
      <c r="R167" s="70">
        <v>1.7659380558336113E-3</v>
      </c>
      <c r="S167" s="70">
        <f t="shared" si="2"/>
        <v>2.5234048993946984E-3</v>
      </c>
      <c r="T167" s="70">
        <f>Q167/'סכום נכסי הקרן'!$C$41</f>
        <v>5.2081999211730438E-4</v>
      </c>
    </row>
    <row r="168" spans="1:20">
      <c r="A168" s="62" t="s">
        <v>695</v>
      </c>
      <c r="B168" s="59" t="s">
        <v>696</v>
      </c>
      <c r="C168" s="72" t="s">
        <v>124</v>
      </c>
      <c r="D168" s="72" t="s">
        <v>29</v>
      </c>
      <c r="E168" s="59" t="s">
        <v>504</v>
      </c>
      <c r="F168" s="72" t="s">
        <v>383</v>
      </c>
      <c r="G168" s="59" t="s">
        <v>464</v>
      </c>
      <c r="H168" s="59" t="s">
        <v>134</v>
      </c>
      <c r="I168" s="134" t="s">
        <v>3675</v>
      </c>
      <c r="J168" s="69">
        <v>5.7200000000003204</v>
      </c>
      <c r="K168" s="72" t="s">
        <v>136</v>
      </c>
      <c r="L168" s="73">
        <v>2.64E-2</v>
      </c>
      <c r="M168" s="73">
        <v>4.9500000000003187E-2</v>
      </c>
      <c r="N168" s="69">
        <v>4781303.9594670003</v>
      </c>
      <c r="O168" s="71">
        <v>88.65</v>
      </c>
      <c r="P168" s="134" t="s">
        <v>3675</v>
      </c>
      <c r="Q168" s="69">
        <v>4238.6259601870006</v>
      </c>
      <c r="R168" s="70">
        <v>2.9222497459747906E-3</v>
      </c>
      <c r="S168" s="70">
        <f t="shared" si="2"/>
        <v>6.4321692440326471E-3</v>
      </c>
      <c r="T168" s="70">
        <f>Q168/'סכום נכסי הקרן'!$C$41</f>
        <v>1.3275722559537837E-3</v>
      </c>
    </row>
    <row r="169" spans="1:20">
      <c r="A169" s="62" t="s">
        <v>697</v>
      </c>
      <c r="B169" s="59" t="s">
        <v>698</v>
      </c>
      <c r="C169" s="72" t="s">
        <v>124</v>
      </c>
      <c r="D169" s="72" t="s">
        <v>29</v>
      </c>
      <c r="E169" s="59" t="s">
        <v>504</v>
      </c>
      <c r="F169" s="72" t="s">
        <v>383</v>
      </c>
      <c r="G169" s="59" t="s">
        <v>464</v>
      </c>
      <c r="H169" s="59" t="s">
        <v>134</v>
      </c>
      <c r="I169" s="134" t="s">
        <v>3675</v>
      </c>
      <c r="J169" s="69">
        <v>7.3500000000011845</v>
      </c>
      <c r="K169" s="72" t="s">
        <v>136</v>
      </c>
      <c r="L169" s="73">
        <v>2.5000000000000001E-2</v>
      </c>
      <c r="M169" s="73">
        <v>5.2800000000006939E-2</v>
      </c>
      <c r="N169" s="69">
        <v>2860856.0002740002</v>
      </c>
      <c r="O169" s="71">
        <v>82.64</v>
      </c>
      <c r="P169" s="134" t="s">
        <v>3675</v>
      </c>
      <c r="Q169" s="69">
        <v>2364.2113986120003</v>
      </c>
      <c r="R169" s="70">
        <v>2.1451368934017586E-3</v>
      </c>
      <c r="S169" s="70">
        <f t="shared" si="2"/>
        <v>3.5877211123089077E-3</v>
      </c>
      <c r="T169" s="70">
        <f>Q169/'סכום נכסי הקרן'!$C$41</f>
        <v>7.4049031207002554E-4</v>
      </c>
    </row>
    <row r="170" spans="1:20">
      <c r="A170" s="62" t="s">
        <v>699</v>
      </c>
      <c r="B170" s="59" t="s">
        <v>700</v>
      </c>
      <c r="C170" s="72" t="s">
        <v>124</v>
      </c>
      <c r="D170" s="72" t="s">
        <v>29</v>
      </c>
      <c r="E170" s="59" t="s">
        <v>701</v>
      </c>
      <c r="F170" s="72" t="s">
        <v>383</v>
      </c>
      <c r="G170" s="59" t="s">
        <v>464</v>
      </c>
      <c r="H170" s="59" t="s">
        <v>134</v>
      </c>
      <c r="I170" s="134" t="s">
        <v>3675</v>
      </c>
      <c r="J170" s="69">
        <v>5.0400000000006084</v>
      </c>
      <c r="K170" s="72" t="s">
        <v>136</v>
      </c>
      <c r="L170" s="73">
        <v>3.4300000000000004E-2</v>
      </c>
      <c r="M170" s="73">
        <v>4.6700000000004724E-2</v>
      </c>
      <c r="N170" s="69">
        <v>1883761.1921669999</v>
      </c>
      <c r="O170" s="71">
        <v>94.3</v>
      </c>
      <c r="P170" s="134" t="s">
        <v>3675</v>
      </c>
      <c r="Q170" s="69">
        <v>1776.3868042480001</v>
      </c>
      <c r="R170" s="70">
        <v>6.199029854439252E-3</v>
      </c>
      <c r="S170" s="70">
        <f t="shared" si="2"/>
        <v>2.6956897530267883E-3</v>
      </c>
      <c r="T170" s="70">
        <f>Q170/'סכום נכסי הקרן'!$C$41</f>
        <v>5.5637884996533331E-4</v>
      </c>
    </row>
    <row r="171" spans="1:20">
      <c r="A171" s="62" t="s">
        <v>702</v>
      </c>
      <c r="B171" s="59" t="s">
        <v>703</v>
      </c>
      <c r="C171" s="72" t="s">
        <v>124</v>
      </c>
      <c r="D171" s="72" t="s">
        <v>29</v>
      </c>
      <c r="E171" s="59" t="s">
        <v>701</v>
      </c>
      <c r="F171" s="72" t="s">
        <v>383</v>
      </c>
      <c r="G171" s="59" t="s">
        <v>464</v>
      </c>
      <c r="H171" s="59" t="s">
        <v>134</v>
      </c>
      <c r="I171" s="134" t="s">
        <v>3675</v>
      </c>
      <c r="J171" s="69">
        <v>6.3199999999980747</v>
      </c>
      <c r="K171" s="72" t="s">
        <v>136</v>
      </c>
      <c r="L171" s="73">
        <v>2.98E-2</v>
      </c>
      <c r="M171" s="73">
        <v>4.9399999999986906E-2</v>
      </c>
      <c r="N171" s="69">
        <v>1685746.9968290001</v>
      </c>
      <c r="O171" s="71">
        <v>88.82</v>
      </c>
      <c r="P171" s="134" t="s">
        <v>3675</v>
      </c>
      <c r="Q171" s="69">
        <v>1497.2804825840003</v>
      </c>
      <c r="R171" s="70">
        <v>4.294435393374753E-3</v>
      </c>
      <c r="S171" s="70">
        <f t="shared" si="2"/>
        <v>2.2721423310827537E-3</v>
      </c>
      <c r="T171" s="70">
        <f>Q171/'סכום נכסי הקרן'!$C$41</f>
        <v>4.6896047132498461E-4</v>
      </c>
    </row>
    <row r="172" spans="1:20">
      <c r="A172" s="62" t="s">
        <v>704</v>
      </c>
      <c r="B172" s="59" t="s">
        <v>705</v>
      </c>
      <c r="C172" s="72" t="s">
        <v>124</v>
      </c>
      <c r="D172" s="72" t="s">
        <v>29</v>
      </c>
      <c r="E172" s="59" t="s">
        <v>525</v>
      </c>
      <c r="F172" s="72" t="s">
        <v>383</v>
      </c>
      <c r="G172" s="59" t="s">
        <v>464</v>
      </c>
      <c r="H172" s="59" t="s">
        <v>134</v>
      </c>
      <c r="I172" s="134" t="s">
        <v>3675</v>
      </c>
      <c r="J172" s="69">
        <v>2.5399999999999121</v>
      </c>
      <c r="K172" s="72" t="s">
        <v>136</v>
      </c>
      <c r="L172" s="73">
        <v>3.3000000000000002E-2</v>
      </c>
      <c r="M172" s="73">
        <v>4.2599999999997952E-2</v>
      </c>
      <c r="N172" s="69">
        <v>1388000.0480549999</v>
      </c>
      <c r="O172" s="71">
        <v>98.82</v>
      </c>
      <c r="P172" s="134" t="s">
        <v>3675</v>
      </c>
      <c r="Q172" s="69">
        <v>1371.6216475780002</v>
      </c>
      <c r="R172" s="70">
        <v>4.5014514522855893E-3</v>
      </c>
      <c r="S172" s="70">
        <f t="shared" si="2"/>
        <v>2.0814534377105939E-3</v>
      </c>
      <c r="T172" s="70">
        <f>Q172/'סכום נכסי הקרן'!$C$41</f>
        <v>4.2960309829033261E-4</v>
      </c>
    </row>
    <row r="173" spans="1:20">
      <c r="A173" s="62" t="s">
        <v>706</v>
      </c>
      <c r="B173" s="59" t="s">
        <v>707</v>
      </c>
      <c r="C173" s="72" t="s">
        <v>124</v>
      </c>
      <c r="D173" s="72" t="s">
        <v>29</v>
      </c>
      <c r="E173" s="59" t="s">
        <v>525</v>
      </c>
      <c r="F173" s="72" t="s">
        <v>383</v>
      </c>
      <c r="G173" s="59" t="s">
        <v>464</v>
      </c>
      <c r="H173" s="59" t="s">
        <v>134</v>
      </c>
      <c r="I173" s="134" t="s">
        <v>3675</v>
      </c>
      <c r="J173" s="69">
        <v>4.9700000000007636</v>
      </c>
      <c r="K173" s="72" t="s">
        <v>136</v>
      </c>
      <c r="L173" s="73">
        <v>2.6200000000000001E-2</v>
      </c>
      <c r="M173" s="73">
        <v>4.7100000000007067E-2</v>
      </c>
      <c r="N173" s="69">
        <v>2364745.6191150001</v>
      </c>
      <c r="O173" s="71">
        <v>90.92</v>
      </c>
      <c r="P173" s="134" t="s">
        <v>3675</v>
      </c>
      <c r="Q173" s="69">
        <v>2150.0266381879997</v>
      </c>
      <c r="R173" s="70">
        <v>1.8283724490803419E-3</v>
      </c>
      <c r="S173" s="70">
        <f t="shared" si="2"/>
        <v>3.2626929919981978E-3</v>
      </c>
      <c r="T173" s="70">
        <f>Q173/'סכום נכסי הקרן'!$C$41</f>
        <v>6.7340589644622592E-4</v>
      </c>
    </row>
    <row r="174" spans="1:20">
      <c r="A174" s="62" t="s">
        <v>708</v>
      </c>
      <c r="B174" s="59" t="s">
        <v>709</v>
      </c>
      <c r="C174" s="72" t="s">
        <v>124</v>
      </c>
      <c r="D174" s="72" t="s">
        <v>29</v>
      </c>
      <c r="E174" s="59" t="s">
        <v>710</v>
      </c>
      <c r="F174" s="72" t="s">
        <v>131</v>
      </c>
      <c r="G174" s="59" t="s">
        <v>460</v>
      </c>
      <c r="H174" s="59" t="s">
        <v>319</v>
      </c>
      <c r="I174" s="134" t="s">
        <v>3675</v>
      </c>
      <c r="J174" s="69">
        <v>1.3700000000002293</v>
      </c>
      <c r="K174" s="72" t="s">
        <v>136</v>
      </c>
      <c r="L174" s="73">
        <v>2.75E-2</v>
      </c>
      <c r="M174" s="73">
        <v>4.9400000000014765E-2</v>
      </c>
      <c r="N174" s="69">
        <v>801355.05894000013</v>
      </c>
      <c r="O174" s="71">
        <v>98.05</v>
      </c>
      <c r="P174" s="134" t="s">
        <v>3675</v>
      </c>
      <c r="Q174" s="69">
        <v>785.72860848599998</v>
      </c>
      <c r="R174" s="70">
        <v>2.96811701293449E-3</v>
      </c>
      <c r="S174" s="70">
        <f t="shared" si="2"/>
        <v>1.1923532383209506E-3</v>
      </c>
      <c r="T174" s="70">
        <f>Q174/'סכום נכסי הקרן'!$C$41</f>
        <v>2.4609661506654062E-4</v>
      </c>
    </row>
    <row r="175" spans="1:20">
      <c r="A175" s="62" t="s">
        <v>711</v>
      </c>
      <c r="B175" s="59" t="s">
        <v>712</v>
      </c>
      <c r="C175" s="72" t="s">
        <v>124</v>
      </c>
      <c r="D175" s="72" t="s">
        <v>29</v>
      </c>
      <c r="E175" s="59" t="s">
        <v>710</v>
      </c>
      <c r="F175" s="72" t="s">
        <v>131</v>
      </c>
      <c r="G175" s="59" t="s">
        <v>460</v>
      </c>
      <c r="H175" s="59" t="s">
        <v>319</v>
      </c>
      <c r="I175" s="134" t="s">
        <v>3675</v>
      </c>
      <c r="J175" s="69">
        <v>0.29000000000391557</v>
      </c>
      <c r="K175" s="72" t="s">
        <v>136</v>
      </c>
      <c r="L175" s="73">
        <v>2.4E-2</v>
      </c>
      <c r="M175" s="73">
        <v>5.659999999966718E-2</v>
      </c>
      <c r="N175" s="69">
        <v>82309.189475000006</v>
      </c>
      <c r="O175" s="71">
        <v>99.29</v>
      </c>
      <c r="P175" s="134" t="s">
        <v>3675</v>
      </c>
      <c r="Q175" s="69">
        <v>81.724794192000005</v>
      </c>
      <c r="R175" s="70">
        <v>1.7521966639047638E-3</v>
      </c>
      <c r="S175" s="70">
        <f t="shared" si="2"/>
        <v>1.2401842309612261E-4</v>
      </c>
      <c r="T175" s="70">
        <f>Q175/'סכום נכסי הקרן'!$C$41</f>
        <v>2.5596872762994521E-5</v>
      </c>
    </row>
    <row r="176" spans="1:20">
      <c r="A176" s="62" t="s">
        <v>713</v>
      </c>
      <c r="B176" s="59" t="s">
        <v>714</v>
      </c>
      <c r="C176" s="72" t="s">
        <v>124</v>
      </c>
      <c r="D176" s="72" t="s">
        <v>29</v>
      </c>
      <c r="E176" s="59" t="s">
        <v>710</v>
      </c>
      <c r="F176" s="72" t="s">
        <v>131</v>
      </c>
      <c r="G176" s="59" t="s">
        <v>460</v>
      </c>
      <c r="H176" s="59" t="s">
        <v>319</v>
      </c>
      <c r="I176" s="134" t="s">
        <v>3675</v>
      </c>
      <c r="J176" s="69">
        <v>2.2899999999999712</v>
      </c>
      <c r="K176" s="72" t="s">
        <v>136</v>
      </c>
      <c r="L176" s="73">
        <v>2.3E-2</v>
      </c>
      <c r="M176" s="73">
        <v>4.9499999999993716E-2</v>
      </c>
      <c r="N176" s="69">
        <v>1087810.8395370001</v>
      </c>
      <c r="O176" s="71">
        <v>95.03</v>
      </c>
      <c r="P176" s="134" t="s">
        <v>3675</v>
      </c>
      <c r="Q176" s="69">
        <v>1033.7466166069999</v>
      </c>
      <c r="R176" s="70">
        <v>1.2956115230061834E-3</v>
      </c>
      <c r="S176" s="70">
        <f t="shared" si="2"/>
        <v>1.5687237458360211E-3</v>
      </c>
      <c r="T176" s="70">
        <f>Q176/'סכום נכסי הקרן'!$C$41</f>
        <v>3.2377788009230223E-4</v>
      </c>
    </row>
    <row r="177" spans="1:20">
      <c r="A177" s="62" t="s">
        <v>715</v>
      </c>
      <c r="B177" s="59" t="s">
        <v>716</v>
      </c>
      <c r="C177" s="72" t="s">
        <v>124</v>
      </c>
      <c r="D177" s="72" t="s">
        <v>29</v>
      </c>
      <c r="E177" s="59" t="s">
        <v>710</v>
      </c>
      <c r="F177" s="72" t="s">
        <v>131</v>
      </c>
      <c r="G177" s="59" t="s">
        <v>460</v>
      </c>
      <c r="H177" s="59" t="s">
        <v>319</v>
      </c>
      <c r="I177" s="134" t="s">
        <v>3675</v>
      </c>
      <c r="J177" s="69">
        <v>2.3700000000007111</v>
      </c>
      <c r="K177" s="72" t="s">
        <v>136</v>
      </c>
      <c r="L177" s="73">
        <v>2.1499999999999998E-2</v>
      </c>
      <c r="M177" s="73">
        <v>5.1800000000012225E-2</v>
      </c>
      <c r="N177" s="69">
        <v>809070.76529600006</v>
      </c>
      <c r="O177" s="71">
        <v>93.26</v>
      </c>
      <c r="P177" s="69">
        <v>47.092753215000002</v>
      </c>
      <c r="Q177" s="69">
        <v>801.63214943899993</v>
      </c>
      <c r="R177" s="70">
        <v>8.2638236482179936E-4</v>
      </c>
      <c r="S177" s="70">
        <f t="shared" si="2"/>
        <v>1.2164870656390342E-3</v>
      </c>
      <c r="T177" s="70">
        <f>Q177/'סכום נכסי הקרן'!$C$41</f>
        <v>2.5107773393358404E-4</v>
      </c>
    </row>
    <row r="178" spans="1:20">
      <c r="A178" s="62" t="s">
        <v>717</v>
      </c>
      <c r="B178" s="59" t="s">
        <v>718</v>
      </c>
      <c r="C178" s="72" t="s">
        <v>124</v>
      </c>
      <c r="D178" s="72" t="s">
        <v>29</v>
      </c>
      <c r="E178" s="59" t="s">
        <v>532</v>
      </c>
      <c r="F178" s="72" t="s">
        <v>132</v>
      </c>
      <c r="G178" s="59" t="s">
        <v>533</v>
      </c>
      <c r="H178" s="59" t="s">
        <v>319</v>
      </c>
      <c r="I178" s="134" t="s">
        <v>3675</v>
      </c>
      <c r="J178" s="69">
        <v>1.4599999999744997</v>
      </c>
      <c r="K178" s="72" t="s">
        <v>136</v>
      </c>
      <c r="L178" s="73">
        <v>3.2500000000000001E-2</v>
      </c>
      <c r="M178" s="73">
        <v>5.7399999998979989E-2</v>
      </c>
      <c r="N178" s="69">
        <v>16123.045652999999</v>
      </c>
      <c r="O178" s="71">
        <v>97.29</v>
      </c>
      <c r="P178" s="134" t="s">
        <v>3675</v>
      </c>
      <c r="Q178" s="69">
        <v>15.68611069</v>
      </c>
      <c r="R178" s="70">
        <v>3.0455614673306993E-5</v>
      </c>
      <c r="S178" s="70">
        <f t="shared" si="2"/>
        <v>2.3803874105998817E-5</v>
      </c>
      <c r="T178" s="70">
        <f>Q178/'סכום נכסי הקרן'!$C$41</f>
        <v>4.9130179335157295E-6</v>
      </c>
    </row>
    <row r="179" spans="1:20">
      <c r="A179" s="62" t="s">
        <v>719</v>
      </c>
      <c r="B179" s="59" t="s">
        <v>720</v>
      </c>
      <c r="C179" s="72" t="s">
        <v>124</v>
      </c>
      <c r="D179" s="72" t="s">
        <v>29</v>
      </c>
      <c r="E179" s="59" t="s">
        <v>532</v>
      </c>
      <c r="F179" s="72" t="s">
        <v>132</v>
      </c>
      <c r="G179" s="59" t="s">
        <v>533</v>
      </c>
      <c r="H179" s="59" t="s">
        <v>319</v>
      </c>
      <c r="I179" s="134" t="s">
        <v>3675</v>
      </c>
      <c r="J179" s="69">
        <v>2.1699999999998267</v>
      </c>
      <c r="K179" s="72" t="s">
        <v>136</v>
      </c>
      <c r="L179" s="73">
        <v>5.7000000000000002E-2</v>
      </c>
      <c r="M179" s="73">
        <v>5.6399999999996321E-2</v>
      </c>
      <c r="N179" s="69">
        <v>4535361.9943869999</v>
      </c>
      <c r="O179" s="71">
        <v>100.54</v>
      </c>
      <c r="P179" s="134" t="s">
        <v>3675</v>
      </c>
      <c r="Q179" s="69">
        <v>4559.8527979870005</v>
      </c>
      <c r="R179" s="70">
        <v>8.1077894073473405E-3</v>
      </c>
      <c r="S179" s="70">
        <f t="shared" si="2"/>
        <v>6.9196350893000755E-3</v>
      </c>
      <c r="T179" s="70">
        <f>Q179/'סכום נכסי הקרן'!$C$41</f>
        <v>1.4281831241305624E-3</v>
      </c>
    </row>
    <row r="180" spans="1:20">
      <c r="A180" s="62" t="s">
        <v>721</v>
      </c>
      <c r="B180" s="59" t="s">
        <v>722</v>
      </c>
      <c r="C180" s="72" t="s">
        <v>124</v>
      </c>
      <c r="D180" s="72" t="s">
        <v>29</v>
      </c>
      <c r="E180" s="59" t="s">
        <v>538</v>
      </c>
      <c r="F180" s="72" t="s">
        <v>132</v>
      </c>
      <c r="G180" s="59" t="s">
        <v>533</v>
      </c>
      <c r="H180" s="59" t="s">
        <v>319</v>
      </c>
      <c r="I180" s="134" t="s">
        <v>3675</v>
      </c>
      <c r="J180" s="69">
        <v>1.9299999999980202</v>
      </c>
      <c r="K180" s="72" t="s">
        <v>136</v>
      </c>
      <c r="L180" s="73">
        <v>2.7999999999999997E-2</v>
      </c>
      <c r="M180" s="73">
        <v>5.4299999999959436E-2</v>
      </c>
      <c r="N180" s="69">
        <v>758242.58291799994</v>
      </c>
      <c r="O180" s="71">
        <v>95.26</v>
      </c>
      <c r="P180" s="134" t="s">
        <v>3675</v>
      </c>
      <c r="Q180" s="69">
        <v>722.30186775100003</v>
      </c>
      <c r="R180" s="70">
        <v>2.9094454381515546E-3</v>
      </c>
      <c r="S180" s="70">
        <f t="shared" si="2"/>
        <v>1.0961023459711806E-3</v>
      </c>
      <c r="T180" s="70">
        <f>Q180/'סכום נכסי הקרן'!$C$41</f>
        <v>2.2623084203625304E-4</v>
      </c>
    </row>
    <row r="181" spans="1:20">
      <c r="A181" s="62" t="s">
        <v>723</v>
      </c>
      <c r="B181" s="59" t="s">
        <v>724</v>
      </c>
      <c r="C181" s="72" t="s">
        <v>124</v>
      </c>
      <c r="D181" s="72" t="s">
        <v>29</v>
      </c>
      <c r="E181" s="59" t="s">
        <v>538</v>
      </c>
      <c r="F181" s="72" t="s">
        <v>132</v>
      </c>
      <c r="G181" s="59" t="s">
        <v>533</v>
      </c>
      <c r="H181" s="59" t="s">
        <v>319</v>
      </c>
      <c r="I181" s="134" t="s">
        <v>3675</v>
      </c>
      <c r="J181" s="69">
        <v>3.1900000000001349</v>
      </c>
      <c r="K181" s="72" t="s">
        <v>136</v>
      </c>
      <c r="L181" s="73">
        <v>5.6500000000000002E-2</v>
      </c>
      <c r="M181" s="73">
        <v>6.0100000000004386E-2</v>
      </c>
      <c r="N181" s="69">
        <v>2431752.4568810002</v>
      </c>
      <c r="O181" s="71">
        <v>100.53</v>
      </c>
      <c r="P181" s="134" t="s">
        <v>3675</v>
      </c>
      <c r="Q181" s="69">
        <v>2444.640852993</v>
      </c>
      <c r="R181" s="70">
        <v>5.7588657121282888E-3</v>
      </c>
      <c r="S181" s="70">
        <f t="shared" si="2"/>
        <v>3.7097738406324443E-3</v>
      </c>
      <c r="T181" s="70">
        <f>Q181/'סכום נכסי הקרן'!$C$41</f>
        <v>7.656814738287302E-4</v>
      </c>
    </row>
    <row r="182" spans="1:20">
      <c r="A182" s="62" t="s">
        <v>725</v>
      </c>
      <c r="B182" s="59" t="s">
        <v>726</v>
      </c>
      <c r="C182" s="72" t="s">
        <v>124</v>
      </c>
      <c r="D182" s="72" t="s">
        <v>29</v>
      </c>
      <c r="E182" s="59" t="s">
        <v>545</v>
      </c>
      <c r="F182" s="72" t="s">
        <v>546</v>
      </c>
      <c r="G182" s="59" t="s">
        <v>533</v>
      </c>
      <c r="H182" s="59" t="s">
        <v>319</v>
      </c>
      <c r="I182" s="134" t="s">
        <v>3675</v>
      </c>
      <c r="J182" s="69">
        <v>4.430000000000855</v>
      </c>
      <c r="K182" s="72" t="s">
        <v>136</v>
      </c>
      <c r="L182" s="73">
        <v>5.5E-2</v>
      </c>
      <c r="M182" s="73">
        <v>5.7600000000008686E-2</v>
      </c>
      <c r="N182" s="69">
        <v>1673298.515136</v>
      </c>
      <c r="O182" s="71">
        <v>99.23</v>
      </c>
      <c r="P182" s="134" t="s">
        <v>3675</v>
      </c>
      <c r="Q182" s="69">
        <v>1660.6697594059997</v>
      </c>
      <c r="R182" s="70">
        <v>6.8744315745761248E-3</v>
      </c>
      <c r="S182" s="70">
        <f t="shared" si="2"/>
        <v>2.5200876537063224E-3</v>
      </c>
      <c r="T182" s="70">
        <f>Q182/'סכום נכסי הקרן'!$C$41</f>
        <v>5.2013532677735606E-4</v>
      </c>
    </row>
    <row r="183" spans="1:20">
      <c r="A183" s="62" t="s">
        <v>727</v>
      </c>
      <c r="B183" s="59" t="s">
        <v>728</v>
      </c>
      <c r="C183" s="72" t="s">
        <v>124</v>
      </c>
      <c r="D183" s="72" t="s">
        <v>29</v>
      </c>
      <c r="E183" s="59" t="s">
        <v>729</v>
      </c>
      <c r="F183" s="72" t="s">
        <v>609</v>
      </c>
      <c r="G183" s="59" t="s">
        <v>550</v>
      </c>
      <c r="H183" s="59" t="s">
        <v>134</v>
      </c>
      <c r="I183" s="134" t="s">
        <v>3675</v>
      </c>
      <c r="J183" s="69">
        <v>0.81999999999679229</v>
      </c>
      <c r="K183" s="72" t="s">
        <v>136</v>
      </c>
      <c r="L183" s="73">
        <v>3.0499999999999999E-2</v>
      </c>
      <c r="M183" s="73">
        <v>4.8400000000096227E-2</v>
      </c>
      <c r="N183" s="69">
        <v>63216.201329000003</v>
      </c>
      <c r="O183" s="71">
        <v>98.63</v>
      </c>
      <c r="P183" s="134" t="s">
        <v>3675</v>
      </c>
      <c r="Q183" s="69">
        <v>62.35013936</v>
      </c>
      <c r="R183" s="70">
        <v>9.4178940801656656E-4</v>
      </c>
      <c r="S183" s="70">
        <f t="shared" si="2"/>
        <v>9.4617135958570864E-5</v>
      </c>
      <c r="T183" s="70">
        <f>Q183/'סכום נכסי הקרן'!$C$41</f>
        <v>1.9528572689989412E-5</v>
      </c>
    </row>
    <row r="184" spans="1:20">
      <c r="A184" s="62" t="s">
        <v>730</v>
      </c>
      <c r="B184" s="59" t="s">
        <v>731</v>
      </c>
      <c r="C184" s="72" t="s">
        <v>124</v>
      </c>
      <c r="D184" s="72" t="s">
        <v>29</v>
      </c>
      <c r="E184" s="59" t="s">
        <v>729</v>
      </c>
      <c r="F184" s="72" t="s">
        <v>609</v>
      </c>
      <c r="G184" s="59" t="s">
        <v>550</v>
      </c>
      <c r="H184" s="59" t="s">
        <v>134</v>
      </c>
      <c r="I184" s="134" t="s">
        <v>3675</v>
      </c>
      <c r="J184" s="69">
        <v>2.8000000000012628</v>
      </c>
      <c r="K184" s="72" t="s">
        <v>136</v>
      </c>
      <c r="L184" s="73">
        <v>2.58E-2</v>
      </c>
      <c r="M184" s="73">
        <v>5.0699999999999801E-2</v>
      </c>
      <c r="N184" s="69">
        <v>508174.206099</v>
      </c>
      <c r="O184" s="71">
        <v>93.51</v>
      </c>
      <c r="P184" s="134" t="s">
        <v>3675</v>
      </c>
      <c r="Q184" s="69">
        <v>475.19370014299994</v>
      </c>
      <c r="R184" s="70">
        <v>1.8961260760049562E-3</v>
      </c>
      <c r="S184" s="70">
        <f t="shared" si="2"/>
        <v>7.2111253310094576E-4</v>
      </c>
      <c r="T184" s="70">
        <f>Q184/'סכום נכסי הקרן'!$C$41</f>
        <v>1.4883454648733293E-4</v>
      </c>
    </row>
    <row r="185" spans="1:20">
      <c r="A185" s="62" t="s">
        <v>732</v>
      </c>
      <c r="B185" s="59" t="s">
        <v>733</v>
      </c>
      <c r="C185" s="72" t="s">
        <v>124</v>
      </c>
      <c r="D185" s="72" t="s">
        <v>29</v>
      </c>
      <c r="E185" s="59" t="s">
        <v>729</v>
      </c>
      <c r="F185" s="72" t="s">
        <v>609</v>
      </c>
      <c r="G185" s="59" t="s">
        <v>550</v>
      </c>
      <c r="H185" s="59" t="s">
        <v>134</v>
      </c>
      <c r="I185" s="134" t="s">
        <v>3675</v>
      </c>
      <c r="J185" s="69">
        <v>3.9800000000000759</v>
      </c>
      <c r="K185" s="72" t="s">
        <v>136</v>
      </c>
      <c r="L185" s="73">
        <v>0.04</v>
      </c>
      <c r="M185" s="73">
        <v>5.3300000000000756E-2</v>
      </c>
      <c r="N185" s="69">
        <v>2761312.88</v>
      </c>
      <c r="O185" s="71">
        <v>95.2</v>
      </c>
      <c r="P185" s="134" t="s">
        <v>3675</v>
      </c>
      <c r="Q185" s="69">
        <v>2628.7698617600004</v>
      </c>
      <c r="R185" s="70">
        <v>6.308328014164144E-3</v>
      </c>
      <c r="S185" s="70">
        <f t="shared" si="2"/>
        <v>3.9891919724161376E-3</v>
      </c>
      <c r="T185" s="70">
        <f>Q185/'סכום נכסי הקרן'!$C$41</f>
        <v>8.2335218265073629E-4</v>
      </c>
    </row>
    <row r="186" spans="1:20">
      <c r="A186" s="62" t="s">
        <v>734</v>
      </c>
      <c r="B186" s="59" t="s">
        <v>735</v>
      </c>
      <c r="C186" s="72" t="s">
        <v>124</v>
      </c>
      <c r="D186" s="72" t="s">
        <v>29</v>
      </c>
      <c r="E186" s="59" t="s">
        <v>736</v>
      </c>
      <c r="F186" s="72" t="s">
        <v>132</v>
      </c>
      <c r="G186" s="59" t="s">
        <v>533</v>
      </c>
      <c r="H186" s="59" t="s">
        <v>319</v>
      </c>
      <c r="I186" s="134" t="s">
        <v>3675</v>
      </c>
      <c r="J186" s="69">
        <v>0.74000000000102706</v>
      </c>
      <c r="K186" s="72" t="s">
        <v>136</v>
      </c>
      <c r="L186" s="73">
        <v>2.9500000000000002E-2</v>
      </c>
      <c r="M186" s="73">
        <v>5.4499999999987156E-2</v>
      </c>
      <c r="N186" s="69">
        <v>237835.144642</v>
      </c>
      <c r="O186" s="71">
        <v>98.25</v>
      </c>
      <c r="P186" s="134" t="s">
        <v>3675</v>
      </c>
      <c r="Q186" s="69">
        <v>233.673029474</v>
      </c>
      <c r="R186" s="70">
        <v>6.6509008791119E-3</v>
      </c>
      <c r="S186" s="70">
        <f t="shared" si="2"/>
        <v>3.5460181848088486E-4</v>
      </c>
      <c r="T186" s="70">
        <f>Q186/'סכום נכסי הקרן'!$C$41</f>
        <v>7.318830059745752E-5</v>
      </c>
    </row>
    <row r="187" spans="1:20">
      <c r="A187" s="62" t="s">
        <v>737</v>
      </c>
      <c r="B187" s="59" t="s">
        <v>738</v>
      </c>
      <c r="C187" s="72" t="s">
        <v>124</v>
      </c>
      <c r="D187" s="72" t="s">
        <v>29</v>
      </c>
      <c r="E187" s="59" t="s">
        <v>587</v>
      </c>
      <c r="F187" s="72" t="s">
        <v>160</v>
      </c>
      <c r="G187" s="59" t="s">
        <v>533</v>
      </c>
      <c r="H187" s="59" t="s">
        <v>319</v>
      </c>
      <c r="I187" s="134" t="s">
        <v>3675</v>
      </c>
      <c r="J187" s="69">
        <v>1.5499999999995346</v>
      </c>
      <c r="K187" s="72" t="s">
        <v>136</v>
      </c>
      <c r="L187" s="73">
        <v>3.5499999999999997E-2</v>
      </c>
      <c r="M187" s="73">
        <v>4.8899999999996273E-2</v>
      </c>
      <c r="N187" s="69">
        <v>861093.68526299996</v>
      </c>
      <c r="O187" s="71">
        <v>98.03</v>
      </c>
      <c r="P187" s="69">
        <v>15.28441284</v>
      </c>
      <c r="Q187" s="69">
        <v>859.41451398799995</v>
      </c>
      <c r="R187" s="70">
        <v>2.2031381587376392E-3</v>
      </c>
      <c r="S187" s="70">
        <f t="shared" si="2"/>
        <v>1.3041725447519785E-3</v>
      </c>
      <c r="T187" s="70">
        <f>Q187/'סכום נכסי הקרן'!$C$41</f>
        <v>2.691756422602899E-4</v>
      </c>
    </row>
    <row r="188" spans="1:20">
      <c r="A188" s="62" t="s">
        <v>739</v>
      </c>
      <c r="B188" s="59" t="s">
        <v>740</v>
      </c>
      <c r="C188" s="72" t="s">
        <v>124</v>
      </c>
      <c r="D188" s="72" t="s">
        <v>29</v>
      </c>
      <c r="E188" s="59" t="s">
        <v>587</v>
      </c>
      <c r="F188" s="72" t="s">
        <v>160</v>
      </c>
      <c r="G188" s="59" t="s">
        <v>533</v>
      </c>
      <c r="H188" s="59" t="s">
        <v>319</v>
      </c>
      <c r="I188" s="134" t="s">
        <v>3675</v>
      </c>
      <c r="J188" s="69">
        <v>2.5599999999998881</v>
      </c>
      <c r="K188" s="72" t="s">
        <v>136</v>
      </c>
      <c r="L188" s="73">
        <v>2.5000000000000001E-2</v>
      </c>
      <c r="M188" s="73">
        <v>4.9000000000001397E-2</v>
      </c>
      <c r="N188" s="69">
        <v>3019792.4850789998</v>
      </c>
      <c r="O188" s="71">
        <v>94.18</v>
      </c>
      <c r="P188" s="69">
        <v>738.770660496</v>
      </c>
      <c r="Q188" s="69">
        <v>3582.8112228149998</v>
      </c>
      <c r="R188" s="70">
        <v>3.93872163710564E-3</v>
      </c>
      <c r="S188" s="70">
        <f t="shared" si="2"/>
        <v>5.4369619709376121E-3</v>
      </c>
      <c r="T188" s="70">
        <f>Q188/'סכום נכסי הקרן'!$C$41</f>
        <v>1.1221657259701204E-3</v>
      </c>
    </row>
    <row r="189" spans="1:20">
      <c r="A189" s="62" t="s">
        <v>741</v>
      </c>
      <c r="B189" s="59" t="s">
        <v>742</v>
      </c>
      <c r="C189" s="72" t="s">
        <v>124</v>
      </c>
      <c r="D189" s="72" t="s">
        <v>29</v>
      </c>
      <c r="E189" s="59" t="s">
        <v>587</v>
      </c>
      <c r="F189" s="72" t="s">
        <v>160</v>
      </c>
      <c r="G189" s="59" t="s">
        <v>533</v>
      </c>
      <c r="H189" s="59" t="s">
        <v>319</v>
      </c>
      <c r="I189" s="134" t="s">
        <v>3675</v>
      </c>
      <c r="J189" s="69">
        <v>3.9299999999986279</v>
      </c>
      <c r="K189" s="72" t="s">
        <v>136</v>
      </c>
      <c r="L189" s="73">
        <v>4.7300000000000002E-2</v>
      </c>
      <c r="M189" s="73">
        <v>5.0399999999984658E-2</v>
      </c>
      <c r="N189" s="69">
        <v>1337648.991894</v>
      </c>
      <c r="O189" s="71">
        <v>99</v>
      </c>
      <c r="P189" s="69">
        <v>31.635398658</v>
      </c>
      <c r="Q189" s="69">
        <v>1355.907960002</v>
      </c>
      <c r="R189" s="70">
        <v>3.3871820313080029E-3</v>
      </c>
      <c r="S189" s="70">
        <f t="shared" si="2"/>
        <v>2.0576077153264872E-3</v>
      </c>
      <c r="T189" s="70">
        <f>Q189/'סכום נכסי הקרן'!$C$41</f>
        <v>4.2468144305097687E-4</v>
      </c>
    </row>
    <row r="190" spans="1:20">
      <c r="A190" s="62" t="s">
        <v>743</v>
      </c>
      <c r="B190" s="59" t="s">
        <v>744</v>
      </c>
      <c r="C190" s="72" t="s">
        <v>124</v>
      </c>
      <c r="D190" s="72" t="s">
        <v>29</v>
      </c>
      <c r="E190" s="59" t="s">
        <v>590</v>
      </c>
      <c r="F190" s="72" t="s">
        <v>323</v>
      </c>
      <c r="G190" s="59" t="s">
        <v>533</v>
      </c>
      <c r="H190" s="59" t="s">
        <v>319</v>
      </c>
      <c r="I190" s="134" t="s">
        <v>3675</v>
      </c>
      <c r="J190" s="69">
        <v>4.5099999999998159</v>
      </c>
      <c r="K190" s="72" t="s">
        <v>136</v>
      </c>
      <c r="L190" s="73">
        <v>2.4300000000000002E-2</v>
      </c>
      <c r="M190" s="73">
        <v>4.9099999999995037E-2</v>
      </c>
      <c r="N190" s="69">
        <v>2845013.623437</v>
      </c>
      <c r="O190" s="71">
        <v>89.9</v>
      </c>
      <c r="P190" s="134" t="s">
        <v>3675</v>
      </c>
      <c r="Q190" s="69">
        <v>2557.6672472970004</v>
      </c>
      <c r="R190" s="70">
        <v>1.9424993076248708E-3</v>
      </c>
      <c r="S190" s="70">
        <f t="shared" si="2"/>
        <v>3.8812928432608394E-3</v>
      </c>
      <c r="T190" s="70">
        <f>Q190/'סכום נכסי הקרן'!$C$41</f>
        <v>8.0108226330104866E-4</v>
      </c>
    </row>
    <row r="191" spans="1:20">
      <c r="A191" s="62" t="s">
        <v>745</v>
      </c>
      <c r="B191" s="59" t="s">
        <v>746</v>
      </c>
      <c r="C191" s="72" t="s">
        <v>124</v>
      </c>
      <c r="D191" s="72" t="s">
        <v>29</v>
      </c>
      <c r="E191" s="59" t="s">
        <v>747</v>
      </c>
      <c r="F191" s="72" t="s">
        <v>160</v>
      </c>
      <c r="G191" s="59" t="s">
        <v>533</v>
      </c>
      <c r="H191" s="59" t="s">
        <v>319</v>
      </c>
      <c r="I191" s="134" t="s">
        <v>3675</v>
      </c>
      <c r="J191" s="69">
        <v>0.48</v>
      </c>
      <c r="K191" s="72" t="s">
        <v>136</v>
      </c>
      <c r="L191" s="73">
        <v>2.1600000000000001E-2</v>
      </c>
      <c r="M191" s="73">
        <v>5.0699747190492889E-2</v>
      </c>
      <c r="N191" s="69">
        <v>5.4880999999999999E-2</v>
      </c>
      <c r="O191" s="71">
        <v>98.7</v>
      </c>
      <c r="P191" s="134" t="s">
        <v>3675</v>
      </c>
      <c r="Q191" s="69">
        <v>5.4191000000000003E-5</v>
      </c>
      <c r="R191" s="70">
        <v>4.2908781455187589E-10</v>
      </c>
      <c r="S191" s="70">
        <f t="shared" si="2"/>
        <v>8.2235537359846476E-11</v>
      </c>
      <c r="T191" s="70">
        <f>Q191/'סכום נכסי הקרן'!$C$41</f>
        <v>1.6973063629143045E-11</v>
      </c>
    </row>
    <row r="192" spans="1:20">
      <c r="A192" s="62" t="s">
        <v>748</v>
      </c>
      <c r="B192" s="59" t="s">
        <v>749</v>
      </c>
      <c r="C192" s="72" t="s">
        <v>124</v>
      </c>
      <c r="D192" s="72" t="s">
        <v>29</v>
      </c>
      <c r="E192" s="59" t="s">
        <v>750</v>
      </c>
      <c r="F192" s="72" t="s">
        <v>751</v>
      </c>
      <c r="G192" s="59" t="s">
        <v>533</v>
      </c>
      <c r="H192" s="59" t="s">
        <v>319</v>
      </c>
      <c r="I192" s="134" t="s">
        <v>3675</v>
      </c>
      <c r="J192" s="69">
        <v>6.2399999999987763</v>
      </c>
      <c r="K192" s="72" t="s">
        <v>136</v>
      </c>
      <c r="L192" s="73">
        <v>2.3399999999999997E-2</v>
      </c>
      <c r="M192" s="73">
        <v>5.2499999999990089E-2</v>
      </c>
      <c r="N192" s="69">
        <v>2108832.2374</v>
      </c>
      <c r="O192" s="71">
        <v>83.69</v>
      </c>
      <c r="P192" s="134" t="s">
        <v>3675</v>
      </c>
      <c r="Q192" s="69">
        <v>1764.881699559</v>
      </c>
      <c r="R192" s="70">
        <v>2.1391366721628829E-3</v>
      </c>
      <c r="S192" s="70">
        <f t="shared" si="2"/>
        <v>2.6782306091379282E-3</v>
      </c>
      <c r="T192" s="70">
        <f>Q192/'סכום נכסי הקרן'!$C$41</f>
        <v>5.5277535724612996E-4</v>
      </c>
    </row>
    <row r="193" spans="1:20">
      <c r="A193" s="62" t="s">
        <v>752</v>
      </c>
      <c r="B193" s="59" t="s">
        <v>753</v>
      </c>
      <c r="C193" s="72" t="s">
        <v>124</v>
      </c>
      <c r="D193" s="72" t="s">
        <v>29</v>
      </c>
      <c r="E193" s="59" t="s">
        <v>754</v>
      </c>
      <c r="F193" s="72" t="s">
        <v>609</v>
      </c>
      <c r="G193" s="59" t="s">
        <v>597</v>
      </c>
      <c r="H193" s="59" t="s">
        <v>134</v>
      </c>
      <c r="I193" s="134" t="s">
        <v>3675</v>
      </c>
      <c r="J193" s="69">
        <v>2.0899999999996877</v>
      </c>
      <c r="K193" s="72" t="s">
        <v>136</v>
      </c>
      <c r="L193" s="73">
        <v>2.9500000000000002E-2</v>
      </c>
      <c r="M193" s="73">
        <v>5.3500000000001206E-2</v>
      </c>
      <c r="N193" s="69">
        <v>1746381.592555</v>
      </c>
      <c r="O193" s="71">
        <v>95.31</v>
      </c>
      <c r="P193" s="134" t="s">
        <v>3675</v>
      </c>
      <c r="Q193" s="69">
        <v>1664.476295828</v>
      </c>
      <c r="R193" s="70">
        <v>5.6425315290515327E-3</v>
      </c>
      <c r="S193" s="70">
        <f t="shared" si="2"/>
        <v>2.525864121535723E-3</v>
      </c>
      <c r="T193" s="70">
        <f>Q193/'סכום נכסי הקרן'!$C$41</f>
        <v>5.2132756506226069E-4</v>
      </c>
    </row>
    <row r="194" spans="1:20">
      <c r="A194" s="62" t="s">
        <v>755</v>
      </c>
      <c r="B194" s="59" t="s">
        <v>756</v>
      </c>
      <c r="C194" s="72" t="s">
        <v>124</v>
      </c>
      <c r="D194" s="72" t="s">
        <v>29</v>
      </c>
      <c r="E194" s="59" t="s">
        <v>754</v>
      </c>
      <c r="F194" s="72" t="s">
        <v>609</v>
      </c>
      <c r="G194" s="59" t="s">
        <v>597</v>
      </c>
      <c r="H194" s="59" t="s">
        <v>134</v>
      </c>
      <c r="I194" s="134" t="s">
        <v>3675</v>
      </c>
      <c r="J194" s="69">
        <v>2.9699999999906095</v>
      </c>
      <c r="K194" s="72" t="s">
        <v>136</v>
      </c>
      <c r="L194" s="73">
        <v>2.5499999999999998E-2</v>
      </c>
      <c r="M194" s="73">
        <v>5.529999999987803E-2</v>
      </c>
      <c r="N194" s="69">
        <v>201803.89016700001</v>
      </c>
      <c r="O194" s="71">
        <v>91.82</v>
      </c>
      <c r="P194" s="134" t="s">
        <v>3675</v>
      </c>
      <c r="Q194" s="69">
        <v>185.29633204199999</v>
      </c>
      <c r="R194" s="70">
        <v>3.4656939010973913E-4</v>
      </c>
      <c r="S194" s="70">
        <f t="shared" si="2"/>
        <v>2.8118955982141692E-4</v>
      </c>
      <c r="T194" s="70">
        <f>Q194/'סכום נכסי הקרן'!$C$41</f>
        <v>5.8036324002060917E-5</v>
      </c>
    </row>
    <row r="195" spans="1:20">
      <c r="A195" s="62" t="s">
        <v>757</v>
      </c>
      <c r="B195" s="59" t="s">
        <v>758</v>
      </c>
      <c r="C195" s="72" t="s">
        <v>124</v>
      </c>
      <c r="D195" s="72" t="s">
        <v>29</v>
      </c>
      <c r="E195" s="59" t="s">
        <v>759</v>
      </c>
      <c r="F195" s="72" t="s">
        <v>383</v>
      </c>
      <c r="G195" s="59" t="s">
        <v>597</v>
      </c>
      <c r="H195" s="59" t="s">
        <v>134</v>
      </c>
      <c r="I195" s="134" t="s">
        <v>3675</v>
      </c>
      <c r="J195" s="69">
        <v>1.8300000000006031</v>
      </c>
      <c r="K195" s="72" t="s">
        <v>136</v>
      </c>
      <c r="L195" s="73">
        <v>3.27E-2</v>
      </c>
      <c r="M195" s="73">
        <v>4.5200000000017948E-2</v>
      </c>
      <c r="N195" s="69">
        <v>658105.666126</v>
      </c>
      <c r="O195" s="71">
        <v>98.27</v>
      </c>
      <c r="P195" s="134" t="s">
        <v>3675</v>
      </c>
      <c r="Q195" s="69">
        <v>646.72043796699995</v>
      </c>
      <c r="R195" s="70">
        <v>2.0852986793940295E-3</v>
      </c>
      <c r="S195" s="70">
        <f t="shared" si="2"/>
        <v>9.8140655713700601E-4</v>
      </c>
      <c r="T195" s="70">
        <f>Q195/'סכום נכסי הקרן'!$C$41</f>
        <v>2.0255812116183773E-4</v>
      </c>
    </row>
    <row r="196" spans="1:20">
      <c r="A196" s="62" t="s">
        <v>760</v>
      </c>
      <c r="B196" s="59" t="s">
        <v>761</v>
      </c>
      <c r="C196" s="72" t="s">
        <v>124</v>
      </c>
      <c r="D196" s="72" t="s">
        <v>29</v>
      </c>
      <c r="E196" s="59" t="s">
        <v>762</v>
      </c>
      <c r="F196" s="72" t="s">
        <v>660</v>
      </c>
      <c r="G196" s="59" t="s">
        <v>597</v>
      </c>
      <c r="H196" s="59" t="s">
        <v>134</v>
      </c>
      <c r="I196" s="134" t="s">
        <v>3675</v>
      </c>
      <c r="J196" s="69">
        <v>2.2000000000075439</v>
      </c>
      <c r="K196" s="72" t="s">
        <v>136</v>
      </c>
      <c r="L196" s="73">
        <v>3.4500000000000003E-2</v>
      </c>
      <c r="M196" s="73">
        <v>5.039999999997738E-2</v>
      </c>
      <c r="N196" s="69">
        <v>54190.770102000002</v>
      </c>
      <c r="O196" s="71">
        <v>97.85</v>
      </c>
      <c r="P196" s="134" t="s">
        <v>3675</v>
      </c>
      <c r="Q196" s="69">
        <v>53.025666577999992</v>
      </c>
      <c r="R196" s="70">
        <v>7.4394844536073744E-5</v>
      </c>
      <c r="S196" s="70">
        <f t="shared" si="2"/>
        <v>8.046712894956507E-5</v>
      </c>
      <c r="T196" s="70">
        <f>Q196/'סכום נכסי הקרן'!$C$41</f>
        <v>1.6608071687293418E-5</v>
      </c>
    </row>
    <row r="197" spans="1:20">
      <c r="A197" s="62" t="s">
        <v>763</v>
      </c>
      <c r="B197" s="59" t="s">
        <v>764</v>
      </c>
      <c r="C197" s="72" t="s">
        <v>124</v>
      </c>
      <c r="D197" s="72" t="s">
        <v>29</v>
      </c>
      <c r="E197" s="59" t="s">
        <v>765</v>
      </c>
      <c r="F197" s="72" t="s">
        <v>660</v>
      </c>
      <c r="G197" s="59" t="s">
        <v>597</v>
      </c>
      <c r="H197" s="59" t="s">
        <v>134</v>
      </c>
      <c r="I197" s="134" t="s">
        <v>3675</v>
      </c>
      <c r="J197" s="69">
        <v>3.560000000001633</v>
      </c>
      <c r="K197" s="72" t="s">
        <v>136</v>
      </c>
      <c r="L197" s="73">
        <v>2.5000000000000001E-3</v>
      </c>
      <c r="M197" s="73">
        <v>5.1700000000018134E-2</v>
      </c>
      <c r="N197" s="69">
        <v>1508910.0693290001</v>
      </c>
      <c r="O197" s="71">
        <v>84.4</v>
      </c>
      <c r="P197" s="134" t="s">
        <v>3675</v>
      </c>
      <c r="Q197" s="69">
        <v>1273.5200482570001</v>
      </c>
      <c r="R197" s="70">
        <v>2.6630863804381205E-3</v>
      </c>
      <c r="S197" s="70">
        <f t="shared" si="2"/>
        <v>1.9325830028409147E-3</v>
      </c>
      <c r="T197" s="70">
        <f>Q197/'סכום נכסי הקרן'!$C$41</f>
        <v>3.9887687645652199E-4</v>
      </c>
    </row>
    <row r="198" spans="1:20">
      <c r="A198" s="62" t="s">
        <v>766</v>
      </c>
      <c r="B198" s="59" t="s">
        <v>767</v>
      </c>
      <c r="C198" s="72" t="s">
        <v>124</v>
      </c>
      <c r="D198" s="72" t="s">
        <v>29</v>
      </c>
      <c r="E198" s="59" t="s">
        <v>608</v>
      </c>
      <c r="F198" s="72" t="s">
        <v>609</v>
      </c>
      <c r="G198" s="59" t="s">
        <v>610</v>
      </c>
      <c r="H198" s="59" t="s">
        <v>319</v>
      </c>
      <c r="I198" s="134" t="s">
        <v>3675</v>
      </c>
      <c r="J198" s="69">
        <v>2.3200000000002015</v>
      </c>
      <c r="K198" s="72" t="s">
        <v>136</v>
      </c>
      <c r="L198" s="73">
        <v>4.2999999999999997E-2</v>
      </c>
      <c r="M198" s="73">
        <v>5.2300000000007743E-2</v>
      </c>
      <c r="N198" s="69">
        <v>1588868.0661230001</v>
      </c>
      <c r="O198" s="71">
        <v>99.99</v>
      </c>
      <c r="P198" s="134" t="s">
        <v>3675</v>
      </c>
      <c r="Q198" s="69">
        <v>1588.709232299</v>
      </c>
      <c r="R198" s="70">
        <v>1.4312382416339386E-3</v>
      </c>
      <c r="S198" s="70">
        <f t="shared" si="2"/>
        <v>2.4108866311132364E-3</v>
      </c>
      <c r="T198" s="70">
        <f>Q198/'סכום נכסי הקרן'!$C$41</f>
        <v>4.9759670218335009E-4</v>
      </c>
    </row>
    <row r="199" spans="1:20">
      <c r="A199" s="62" t="s">
        <v>768</v>
      </c>
      <c r="B199" s="59" t="s">
        <v>769</v>
      </c>
      <c r="C199" s="72" t="s">
        <v>124</v>
      </c>
      <c r="D199" s="72" t="s">
        <v>29</v>
      </c>
      <c r="E199" s="59" t="s">
        <v>770</v>
      </c>
      <c r="F199" s="72" t="s">
        <v>596</v>
      </c>
      <c r="G199" s="59" t="s">
        <v>597</v>
      </c>
      <c r="H199" s="59" t="s">
        <v>134</v>
      </c>
      <c r="I199" s="134" t="s">
        <v>3675</v>
      </c>
      <c r="J199" s="69">
        <v>0.84999999999993769</v>
      </c>
      <c r="K199" s="72" t="s">
        <v>136</v>
      </c>
      <c r="L199" s="73">
        <v>3.5000000000000003E-2</v>
      </c>
      <c r="M199" s="73">
        <v>5.3099999999969789E-2</v>
      </c>
      <c r="N199" s="69">
        <v>805382.92011199996</v>
      </c>
      <c r="O199" s="71">
        <v>99.86</v>
      </c>
      <c r="P199" s="134" t="s">
        <v>3675</v>
      </c>
      <c r="Q199" s="69">
        <v>804.25540185300008</v>
      </c>
      <c r="R199" s="70">
        <v>4.2008289177550596E-3</v>
      </c>
      <c r="S199" s="70">
        <f t="shared" si="2"/>
        <v>1.2204678848137277E-3</v>
      </c>
      <c r="T199" s="70">
        <f>Q199/'סכום נכסי הקרן'!$C$41</f>
        <v>2.5189935800655055E-4</v>
      </c>
    </row>
    <row r="200" spans="1:20">
      <c r="A200" s="62" t="s">
        <v>771</v>
      </c>
      <c r="B200" s="59" t="s">
        <v>772</v>
      </c>
      <c r="C200" s="72" t="s">
        <v>124</v>
      </c>
      <c r="D200" s="72" t="s">
        <v>29</v>
      </c>
      <c r="E200" s="59" t="s">
        <v>770</v>
      </c>
      <c r="F200" s="72" t="s">
        <v>596</v>
      </c>
      <c r="G200" s="59" t="s">
        <v>597</v>
      </c>
      <c r="H200" s="59" t="s">
        <v>134</v>
      </c>
      <c r="I200" s="134" t="s">
        <v>3675</v>
      </c>
      <c r="J200" s="69">
        <v>2.3700000000015775</v>
      </c>
      <c r="K200" s="72" t="s">
        <v>136</v>
      </c>
      <c r="L200" s="73">
        <v>2.6499999999999999E-2</v>
      </c>
      <c r="M200" s="73">
        <v>5.2800000000024869E-2</v>
      </c>
      <c r="N200" s="69">
        <v>660451.593674</v>
      </c>
      <c r="O200" s="71">
        <v>95.03</v>
      </c>
      <c r="P200" s="134" t="s">
        <v>3675</v>
      </c>
      <c r="Q200" s="69">
        <v>627.62717127299993</v>
      </c>
      <c r="R200" s="70">
        <v>1.0746894663015004E-3</v>
      </c>
      <c r="S200" s="70">
        <f t="shared" si="2"/>
        <v>9.5243228010694655E-4</v>
      </c>
      <c r="T200" s="70">
        <f>Q200/'סכום נכסי הקרן'!$C$41</f>
        <v>1.9657795415097871E-4</v>
      </c>
    </row>
    <row r="201" spans="1:20">
      <c r="A201" s="62" t="s">
        <v>773</v>
      </c>
      <c r="B201" s="59" t="s">
        <v>774</v>
      </c>
      <c r="C201" s="72" t="s">
        <v>124</v>
      </c>
      <c r="D201" s="72" t="s">
        <v>29</v>
      </c>
      <c r="E201" s="59" t="s">
        <v>770</v>
      </c>
      <c r="F201" s="72" t="s">
        <v>596</v>
      </c>
      <c r="G201" s="59" t="s">
        <v>597</v>
      </c>
      <c r="H201" s="59" t="s">
        <v>134</v>
      </c>
      <c r="I201" s="134" t="s">
        <v>3675</v>
      </c>
      <c r="J201" s="69">
        <v>1.9099999999997395</v>
      </c>
      <c r="K201" s="72" t="s">
        <v>136</v>
      </c>
      <c r="L201" s="73">
        <v>4.99E-2</v>
      </c>
      <c r="M201" s="73">
        <v>4.6799999999996525E-2</v>
      </c>
      <c r="N201" s="69">
        <v>2259692.1091490001</v>
      </c>
      <c r="O201" s="71">
        <v>101.94</v>
      </c>
      <c r="P201" s="134" t="s">
        <v>3675</v>
      </c>
      <c r="Q201" s="69">
        <v>2303.5301608600003</v>
      </c>
      <c r="R201" s="70">
        <v>6.4794038972014337E-3</v>
      </c>
      <c r="S201" s="70">
        <f t="shared" si="2"/>
        <v>3.4956365559398366E-3</v>
      </c>
      <c r="T201" s="70">
        <f>Q201/'סכום נכסי הקרן'!$C$41</f>
        <v>7.2148445298900004E-4</v>
      </c>
    </row>
    <row r="202" spans="1:20">
      <c r="A202" s="62" t="s">
        <v>775</v>
      </c>
      <c r="B202" s="59" t="s">
        <v>776</v>
      </c>
      <c r="C202" s="72" t="s">
        <v>124</v>
      </c>
      <c r="D202" s="72" t="s">
        <v>29</v>
      </c>
      <c r="E202" s="59" t="s">
        <v>624</v>
      </c>
      <c r="F202" s="72" t="s">
        <v>625</v>
      </c>
      <c r="G202" s="59" t="s">
        <v>597</v>
      </c>
      <c r="H202" s="59" t="s">
        <v>134</v>
      </c>
      <c r="I202" s="134" t="s">
        <v>3675</v>
      </c>
      <c r="J202" s="69">
        <v>1.6900000000032738</v>
      </c>
      <c r="K202" s="72" t="s">
        <v>136</v>
      </c>
      <c r="L202" s="73">
        <v>3.2500000000000001E-2</v>
      </c>
      <c r="M202" s="73">
        <v>5.360000000007191E-2</v>
      </c>
      <c r="N202" s="69">
        <v>385443.80829399993</v>
      </c>
      <c r="O202" s="71">
        <v>96.68</v>
      </c>
      <c r="P202" s="134" t="s">
        <v>3675</v>
      </c>
      <c r="Q202" s="69">
        <v>372.64707396200004</v>
      </c>
      <c r="R202" s="70">
        <v>1.2166125728912407E-3</v>
      </c>
      <c r="S202" s="70">
        <f t="shared" ref="S202:S265" si="3">IFERROR(Q202/$Q$9,0)</f>
        <v>5.6549671297520846E-4</v>
      </c>
      <c r="T202" s="70">
        <f>Q202/'סכום נכסי הקרן'!$C$41</f>
        <v>1.1671610595063758E-4</v>
      </c>
    </row>
    <row r="203" spans="1:20">
      <c r="A203" s="62" t="s">
        <v>777</v>
      </c>
      <c r="B203" s="59" t="s">
        <v>778</v>
      </c>
      <c r="C203" s="72" t="s">
        <v>124</v>
      </c>
      <c r="D203" s="72" t="s">
        <v>29</v>
      </c>
      <c r="E203" s="59" t="s">
        <v>624</v>
      </c>
      <c r="F203" s="72" t="s">
        <v>625</v>
      </c>
      <c r="G203" s="59" t="s">
        <v>597</v>
      </c>
      <c r="H203" s="59" t="s">
        <v>134</v>
      </c>
      <c r="I203" s="134" t="s">
        <v>3675</v>
      </c>
      <c r="J203" s="69">
        <v>3.5400000000000462</v>
      </c>
      <c r="K203" s="72" t="s">
        <v>136</v>
      </c>
      <c r="L203" s="73">
        <v>2.1600000000000001E-2</v>
      </c>
      <c r="M203" s="73">
        <v>6.0499999999999263E-2</v>
      </c>
      <c r="N203" s="69">
        <v>5425101.9067219999</v>
      </c>
      <c r="O203" s="71">
        <v>87.98</v>
      </c>
      <c r="P203" s="134" t="s">
        <v>3675</v>
      </c>
      <c r="Q203" s="69">
        <v>4773.0044767070003</v>
      </c>
      <c r="R203" s="70">
        <v>6.9982373089995361E-3</v>
      </c>
      <c r="S203" s="70">
        <f t="shared" si="3"/>
        <v>7.2430954948783551E-3</v>
      </c>
      <c r="T203" s="70">
        <f>Q203/'סכום נכסי הקרן'!$C$41</f>
        <v>1.4949439701303264E-3</v>
      </c>
    </row>
    <row r="204" spans="1:20">
      <c r="A204" s="62" t="s">
        <v>779</v>
      </c>
      <c r="B204" s="59" t="s">
        <v>780</v>
      </c>
      <c r="C204" s="72" t="s">
        <v>124</v>
      </c>
      <c r="D204" s="72" t="s">
        <v>29</v>
      </c>
      <c r="E204" s="59" t="s">
        <v>781</v>
      </c>
      <c r="F204" s="72" t="s">
        <v>609</v>
      </c>
      <c r="G204" s="59" t="s">
        <v>610</v>
      </c>
      <c r="H204" s="59" t="s">
        <v>319</v>
      </c>
      <c r="I204" s="134" t="s">
        <v>3675</v>
      </c>
      <c r="J204" s="69">
        <v>3.5200000000003704</v>
      </c>
      <c r="K204" s="72" t="s">
        <v>136</v>
      </c>
      <c r="L204" s="73">
        <v>5.3399999999999996E-2</v>
      </c>
      <c r="M204" s="73">
        <v>5.6900000000002976E-2</v>
      </c>
      <c r="N204" s="69">
        <v>2494960.1257529999</v>
      </c>
      <c r="O204" s="71">
        <v>99.52</v>
      </c>
      <c r="P204" s="134" t="s">
        <v>3675</v>
      </c>
      <c r="Q204" s="69">
        <v>2482.984400154</v>
      </c>
      <c r="R204" s="70">
        <v>6.2374003143824998E-3</v>
      </c>
      <c r="S204" s="70">
        <f t="shared" si="3"/>
        <v>3.7679606651063874E-3</v>
      </c>
      <c r="T204" s="70">
        <f>Q204/'סכום נכסי הקרן'!$C$41</f>
        <v>7.776909858460523E-4</v>
      </c>
    </row>
    <row r="205" spans="1:20">
      <c r="A205" s="62" t="s">
        <v>782</v>
      </c>
      <c r="B205" s="59" t="s">
        <v>783</v>
      </c>
      <c r="C205" s="72" t="s">
        <v>124</v>
      </c>
      <c r="D205" s="72" t="s">
        <v>29</v>
      </c>
      <c r="E205" s="59" t="s">
        <v>628</v>
      </c>
      <c r="F205" s="72" t="s">
        <v>323</v>
      </c>
      <c r="G205" s="59" t="s">
        <v>629</v>
      </c>
      <c r="H205" s="59" t="s">
        <v>319</v>
      </c>
      <c r="I205" s="134" t="s">
        <v>3675</v>
      </c>
      <c r="J205" s="69">
        <v>3.5399999999960103</v>
      </c>
      <c r="K205" s="72" t="s">
        <v>136</v>
      </c>
      <c r="L205" s="73">
        <v>2.5000000000000001E-2</v>
      </c>
      <c r="M205" s="73">
        <v>5.389999999992081E-2</v>
      </c>
      <c r="N205" s="69">
        <v>362475.64335500001</v>
      </c>
      <c r="O205" s="71">
        <v>91.27</v>
      </c>
      <c r="P205" s="134" t="s">
        <v>3675</v>
      </c>
      <c r="Q205" s="69">
        <v>330.831507558</v>
      </c>
      <c r="R205" s="70">
        <v>4.2605747913941188E-4</v>
      </c>
      <c r="S205" s="70">
        <f t="shared" si="3"/>
        <v>5.0204105478031846E-4</v>
      </c>
      <c r="T205" s="70">
        <f>Q205/'סכום נכסי הקרן'!$C$41</f>
        <v>1.0361912915995741E-4</v>
      </c>
    </row>
    <row r="206" spans="1:20">
      <c r="A206" s="62" t="s">
        <v>784</v>
      </c>
      <c r="B206" s="59" t="s">
        <v>785</v>
      </c>
      <c r="C206" s="72" t="s">
        <v>124</v>
      </c>
      <c r="D206" s="72" t="s">
        <v>29</v>
      </c>
      <c r="E206" s="59" t="s">
        <v>786</v>
      </c>
      <c r="F206" s="72" t="s">
        <v>609</v>
      </c>
      <c r="G206" s="59" t="s">
        <v>632</v>
      </c>
      <c r="H206" s="59" t="s">
        <v>134</v>
      </c>
      <c r="I206" s="134" t="s">
        <v>3675</v>
      </c>
      <c r="J206" s="69">
        <v>2.9399999999993049</v>
      </c>
      <c r="K206" s="72" t="s">
        <v>136</v>
      </c>
      <c r="L206" s="73">
        <v>4.53E-2</v>
      </c>
      <c r="M206" s="73">
        <v>5.5899999999987252E-2</v>
      </c>
      <c r="N206" s="69">
        <v>1775753.923072</v>
      </c>
      <c r="O206" s="71">
        <v>97.2</v>
      </c>
      <c r="P206" s="134" t="s">
        <v>3675</v>
      </c>
      <c r="Q206" s="69">
        <v>1726.0328721799999</v>
      </c>
      <c r="R206" s="70">
        <v>2.5367913186742858E-3</v>
      </c>
      <c r="S206" s="70">
        <f t="shared" si="3"/>
        <v>2.6192770154542539E-3</v>
      </c>
      <c r="T206" s="70">
        <f>Q206/'סכום נכסי הקרן'!$C$41</f>
        <v>5.4060758733929365E-4</v>
      </c>
    </row>
    <row r="207" spans="1:20">
      <c r="A207" s="62" t="s">
        <v>787</v>
      </c>
      <c r="B207" s="59" t="s">
        <v>788</v>
      </c>
      <c r="C207" s="72" t="s">
        <v>124</v>
      </c>
      <c r="D207" s="72" t="s">
        <v>29</v>
      </c>
      <c r="E207" s="59" t="s">
        <v>615</v>
      </c>
      <c r="F207" s="72" t="s">
        <v>596</v>
      </c>
      <c r="G207" s="59" t="s">
        <v>632</v>
      </c>
      <c r="H207" s="59" t="s">
        <v>134</v>
      </c>
      <c r="I207" s="134" t="s">
        <v>3675</v>
      </c>
      <c r="J207" s="69">
        <v>4.4300000000000708</v>
      </c>
      <c r="K207" s="72" t="s">
        <v>136</v>
      </c>
      <c r="L207" s="73">
        <v>5.5E-2</v>
      </c>
      <c r="M207" s="73">
        <v>6.3899999999998597E-2</v>
      </c>
      <c r="N207" s="69">
        <v>1725820.55</v>
      </c>
      <c r="O207" s="71">
        <v>98.6</v>
      </c>
      <c r="P207" s="134" t="s">
        <v>3675</v>
      </c>
      <c r="Q207" s="69">
        <v>1701.659043316</v>
      </c>
      <c r="R207" s="70">
        <v>3.0059333296176181E-3</v>
      </c>
      <c r="S207" s="70">
        <f t="shared" si="3"/>
        <v>2.5822894176216254E-3</v>
      </c>
      <c r="T207" s="70">
        <f>Q207/'סכום נכסי הקרן'!$C$41</f>
        <v>5.3297350514493452E-4</v>
      </c>
    </row>
    <row r="208" spans="1:20">
      <c r="A208" s="62" t="s">
        <v>789</v>
      </c>
      <c r="B208" s="59" t="s">
        <v>790</v>
      </c>
      <c r="C208" s="72" t="s">
        <v>124</v>
      </c>
      <c r="D208" s="72" t="s">
        <v>29</v>
      </c>
      <c r="E208" s="59" t="s">
        <v>791</v>
      </c>
      <c r="F208" s="72" t="s">
        <v>609</v>
      </c>
      <c r="G208" s="59" t="s">
        <v>632</v>
      </c>
      <c r="H208" s="59" t="s">
        <v>134</v>
      </c>
      <c r="I208" s="134" t="s">
        <v>3675</v>
      </c>
      <c r="J208" s="69">
        <v>3.1499999999995563</v>
      </c>
      <c r="K208" s="72" t="s">
        <v>136</v>
      </c>
      <c r="L208" s="73">
        <v>2.5000000000000001E-2</v>
      </c>
      <c r="M208" s="73">
        <v>6.0999999999992491E-2</v>
      </c>
      <c r="N208" s="69">
        <v>1629941.631514</v>
      </c>
      <c r="O208" s="71">
        <v>89.63</v>
      </c>
      <c r="P208" s="134" t="s">
        <v>3675</v>
      </c>
      <c r="Q208" s="69">
        <v>1461.0298745909997</v>
      </c>
      <c r="R208" s="70">
        <v>8.1832894314123206E-3</v>
      </c>
      <c r="S208" s="70">
        <f t="shared" si="3"/>
        <v>2.2171315686327978E-3</v>
      </c>
      <c r="T208" s="70">
        <f>Q208/'סכום נכסי הקרן'!$C$41</f>
        <v>4.5760648494236908E-4</v>
      </c>
    </row>
    <row r="209" spans="1:20">
      <c r="A209" s="62" t="s">
        <v>792</v>
      </c>
      <c r="B209" s="59" t="s">
        <v>793</v>
      </c>
      <c r="C209" s="72" t="s">
        <v>124</v>
      </c>
      <c r="D209" s="72" t="s">
        <v>29</v>
      </c>
      <c r="E209" s="59" t="s">
        <v>794</v>
      </c>
      <c r="F209" s="72" t="s">
        <v>323</v>
      </c>
      <c r="G209" s="59" t="s">
        <v>632</v>
      </c>
      <c r="H209" s="59" t="s">
        <v>134</v>
      </c>
      <c r="I209" s="134" t="s">
        <v>3675</v>
      </c>
      <c r="J209" s="69">
        <v>4.7999999999993515</v>
      </c>
      <c r="K209" s="72" t="s">
        <v>136</v>
      </c>
      <c r="L209" s="73">
        <v>6.7699999999999996E-2</v>
      </c>
      <c r="M209" s="73">
        <v>5.9599999999992936E-2</v>
      </c>
      <c r="N209" s="69">
        <v>2593331.4483889998</v>
      </c>
      <c r="O209" s="71">
        <v>107.02</v>
      </c>
      <c r="P209" s="134" t="s">
        <v>3675</v>
      </c>
      <c r="Q209" s="69">
        <v>2775.383308901</v>
      </c>
      <c r="R209" s="70">
        <v>3.4577752645186663E-3</v>
      </c>
      <c r="S209" s="70">
        <f t="shared" si="3"/>
        <v>4.21167975839203E-3</v>
      </c>
      <c r="T209" s="70">
        <f>Q209/'סכום נכסי הקרן'!$C$41</f>
        <v>8.6927271128486719E-4</v>
      </c>
    </row>
    <row r="210" spans="1:20">
      <c r="A210" s="62" t="s">
        <v>795</v>
      </c>
      <c r="B210" s="59" t="s">
        <v>796</v>
      </c>
      <c r="C210" s="72" t="s">
        <v>124</v>
      </c>
      <c r="D210" s="72" t="s">
        <v>29</v>
      </c>
      <c r="E210" s="59" t="s">
        <v>797</v>
      </c>
      <c r="F210" s="72" t="s">
        <v>660</v>
      </c>
      <c r="G210" s="59" t="s">
        <v>653</v>
      </c>
      <c r="H210" s="134" t="s">
        <v>3675</v>
      </c>
      <c r="I210" s="134" t="s">
        <v>3675</v>
      </c>
      <c r="J210" s="69">
        <v>2.9500000000085409</v>
      </c>
      <c r="K210" s="72" t="s">
        <v>136</v>
      </c>
      <c r="L210" s="73">
        <v>1.2E-2</v>
      </c>
      <c r="M210" s="73">
        <v>8.4200000000161021E-2</v>
      </c>
      <c r="N210" s="69">
        <v>200885.51201999999</v>
      </c>
      <c r="O210" s="71">
        <v>81.599999999999994</v>
      </c>
      <c r="P210" s="134" t="s">
        <v>3675</v>
      </c>
      <c r="Q210" s="69">
        <v>163.922577808</v>
      </c>
      <c r="R210" s="70">
        <v>3.2400889035483871E-3</v>
      </c>
      <c r="S210" s="70">
        <f t="shared" si="3"/>
        <v>2.4875461370803498E-4</v>
      </c>
      <c r="T210" s="70">
        <f>Q210/'סכום נכסי הקרן'!$C$41</f>
        <v>5.1341889675192114E-5</v>
      </c>
    </row>
    <row r="211" spans="1:20">
      <c r="A211" s="62" t="s">
        <v>798</v>
      </c>
      <c r="B211" s="59" t="s">
        <v>799</v>
      </c>
      <c r="C211" s="72" t="s">
        <v>124</v>
      </c>
      <c r="D211" s="72" t="s">
        <v>29</v>
      </c>
      <c r="E211" s="59" t="s">
        <v>797</v>
      </c>
      <c r="F211" s="72" t="s">
        <v>660</v>
      </c>
      <c r="G211" s="59" t="s">
        <v>653</v>
      </c>
      <c r="H211" s="134" t="s">
        <v>3675</v>
      </c>
      <c r="I211" s="134" t="s">
        <v>3675</v>
      </c>
      <c r="J211" s="69">
        <v>0.96999999999897646</v>
      </c>
      <c r="K211" s="72" t="s">
        <v>136</v>
      </c>
      <c r="L211" s="73">
        <v>3.5499999999999997E-2</v>
      </c>
      <c r="M211" s="73">
        <v>7.2899999999911841E-2</v>
      </c>
      <c r="N211" s="69">
        <v>313401.77724000002</v>
      </c>
      <c r="O211" s="71">
        <v>96.63</v>
      </c>
      <c r="P211" s="134" t="s">
        <v>3675</v>
      </c>
      <c r="Q211" s="69">
        <v>302.840141023</v>
      </c>
      <c r="R211" s="70">
        <v>1.0942707785968275E-3</v>
      </c>
      <c r="S211" s="70">
        <f t="shared" si="3"/>
        <v>4.5956379714635437E-4</v>
      </c>
      <c r="T211" s="70">
        <f>Q211/'סכום נכסי הקרן'!$C$41</f>
        <v>9.4852004632541047E-5</v>
      </c>
    </row>
    <row r="212" spans="1:20">
      <c r="A212" s="62" t="s">
        <v>800</v>
      </c>
      <c r="B212" s="59" t="s">
        <v>801</v>
      </c>
      <c r="C212" s="72" t="s">
        <v>124</v>
      </c>
      <c r="D212" s="72" t="s">
        <v>29</v>
      </c>
      <c r="E212" s="59" t="s">
        <v>797</v>
      </c>
      <c r="F212" s="72" t="s">
        <v>660</v>
      </c>
      <c r="G212" s="59" t="s">
        <v>653</v>
      </c>
      <c r="H212" s="134" t="s">
        <v>3675</v>
      </c>
      <c r="I212" s="134" t="s">
        <v>3675</v>
      </c>
      <c r="J212" s="69">
        <v>3.330000000000112</v>
      </c>
      <c r="K212" s="72" t="s">
        <v>136</v>
      </c>
      <c r="L212" s="73">
        <v>6.0499999999999998E-2</v>
      </c>
      <c r="M212" s="73">
        <v>5.9000000000002488E-2</v>
      </c>
      <c r="N212" s="69">
        <v>1573154.4641470001</v>
      </c>
      <c r="O212" s="71">
        <v>102.3</v>
      </c>
      <c r="P212" s="134" t="s">
        <v>3675</v>
      </c>
      <c r="Q212" s="69">
        <v>1609.3369467539999</v>
      </c>
      <c r="R212" s="70">
        <v>7.1507021097590917E-3</v>
      </c>
      <c r="S212" s="70">
        <f t="shared" si="3"/>
        <v>2.4421894522959494E-3</v>
      </c>
      <c r="T212" s="70">
        <f>Q212/'סכום נכסי הקרן'!$C$41</f>
        <v>5.0405747076057714E-4</v>
      </c>
    </row>
    <row r="213" spans="1:20">
      <c r="A213" s="62" t="s">
        <v>802</v>
      </c>
      <c r="B213" s="59" t="s">
        <v>803</v>
      </c>
      <c r="C213" s="72" t="s">
        <v>124</v>
      </c>
      <c r="D213" s="72" t="s">
        <v>29</v>
      </c>
      <c r="E213" s="59" t="s">
        <v>804</v>
      </c>
      <c r="F213" s="72" t="s">
        <v>340</v>
      </c>
      <c r="G213" s="59" t="s">
        <v>653</v>
      </c>
      <c r="H213" s="134" t="s">
        <v>3675</v>
      </c>
      <c r="I213" s="134" t="s">
        <v>3675</v>
      </c>
      <c r="J213" s="69">
        <v>1.9799999999989899</v>
      </c>
      <c r="K213" s="72" t="s">
        <v>136</v>
      </c>
      <c r="L213" s="73">
        <v>0.01</v>
      </c>
      <c r="M213" s="73">
        <v>6.5099999999936195E-2</v>
      </c>
      <c r="N213" s="69">
        <v>484058.147864</v>
      </c>
      <c r="O213" s="71">
        <v>90</v>
      </c>
      <c r="P213" s="134" t="s">
        <v>3675</v>
      </c>
      <c r="Q213" s="69">
        <v>435.65233307799997</v>
      </c>
      <c r="R213" s="70">
        <v>2.0169089494333332E-3</v>
      </c>
      <c r="S213" s="70">
        <f t="shared" si="3"/>
        <v>6.611080015637309E-4</v>
      </c>
      <c r="T213" s="70">
        <f>Q213/'סכום נכסי הקרן'!$C$41</f>
        <v>1.3644986749677092E-4</v>
      </c>
    </row>
    <row r="214" spans="1:20">
      <c r="A214" s="133" t="s">
        <v>3675</v>
      </c>
      <c r="B214" s="134" t="s">
        <v>3675</v>
      </c>
      <c r="C214" s="134" t="s">
        <v>3675</v>
      </c>
      <c r="D214" s="134" t="s">
        <v>3675</v>
      </c>
      <c r="E214" s="134" t="s">
        <v>3675</v>
      </c>
      <c r="F214" s="134" t="s">
        <v>3675</v>
      </c>
      <c r="G214" s="134" t="s">
        <v>3675</v>
      </c>
      <c r="H214" s="134" t="s">
        <v>3675</v>
      </c>
      <c r="I214" s="134" t="s">
        <v>3675</v>
      </c>
      <c r="J214" s="134" t="s">
        <v>3675</v>
      </c>
      <c r="K214" s="134" t="s">
        <v>3675</v>
      </c>
      <c r="L214" s="134" t="s">
        <v>3675</v>
      </c>
      <c r="M214" s="134" t="s">
        <v>3675</v>
      </c>
      <c r="N214" s="134" t="s">
        <v>3675</v>
      </c>
      <c r="O214" s="134" t="s">
        <v>3675</v>
      </c>
      <c r="P214" s="134" t="s">
        <v>3675</v>
      </c>
      <c r="Q214" s="134" t="s">
        <v>3675</v>
      </c>
      <c r="R214" s="134" t="s">
        <v>3675</v>
      </c>
      <c r="S214" s="134" t="s">
        <v>3675</v>
      </c>
      <c r="T214" s="134" t="s">
        <v>3675</v>
      </c>
    </row>
    <row r="215" spans="1:20">
      <c r="A215" s="76" t="s">
        <v>51</v>
      </c>
      <c r="B215" s="131" t="s">
        <v>3675</v>
      </c>
      <c r="C215" s="131" t="s">
        <v>3675</v>
      </c>
      <c r="D215" s="131" t="s">
        <v>3675</v>
      </c>
      <c r="E215" s="131" t="s">
        <v>3675</v>
      </c>
      <c r="F215" s="131" t="s">
        <v>3675</v>
      </c>
      <c r="G215" s="131" t="s">
        <v>3675</v>
      </c>
      <c r="H215" s="131" t="s">
        <v>3675</v>
      </c>
      <c r="I215" s="131" t="s">
        <v>3675</v>
      </c>
      <c r="J215" s="66">
        <v>2.8199999999998511</v>
      </c>
      <c r="K215" s="131" t="s">
        <v>3675</v>
      </c>
      <c r="L215" s="131" t="s">
        <v>3675</v>
      </c>
      <c r="M215" s="78">
        <v>4.7699999999993956E-2</v>
      </c>
      <c r="N215" s="131" t="s">
        <v>3675</v>
      </c>
      <c r="O215" s="131" t="s">
        <v>3675</v>
      </c>
      <c r="P215" s="131" t="s">
        <v>3675</v>
      </c>
      <c r="Q215" s="66">
        <v>1207.0568308490001</v>
      </c>
      <c r="R215" s="131" t="s">
        <v>3675</v>
      </c>
      <c r="S215" s="67">
        <f t="shared" si="3"/>
        <v>1.8317242182048833E-3</v>
      </c>
      <c r="T215" s="67">
        <f>Q215/'סכום נכסי הקרן'!$C$41</f>
        <v>3.7806005414168093E-4</v>
      </c>
    </row>
    <row r="216" spans="1:20">
      <c r="A216" s="62" t="s">
        <v>805</v>
      </c>
      <c r="B216" s="59" t="s">
        <v>806</v>
      </c>
      <c r="C216" s="72" t="s">
        <v>124</v>
      </c>
      <c r="D216" s="72" t="s">
        <v>29</v>
      </c>
      <c r="E216" s="59" t="s">
        <v>807</v>
      </c>
      <c r="F216" s="72" t="s">
        <v>666</v>
      </c>
      <c r="G216" s="59" t="s">
        <v>361</v>
      </c>
      <c r="H216" s="59" t="s">
        <v>319</v>
      </c>
      <c r="I216" s="134" t="s">
        <v>3675</v>
      </c>
      <c r="J216" s="69">
        <v>2.8199999999998511</v>
      </c>
      <c r="K216" s="72" t="s">
        <v>136</v>
      </c>
      <c r="L216" s="73">
        <v>2.12E-2</v>
      </c>
      <c r="M216" s="73">
        <v>4.7699999999993956E-2</v>
      </c>
      <c r="N216" s="69">
        <v>1171899.883623</v>
      </c>
      <c r="O216" s="71">
        <v>103</v>
      </c>
      <c r="P216" s="134" t="s">
        <v>3675</v>
      </c>
      <c r="Q216" s="69">
        <v>1207.0568308490001</v>
      </c>
      <c r="R216" s="70">
        <v>7.8126658908199993E-3</v>
      </c>
      <c r="S216" s="70">
        <f t="shared" si="3"/>
        <v>1.8317242182048833E-3</v>
      </c>
      <c r="T216" s="70">
        <f>Q216/'סכום נכסי הקרן'!$C$41</f>
        <v>3.7806005414168093E-4</v>
      </c>
    </row>
    <row r="217" spans="1:20">
      <c r="A217" s="133" t="s">
        <v>3675</v>
      </c>
      <c r="B217" s="134" t="s">
        <v>3675</v>
      </c>
      <c r="C217" s="134" t="s">
        <v>3675</v>
      </c>
      <c r="D217" s="134" t="s">
        <v>3675</v>
      </c>
      <c r="E217" s="134" t="s">
        <v>3675</v>
      </c>
      <c r="F217" s="134" t="s">
        <v>3675</v>
      </c>
      <c r="G217" s="134" t="s">
        <v>3675</v>
      </c>
      <c r="H217" s="134" t="s">
        <v>3675</v>
      </c>
      <c r="I217" s="134" t="s">
        <v>3675</v>
      </c>
      <c r="J217" s="134" t="s">
        <v>3675</v>
      </c>
      <c r="K217" s="134" t="s">
        <v>3675</v>
      </c>
      <c r="L217" s="134" t="s">
        <v>3675</v>
      </c>
      <c r="M217" s="134" t="s">
        <v>3675</v>
      </c>
      <c r="N217" s="134" t="s">
        <v>3675</v>
      </c>
      <c r="O217" s="134" t="s">
        <v>3675</v>
      </c>
      <c r="P217" s="134" t="s">
        <v>3675</v>
      </c>
      <c r="Q217" s="134" t="s">
        <v>3675</v>
      </c>
      <c r="R217" s="134" t="s">
        <v>3675</v>
      </c>
      <c r="S217" s="134" t="s">
        <v>3675</v>
      </c>
      <c r="T217" s="134" t="s">
        <v>3675</v>
      </c>
    </row>
    <row r="218" spans="1:20">
      <c r="A218" s="56" t="s">
        <v>190</v>
      </c>
      <c r="B218" s="131" t="s">
        <v>3675</v>
      </c>
      <c r="C218" s="131" t="s">
        <v>3675</v>
      </c>
      <c r="D218" s="131" t="s">
        <v>3675</v>
      </c>
      <c r="E218" s="131" t="s">
        <v>3675</v>
      </c>
      <c r="F218" s="131" t="s">
        <v>3675</v>
      </c>
      <c r="G218" s="131" t="s">
        <v>3675</v>
      </c>
      <c r="H218" s="131" t="s">
        <v>3675</v>
      </c>
      <c r="I218" s="131" t="s">
        <v>3675</v>
      </c>
      <c r="J218" s="66">
        <v>4.7376411817434692</v>
      </c>
      <c r="K218" s="131" t="s">
        <v>3675</v>
      </c>
      <c r="L218" s="131" t="s">
        <v>3675</v>
      </c>
      <c r="M218" s="78">
        <v>6.3889774397464003E-2</v>
      </c>
      <c r="N218" s="131" t="s">
        <v>3675</v>
      </c>
      <c r="O218" s="131" t="s">
        <v>3675</v>
      </c>
      <c r="P218" s="131" t="s">
        <v>3675</v>
      </c>
      <c r="Q218" s="66">
        <v>119533.61001125601</v>
      </c>
      <c r="R218" s="131" t="s">
        <v>3675</v>
      </c>
      <c r="S218" s="67">
        <f t="shared" si="3"/>
        <v>0.1813937859024185</v>
      </c>
      <c r="T218" s="67">
        <f>Q218/'סכום נכסי הקרן'!$C$41</f>
        <v>3.7438902558399337E-2</v>
      </c>
    </row>
    <row r="219" spans="1:20">
      <c r="A219" s="76" t="s">
        <v>69</v>
      </c>
      <c r="B219" s="131" t="s">
        <v>3675</v>
      </c>
      <c r="C219" s="131" t="s">
        <v>3675</v>
      </c>
      <c r="D219" s="131" t="s">
        <v>3675</v>
      </c>
      <c r="E219" s="131" t="s">
        <v>3675</v>
      </c>
      <c r="F219" s="131" t="s">
        <v>3675</v>
      </c>
      <c r="G219" s="131" t="s">
        <v>3675</v>
      </c>
      <c r="H219" s="131" t="s">
        <v>3675</v>
      </c>
      <c r="I219" s="131" t="s">
        <v>3675</v>
      </c>
      <c r="J219" s="66">
        <v>4.9322340072194235</v>
      </c>
      <c r="K219" s="131" t="s">
        <v>3675</v>
      </c>
      <c r="L219" s="131" t="s">
        <v>3675</v>
      </c>
      <c r="M219" s="78">
        <v>7.4380385701929452E-2</v>
      </c>
      <c r="N219" s="131" t="s">
        <v>3675</v>
      </c>
      <c r="O219" s="131" t="s">
        <v>3675</v>
      </c>
      <c r="P219" s="131" t="s">
        <v>3675</v>
      </c>
      <c r="Q219" s="66">
        <v>18618.425280853</v>
      </c>
      <c r="R219" s="131" t="s">
        <v>3675</v>
      </c>
      <c r="S219" s="67">
        <f t="shared" si="3"/>
        <v>2.825369909699206E-2</v>
      </c>
      <c r="T219" s="67">
        <f>Q219/'סכום נכסי הקרן'!$C$41</f>
        <v>5.8314428035349678E-3</v>
      </c>
    </row>
    <row r="220" spans="1:20">
      <c r="A220" s="62" t="s">
        <v>808</v>
      </c>
      <c r="B220" s="59" t="s">
        <v>809</v>
      </c>
      <c r="C220" s="72" t="s">
        <v>29</v>
      </c>
      <c r="D220" s="72" t="s">
        <v>810</v>
      </c>
      <c r="E220" s="59" t="s">
        <v>322</v>
      </c>
      <c r="F220" s="72" t="s">
        <v>323</v>
      </c>
      <c r="G220" s="59" t="s">
        <v>811</v>
      </c>
      <c r="H220" s="59" t="s">
        <v>812</v>
      </c>
      <c r="I220" s="134" t="s">
        <v>3675</v>
      </c>
      <c r="J220" s="69">
        <v>6.8599999999956118</v>
      </c>
      <c r="K220" s="72" t="s">
        <v>135</v>
      </c>
      <c r="L220" s="73">
        <v>3.7499999999999999E-2</v>
      </c>
      <c r="M220" s="73">
        <v>6.1399999999960035E-2</v>
      </c>
      <c r="N220" s="69">
        <v>230578.88375000001</v>
      </c>
      <c r="O220" s="71">
        <v>85.582329999999999</v>
      </c>
      <c r="P220" s="134" t="s">
        <v>3675</v>
      </c>
      <c r="Q220" s="69">
        <v>715.73327944900007</v>
      </c>
      <c r="R220" s="70">
        <v>4.6115776750000004E-4</v>
      </c>
      <c r="S220" s="70">
        <f t="shared" si="3"/>
        <v>1.0861344289976873E-3</v>
      </c>
      <c r="T220" s="70">
        <f>Q220/'סכום נכסי הקרן'!$C$41</f>
        <v>2.2417350655243673E-4</v>
      </c>
    </row>
    <row r="221" spans="1:20">
      <c r="A221" s="62" t="s">
        <v>813</v>
      </c>
      <c r="B221" s="59" t="s">
        <v>814</v>
      </c>
      <c r="C221" s="72" t="s">
        <v>29</v>
      </c>
      <c r="D221" s="72" t="s">
        <v>810</v>
      </c>
      <c r="E221" s="59" t="s">
        <v>428</v>
      </c>
      <c r="F221" s="72" t="s">
        <v>311</v>
      </c>
      <c r="G221" s="59" t="s">
        <v>816</v>
      </c>
      <c r="H221" s="59" t="s">
        <v>305</v>
      </c>
      <c r="I221" s="134" t="s">
        <v>3675</v>
      </c>
      <c r="J221" s="69">
        <v>2.6399999999992922</v>
      </c>
      <c r="K221" s="72" t="s">
        <v>135</v>
      </c>
      <c r="L221" s="73">
        <v>3.2549999999999996E-2</v>
      </c>
      <c r="M221" s="73">
        <v>8.6599999999981206E-2</v>
      </c>
      <c r="N221" s="69">
        <v>692473.32499999995</v>
      </c>
      <c r="O221" s="71">
        <v>87.799629999999993</v>
      </c>
      <c r="P221" s="134" t="s">
        <v>3675</v>
      </c>
      <c r="Q221" s="69">
        <v>2205.1760399290001</v>
      </c>
      <c r="R221" s="70">
        <v>6.9247332499999998E-4</v>
      </c>
      <c r="S221" s="70">
        <f t="shared" si="3"/>
        <v>3.3463829162890439E-3</v>
      </c>
      <c r="T221" s="70">
        <f>Q221/'סכום נכסי הקרן'!$C$41</f>
        <v>6.9067913932528658E-4</v>
      </c>
    </row>
    <row r="222" spans="1:20">
      <c r="A222" s="62" t="s">
        <v>817</v>
      </c>
      <c r="B222" s="59" t="s">
        <v>818</v>
      </c>
      <c r="C222" s="72" t="s">
        <v>29</v>
      </c>
      <c r="D222" s="72" t="s">
        <v>810</v>
      </c>
      <c r="E222" s="59" t="s">
        <v>391</v>
      </c>
      <c r="F222" s="72" t="s">
        <v>311</v>
      </c>
      <c r="G222" s="59" t="s">
        <v>816</v>
      </c>
      <c r="H222" s="59" t="s">
        <v>305</v>
      </c>
      <c r="I222" s="134" t="s">
        <v>3675</v>
      </c>
      <c r="J222" s="69">
        <v>1.9900000000002434</v>
      </c>
      <c r="K222" s="72" t="s">
        <v>135</v>
      </c>
      <c r="L222" s="73">
        <v>3.2750000000000001E-2</v>
      </c>
      <c r="M222" s="73">
        <v>8.3100000000010804E-2</v>
      </c>
      <c r="N222" s="69">
        <v>980188.62479999999</v>
      </c>
      <c r="O222" s="71">
        <v>91.480680000000007</v>
      </c>
      <c r="P222" s="134" t="s">
        <v>3675</v>
      </c>
      <c r="Q222" s="69">
        <v>3252.2700559790001</v>
      </c>
      <c r="R222" s="70">
        <v>1.3069181663999999E-3</v>
      </c>
      <c r="S222" s="70">
        <f t="shared" si="3"/>
        <v>4.9353615119257996E-3</v>
      </c>
      <c r="T222" s="70">
        <f>Q222/'סכום נכסי הקרן'!$C$41</f>
        <v>1.018637533894709E-3</v>
      </c>
    </row>
    <row r="223" spans="1:20">
      <c r="A223" s="62" t="s">
        <v>819</v>
      </c>
      <c r="B223" s="59" t="s">
        <v>820</v>
      </c>
      <c r="C223" s="72" t="s">
        <v>29</v>
      </c>
      <c r="D223" s="72" t="s">
        <v>810</v>
      </c>
      <c r="E223" s="59" t="s">
        <v>391</v>
      </c>
      <c r="F223" s="72" t="s">
        <v>311</v>
      </c>
      <c r="G223" s="59" t="s">
        <v>816</v>
      </c>
      <c r="H223" s="59" t="s">
        <v>305</v>
      </c>
      <c r="I223" s="134" t="s">
        <v>3675</v>
      </c>
      <c r="J223" s="69">
        <v>3.8299999999993721</v>
      </c>
      <c r="K223" s="72" t="s">
        <v>135</v>
      </c>
      <c r="L223" s="73">
        <v>7.1289999999999992E-2</v>
      </c>
      <c r="M223" s="73">
        <v>7.4999999999992698E-2</v>
      </c>
      <c r="N223" s="69">
        <v>559872.05000000005</v>
      </c>
      <c r="O223" s="71">
        <v>101.25705000000001</v>
      </c>
      <c r="P223" s="134" t="s">
        <v>3675</v>
      </c>
      <c r="Q223" s="69">
        <v>2056.182285763</v>
      </c>
      <c r="R223" s="70">
        <v>1.1197441E-3</v>
      </c>
      <c r="S223" s="70">
        <f t="shared" si="3"/>
        <v>3.1202829838814137E-3</v>
      </c>
      <c r="T223" s="70">
        <f>Q223/'סכום נכסי הקרן'!$C$41</f>
        <v>6.4401307909749193E-4</v>
      </c>
    </row>
    <row r="224" spans="1:20">
      <c r="A224" s="62" t="s">
        <v>821</v>
      </c>
      <c r="B224" s="59" t="s">
        <v>822</v>
      </c>
      <c r="C224" s="72" t="s">
        <v>29</v>
      </c>
      <c r="D224" s="72" t="s">
        <v>810</v>
      </c>
      <c r="E224" s="59" t="s">
        <v>823</v>
      </c>
      <c r="F224" s="72" t="s">
        <v>459</v>
      </c>
      <c r="G224" s="59" t="s">
        <v>824</v>
      </c>
      <c r="H224" s="59" t="s">
        <v>305</v>
      </c>
      <c r="I224" s="134" t="s">
        <v>3675</v>
      </c>
      <c r="J224" s="69">
        <v>9.4600000000000879</v>
      </c>
      <c r="K224" s="72" t="s">
        <v>135</v>
      </c>
      <c r="L224" s="73">
        <v>6.3750000000000001E-2</v>
      </c>
      <c r="M224" s="73">
        <v>6.8699999999999983E-2</v>
      </c>
      <c r="N224" s="69">
        <v>1401153.4724999999</v>
      </c>
      <c r="O224" s="71">
        <v>94.761250000000004</v>
      </c>
      <c r="P224" s="134" t="s">
        <v>3675</v>
      </c>
      <c r="Q224" s="69">
        <v>4815.7512266229996</v>
      </c>
      <c r="R224" s="70">
        <v>2.0215747691530801E-3</v>
      </c>
      <c r="S224" s="70">
        <f t="shared" si="3"/>
        <v>7.3079642359927316E-3</v>
      </c>
      <c r="T224" s="70">
        <f>Q224/'סכום נכסי הקרן'!$C$41</f>
        <v>1.5083326011993844E-3</v>
      </c>
    </row>
    <row r="225" spans="1:20">
      <c r="A225" s="62" t="s">
        <v>825</v>
      </c>
      <c r="B225" s="59" t="s">
        <v>826</v>
      </c>
      <c r="C225" s="72" t="s">
        <v>29</v>
      </c>
      <c r="D225" s="72" t="s">
        <v>810</v>
      </c>
      <c r="E225" s="59" t="s">
        <v>827</v>
      </c>
      <c r="F225" s="72" t="s">
        <v>311</v>
      </c>
      <c r="G225" s="59" t="s">
        <v>824</v>
      </c>
      <c r="H225" s="59" t="s">
        <v>812</v>
      </c>
      <c r="I225" s="134" t="s">
        <v>3675</v>
      </c>
      <c r="J225" s="69">
        <v>2.1900000000002597</v>
      </c>
      <c r="K225" s="72" t="s">
        <v>135</v>
      </c>
      <c r="L225" s="73">
        <v>3.0769999999999999E-2</v>
      </c>
      <c r="M225" s="73">
        <v>8.6100000000013915E-2</v>
      </c>
      <c r="N225" s="69">
        <v>786472.89549999998</v>
      </c>
      <c r="O225" s="71">
        <v>89.040419999999997</v>
      </c>
      <c r="P225" s="134" t="s">
        <v>3675</v>
      </c>
      <c r="Q225" s="69">
        <v>2539.911080586</v>
      </c>
      <c r="R225" s="70">
        <v>1.3107881591666666E-3</v>
      </c>
      <c r="S225" s="70">
        <f t="shared" si="3"/>
        <v>3.8543476325998416E-3</v>
      </c>
      <c r="T225" s="70">
        <f>Q225/'סכום נכסי הקרן'!$C$41</f>
        <v>7.955208869212904E-4</v>
      </c>
    </row>
    <row r="226" spans="1:20">
      <c r="A226" s="62" t="s">
        <v>828</v>
      </c>
      <c r="B226" s="59" t="s">
        <v>829</v>
      </c>
      <c r="C226" s="72" t="s">
        <v>29</v>
      </c>
      <c r="D226" s="72" t="s">
        <v>810</v>
      </c>
      <c r="E226" s="59" t="s">
        <v>830</v>
      </c>
      <c r="F226" s="72" t="s">
        <v>1070</v>
      </c>
      <c r="G226" s="59" t="s">
        <v>831</v>
      </c>
      <c r="H226" s="59" t="s">
        <v>305</v>
      </c>
      <c r="I226" s="134" t="s">
        <v>3675</v>
      </c>
      <c r="J226" s="69">
        <v>5.5499999999952419</v>
      </c>
      <c r="K226" s="72" t="s">
        <v>137</v>
      </c>
      <c r="L226" s="73">
        <v>4.3749999999999997E-2</v>
      </c>
      <c r="M226" s="73">
        <v>5.4799999999963364E-2</v>
      </c>
      <c r="N226" s="69">
        <v>147334.75</v>
      </c>
      <c r="O226" s="71">
        <v>94.237790000000004</v>
      </c>
      <c r="P226" s="134" t="s">
        <v>3675</v>
      </c>
      <c r="Q226" s="69">
        <v>556.99066142300001</v>
      </c>
      <c r="R226" s="70">
        <v>9.8223166666666672E-5</v>
      </c>
      <c r="S226" s="70">
        <f t="shared" si="3"/>
        <v>8.452404706784652E-4</v>
      </c>
      <c r="T226" s="70">
        <f>Q226/'סכום נכסי הקרן'!$C$41</f>
        <v>1.7445402257147956E-4</v>
      </c>
    </row>
    <row r="227" spans="1:20">
      <c r="A227" s="62" t="s">
        <v>832</v>
      </c>
      <c r="B227" s="59" t="s">
        <v>833</v>
      </c>
      <c r="C227" s="72" t="s">
        <v>29</v>
      </c>
      <c r="D227" s="72" t="s">
        <v>810</v>
      </c>
      <c r="E227" s="59" t="s">
        <v>830</v>
      </c>
      <c r="F227" s="72" t="s">
        <v>1070</v>
      </c>
      <c r="G227" s="59" t="s">
        <v>831</v>
      </c>
      <c r="H227" s="59" t="s">
        <v>305</v>
      </c>
      <c r="I227" s="134" t="s">
        <v>3675</v>
      </c>
      <c r="J227" s="69">
        <v>4.539999999998753</v>
      </c>
      <c r="K227" s="72" t="s">
        <v>137</v>
      </c>
      <c r="L227" s="73">
        <v>7.3749999999999996E-2</v>
      </c>
      <c r="M227" s="73">
        <v>5.3199999999989318E-2</v>
      </c>
      <c r="N227" s="69">
        <v>302036.23749999999</v>
      </c>
      <c r="O227" s="71">
        <v>111.22803999999999</v>
      </c>
      <c r="P227" s="134" t="s">
        <v>3675</v>
      </c>
      <c r="Q227" s="69">
        <v>1347.692976692</v>
      </c>
      <c r="R227" s="70">
        <v>3.7754529687499997E-4</v>
      </c>
      <c r="S227" s="70">
        <f t="shared" si="3"/>
        <v>2.0451413728175831E-3</v>
      </c>
      <c r="T227" s="70">
        <f>Q227/'סכום נכסי הקרן'!$C$41</f>
        <v>4.2210844320906627E-4</v>
      </c>
    </row>
    <row r="228" spans="1:20">
      <c r="A228" s="62" t="s">
        <v>834</v>
      </c>
      <c r="B228" s="59" t="s">
        <v>835</v>
      </c>
      <c r="C228" s="72" t="s">
        <v>29</v>
      </c>
      <c r="D228" s="72" t="s">
        <v>810</v>
      </c>
      <c r="E228" s="59" t="s">
        <v>830</v>
      </c>
      <c r="F228" s="72" t="s">
        <v>1070</v>
      </c>
      <c r="G228" s="59" t="s">
        <v>831</v>
      </c>
      <c r="H228" s="59" t="s">
        <v>305</v>
      </c>
      <c r="I228" s="134" t="s">
        <v>3675</v>
      </c>
      <c r="J228" s="69">
        <v>5.6899999999989284</v>
      </c>
      <c r="K228" s="72" t="s">
        <v>135</v>
      </c>
      <c r="L228" s="73">
        <v>8.1250000000000003E-2</v>
      </c>
      <c r="M228" s="73">
        <v>6.5299999999993183E-2</v>
      </c>
      <c r="N228" s="69">
        <v>279936.02500000002</v>
      </c>
      <c r="O228" s="71">
        <v>111.16779</v>
      </c>
      <c r="P228" s="134" t="s">
        <v>3675</v>
      </c>
      <c r="Q228" s="69">
        <v>1128.717674409</v>
      </c>
      <c r="R228" s="70">
        <v>5.5987205000000001E-4</v>
      </c>
      <c r="S228" s="70">
        <f t="shared" si="3"/>
        <v>1.712843543809495E-3</v>
      </c>
      <c r="T228" s="70">
        <f>Q228/'סכום נכסי הקרן'!$C$41</f>
        <v>3.5352359076382275E-4</v>
      </c>
    </row>
    <row r="229" spans="1:20">
      <c r="A229" s="133" t="s">
        <v>3675</v>
      </c>
      <c r="B229" s="134" t="s">
        <v>3675</v>
      </c>
      <c r="C229" s="134" t="s">
        <v>3675</v>
      </c>
      <c r="D229" s="134" t="s">
        <v>3675</v>
      </c>
      <c r="E229" s="134" t="s">
        <v>3675</v>
      </c>
      <c r="F229" s="134" t="s">
        <v>3675</v>
      </c>
      <c r="G229" s="134" t="s">
        <v>3675</v>
      </c>
      <c r="H229" s="134" t="s">
        <v>3675</v>
      </c>
      <c r="I229" s="134" t="s">
        <v>3675</v>
      </c>
      <c r="J229" s="134" t="s">
        <v>3675</v>
      </c>
      <c r="K229" s="134" t="s">
        <v>3675</v>
      </c>
      <c r="L229" s="134" t="s">
        <v>3675</v>
      </c>
      <c r="M229" s="134" t="s">
        <v>3675</v>
      </c>
      <c r="N229" s="134" t="s">
        <v>3675</v>
      </c>
      <c r="O229" s="134" t="s">
        <v>3675</v>
      </c>
      <c r="P229" s="134" t="s">
        <v>3675</v>
      </c>
      <c r="Q229" s="134" t="s">
        <v>3675</v>
      </c>
      <c r="R229" s="134" t="s">
        <v>3675</v>
      </c>
      <c r="S229" s="134" t="s">
        <v>3675</v>
      </c>
      <c r="T229" s="134" t="s">
        <v>3675</v>
      </c>
    </row>
    <row r="230" spans="1:20">
      <c r="A230" s="76" t="s">
        <v>68</v>
      </c>
      <c r="B230" s="131" t="s">
        <v>3675</v>
      </c>
      <c r="C230" s="131" t="s">
        <v>3675</v>
      </c>
      <c r="D230" s="131" t="s">
        <v>3675</v>
      </c>
      <c r="E230" s="131" t="s">
        <v>3675</v>
      </c>
      <c r="F230" s="131" t="s">
        <v>3675</v>
      </c>
      <c r="G230" s="131" t="s">
        <v>3675</v>
      </c>
      <c r="H230" s="131" t="s">
        <v>3675</v>
      </c>
      <c r="I230" s="131" t="s">
        <v>3675</v>
      </c>
      <c r="J230" s="66">
        <v>4.7017396274729899</v>
      </c>
      <c r="K230" s="131" t="s">
        <v>3675</v>
      </c>
      <c r="L230" s="131" t="s">
        <v>3675</v>
      </c>
      <c r="M230" s="78">
        <v>6.195430092789192E-2</v>
      </c>
      <c r="N230" s="131" t="s">
        <v>3675</v>
      </c>
      <c r="O230" s="131" t="s">
        <v>3675</v>
      </c>
      <c r="P230" s="131" t="s">
        <v>3675</v>
      </c>
      <c r="Q230" s="66">
        <v>100915.18473040301</v>
      </c>
      <c r="R230" s="131" t="s">
        <v>3675</v>
      </c>
      <c r="S230" s="67">
        <f t="shared" si="3"/>
        <v>0.15314008680542643</v>
      </c>
      <c r="T230" s="67">
        <f>Q230/'סכום נכסי הקרן'!$C$41</f>
        <v>3.160745975486437E-2</v>
      </c>
    </row>
    <row r="231" spans="1:20">
      <c r="A231" s="62" t="s">
        <v>836</v>
      </c>
      <c r="B231" s="59" t="s">
        <v>837</v>
      </c>
      <c r="C231" s="72" t="s">
        <v>29</v>
      </c>
      <c r="D231" s="72" t="s">
        <v>810</v>
      </c>
      <c r="E231" s="134" t="s">
        <v>3675</v>
      </c>
      <c r="F231" s="72" t="s">
        <v>838</v>
      </c>
      <c r="G231" s="59" t="s">
        <v>304</v>
      </c>
      <c r="H231" s="59" t="s">
        <v>812</v>
      </c>
      <c r="I231" s="134" t="s">
        <v>3675</v>
      </c>
      <c r="J231" s="69">
        <v>7.1599999999993962</v>
      </c>
      <c r="K231" s="72" t="s">
        <v>137</v>
      </c>
      <c r="L231" s="73">
        <v>4.2519999999999995E-2</v>
      </c>
      <c r="M231" s="73">
        <v>4.3599999999990618E-2</v>
      </c>
      <c r="N231" s="69">
        <v>294669.5</v>
      </c>
      <c r="O231" s="71">
        <v>100.85723</v>
      </c>
      <c r="P231" s="134" t="s">
        <v>3675</v>
      </c>
      <c r="Q231" s="69">
        <v>1192.229418467</v>
      </c>
      <c r="R231" s="70">
        <v>2.3573560000000001E-4</v>
      </c>
      <c r="S231" s="70">
        <f t="shared" si="3"/>
        <v>1.8092234297918657E-3</v>
      </c>
      <c r="T231" s="70">
        <f>Q231/'סכום נכסי הקרן'!$C$41</f>
        <v>3.7341598752886276E-4</v>
      </c>
    </row>
    <row r="232" spans="1:20">
      <c r="A232" s="62" t="s">
        <v>839</v>
      </c>
      <c r="B232" s="59" t="s">
        <v>840</v>
      </c>
      <c r="C232" s="72" t="s">
        <v>29</v>
      </c>
      <c r="D232" s="72" t="s">
        <v>810</v>
      </c>
      <c r="E232" s="134" t="s">
        <v>3675</v>
      </c>
      <c r="F232" s="72" t="s">
        <v>838</v>
      </c>
      <c r="G232" s="59" t="s">
        <v>841</v>
      </c>
      <c r="H232" s="59" t="s">
        <v>812</v>
      </c>
      <c r="I232" s="134" t="s">
        <v>3675</v>
      </c>
      <c r="J232" s="69">
        <v>0.69000000037450659</v>
      </c>
      <c r="K232" s="72" t="s">
        <v>135</v>
      </c>
      <c r="L232" s="73">
        <v>4.4999999999999998E-2</v>
      </c>
      <c r="M232" s="73">
        <v>6.070000001123519E-2</v>
      </c>
      <c r="N232" s="69">
        <v>191.53517500000001</v>
      </c>
      <c r="O232" s="71">
        <v>99.935000000000002</v>
      </c>
      <c r="P232" s="134" t="s">
        <v>3675</v>
      </c>
      <c r="Q232" s="69">
        <v>0.69424664600000008</v>
      </c>
      <c r="R232" s="70">
        <v>3.8307035E-7</v>
      </c>
      <c r="S232" s="70">
        <f t="shared" si="3"/>
        <v>1.0535281872281581E-6</v>
      </c>
      <c r="T232" s="70">
        <f>Q232/'סכום נכסי הקרן'!$C$41</f>
        <v>2.1744371753385522E-7</v>
      </c>
    </row>
    <row r="233" spans="1:20">
      <c r="A233" s="62" t="s">
        <v>842</v>
      </c>
      <c r="B233" s="59" t="s">
        <v>843</v>
      </c>
      <c r="C233" s="72" t="s">
        <v>29</v>
      </c>
      <c r="D233" s="72" t="s">
        <v>810</v>
      </c>
      <c r="E233" s="134" t="s">
        <v>3675</v>
      </c>
      <c r="F233" s="72" t="s">
        <v>838</v>
      </c>
      <c r="G233" s="59" t="s">
        <v>844</v>
      </c>
      <c r="H233" s="59" t="s">
        <v>845</v>
      </c>
      <c r="I233" s="134" t="s">
        <v>3675</v>
      </c>
      <c r="J233" s="69">
        <v>6.4099999999993278</v>
      </c>
      <c r="K233" s="72" t="s">
        <v>135</v>
      </c>
      <c r="L233" s="73">
        <v>0.03</v>
      </c>
      <c r="M233" s="73">
        <v>6.2899999999994502E-2</v>
      </c>
      <c r="N233" s="69">
        <v>545138.57499999995</v>
      </c>
      <c r="O233" s="71">
        <v>82.705669999999998</v>
      </c>
      <c r="P233" s="134" t="s">
        <v>3675</v>
      </c>
      <c r="Q233" s="69">
        <v>1635.2710072099999</v>
      </c>
      <c r="R233" s="70">
        <v>3.1150775714285713E-4</v>
      </c>
      <c r="S233" s="70">
        <f t="shared" si="3"/>
        <v>2.4815447215753854E-3</v>
      </c>
      <c r="T233" s="70">
        <f>Q233/'סכום נכסי הקרן'!$C$41</f>
        <v>5.1218023022767925E-4</v>
      </c>
    </row>
    <row r="234" spans="1:20">
      <c r="A234" s="62" t="s">
        <v>846</v>
      </c>
      <c r="B234" s="59" t="s">
        <v>847</v>
      </c>
      <c r="C234" s="72" t="s">
        <v>29</v>
      </c>
      <c r="D234" s="72" t="s">
        <v>810</v>
      </c>
      <c r="E234" s="134" t="s">
        <v>3675</v>
      </c>
      <c r="F234" s="72" t="s">
        <v>838</v>
      </c>
      <c r="G234" s="59" t="s">
        <v>844</v>
      </c>
      <c r="H234" s="59" t="s">
        <v>845</v>
      </c>
      <c r="I234" s="134" t="s">
        <v>3675</v>
      </c>
      <c r="J234" s="69">
        <v>7.049999999994629</v>
      </c>
      <c r="K234" s="72" t="s">
        <v>135</v>
      </c>
      <c r="L234" s="73">
        <v>3.5000000000000003E-2</v>
      </c>
      <c r="M234" s="73">
        <v>6.3599999999953458E-2</v>
      </c>
      <c r="N234" s="69">
        <v>221002.125</v>
      </c>
      <c r="O234" s="71">
        <v>83.612889999999993</v>
      </c>
      <c r="P234" s="134" t="s">
        <v>3675</v>
      </c>
      <c r="Q234" s="69">
        <v>670.21976929200002</v>
      </c>
      <c r="R234" s="70">
        <v>4.4200425E-4</v>
      </c>
      <c r="S234" s="70">
        <f t="shared" si="3"/>
        <v>1.0170670937410262E-3</v>
      </c>
      <c r="T234" s="70">
        <f>Q234/'סכום נכסי הקרן'!$C$41</f>
        <v>2.0991830358736116E-4</v>
      </c>
    </row>
    <row r="235" spans="1:20">
      <c r="A235" s="62" t="s">
        <v>848</v>
      </c>
      <c r="B235" s="59" t="s">
        <v>849</v>
      </c>
      <c r="C235" s="72" t="s">
        <v>29</v>
      </c>
      <c r="D235" s="72" t="s">
        <v>810</v>
      </c>
      <c r="E235" s="134" t="s">
        <v>3675</v>
      </c>
      <c r="F235" s="72" t="s">
        <v>838</v>
      </c>
      <c r="G235" s="59" t="s">
        <v>850</v>
      </c>
      <c r="H235" s="59" t="s">
        <v>845</v>
      </c>
      <c r="I235" s="134" t="s">
        <v>3675</v>
      </c>
      <c r="J235" s="69">
        <v>3.5399999999998846</v>
      </c>
      <c r="K235" s="72" t="s">
        <v>135</v>
      </c>
      <c r="L235" s="73">
        <v>3.2000000000000001E-2</v>
      </c>
      <c r="M235" s="73">
        <v>9.8799999999996266E-2</v>
      </c>
      <c r="N235" s="69">
        <v>471471.2</v>
      </c>
      <c r="O235" s="71">
        <v>81.108329999999995</v>
      </c>
      <c r="P235" s="134" t="s">
        <v>3675</v>
      </c>
      <c r="Q235" s="69">
        <v>1386.973622704</v>
      </c>
      <c r="R235" s="70">
        <v>3.7717696000000002E-4</v>
      </c>
      <c r="S235" s="70">
        <f t="shared" si="3"/>
        <v>2.1047502568137953E-3</v>
      </c>
      <c r="T235" s="70">
        <f>Q235/'סכום נכסי הקרן'!$C$41</f>
        <v>4.3441146223723557E-4</v>
      </c>
    </row>
    <row r="236" spans="1:20">
      <c r="A236" s="62" t="s">
        <v>851</v>
      </c>
      <c r="B236" s="59" t="s">
        <v>852</v>
      </c>
      <c r="C236" s="72" t="s">
        <v>29</v>
      </c>
      <c r="D236" s="72" t="s">
        <v>810</v>
      </c>
      <c r="E236" s="134" t="s">
        <v>3675</v>
      </c>
      <c r="F236" s="72" t="s">
        <v>838</v>
      </c>
      <c r="G236" s="59" t="s">
        <v>853</v>
      </c>
      <c r="H236" s="59" t="s">
        <v>812</v>
      </c>
      <c r="I236" s="134" t="s">
        <v>3675</v>
      </c>
      <c r="J236" s="69">
        <v>7.1800000000001996</v>
      </c>
      <c r="K236" s="72" t="s">
        <v>137</v>
      </c>
      <c r="L236" s="73">
        <v>4.2500000000000003E-2</v>
      </c>
      <c r="M236" s="73">
        <v>4.3900000000002236E-2</v>
      </c>
      <c r="N236" s="69">
        <v>589339</v>
      </c>
      <c r="O236" s="71">
        <v>102.01258</v>
      </c>
      <c r="P236" s="134" t="s">
        <v>3675</v>
      </c>
      <c r="Q236" s="69">
        <v>2411.7734845139998</v>
      </c>
      <c r="R236" s="70">
        <v>4.7147120000000001E-4</v>
      </c>
      <c r="S236" s="70">
        <f t="shared" si="3"/>
        <v>3.6598971875263075E-3</v>
      </c>
      <c r="T236" s="70">
        <f>Q236/'סכום נכסי הקרן'!$C$41</f>
        <v>7.5538714568352974E-4</v>
      </c>
    </row>
    <row r="237" spans="1:20">
      <c r="A237" s="62" t="s">
        <v>854</v>
      </c>
      <c r="B237" s="59" t="s">
        <v>855</v>
      </c>
      <c r="C237" s="72" t="s">
        <v>29</v>
      </c>
      <c r="D237" s="72" t="s">
        <v>810</v>
      </c>
      <c r="E237" s="134" t="s">
        <v>3675</v>
      </c>
      <c r="F237" s="72" t="s">
        <v>856</v>
      </c>
      <c r="G237" s="59" t="s">
        <v>853</v>
      </c>
      <c r="H237" s="59" t="s">
        <v>812</v>
      </c>
      <c r="I237" s="134" t="s">
        <v>3675</v>
      </c>
      <c r="J237" s="69">
        <v>7.3700000000006876</v>
      </c>
      <c r="K237" s="72" t="s">
        <v>135</v>
      </c>
      <c r="L237" s="73">
        <v>5.8749999999999997E-2</v>
      </c>
      <c r="M237" s="73">
        <v>5.4800000000009862E-2</v>
      </c>
      <c r="N237" s="69">
        <v>294669.5</v>
      </c>
      <c r="O237" s="71">
        <v>106.23860000000001</v>
      </c>
      <c r="P237" s="134" t="s">
        <v>3675</v>
      </c>
      <c r="Q237" s="69">
        <v>1135.4423001059999</v>
      </c>
      <c r="R237" s="70">
        <v>2.6788136363636362E-4</v>
      </c>
      <c r="S237" s="70">
        <f t="shared" si="3"/>
        <v>1.7230482495306778E-3</v>
      </c>
      <c r="T237" s="70">
        <f>Q237/'סכום נכסי הקרן'!$C$41</f>
        <v>3.5562979843368217E-4</v>
      </c>
    </row>
    <row r="238" spans="1:20">
      <c r="A238" s="62" t="s">
        <v>857</v>
      </c>
      <c r="B238" s="59" t="s">
        <v>858</v>
      </c>
      <c r="C238" s="72" t="s">
        <v>29</v>
      </c>
      <c r="D238" s="72" t="s">
        <v>810</v>
      </c>
      <c r="E238" s="134" t="s">
        <v>3675</v>
      </c>
      <c r="F238" s="72" t="s">
        <v>815</v>
      </c>
      <c r="G238" s="59" t="s">
        <v>853</v>
      </c>
      <c r="H238" s="59" t="s">
        <v>812</v>
      </c>
      <c r="I238" s="134" t="s">
        <v>3675</v>
      </c>
      <c r="J238" s="69">
        <v>3.329999999999643</v>
      </c>
      <c r="K238" s="72" t="s">
        <v>138</v>
      </c>
      <c r="L238" s="73">
        <v>4.6249999999999999E-2</v>
      </c>
      <c r="M238" s="73">
        <v>5.8299999999988895E-2</v>
      </c>
      <c r="N238" s="69">
        <v>442004.25</v>
      </c>
      <c r="O238" s="71">
        <v>97.506600000000006</v>
      </c>
      <c r="P238" s="134" t="s">
        <v>3675</v>
      </c>
      <c r="Q238" s="69">
        <v>1991.5307485870003</v>
      </c>
      <c r="R238" s="70">
        <v>8.8400849999999999E-4</v>
      </c>
      <c r="S238" s="70">
        <f t="shared" si="3"/>
        <v>3.0221734472275705E-3</v>
      </c>
      <c r="T238" s="70">
        <f>Q238/'סכום נכסי הקרן'!$C$41</f>
        <v>6.2376368982233277E-4</v>
      </c>
    </row>
    <row r="239" spans="1:20">
      <c r="A239" s="62" t="s">
        <v>859</v>
      </c>
      <c r="B239" s="59" t="s">
        <v>860</v>
      </c>
      <c r="C239" s="72" t="s">
        <v>29</v>
      </c>
      <c r="D239" s="72" t="s">
        <v>810</v>
      </c>
      <c r="E239" s="134" t="s">
        <v>3675</v>
      </c>
      <c r="F239" s="72" t="s">
        <v>815</v>
      </c>
      <c r="G239" s="59" t="s">
        <v>811</v>
      </c>
      <c r="H239" s="59" t="s">
        <v>812</v>
      </c>
      <c r="I239" s="134" t="s">
        <v>3675</v>
      </c>
      <c r="J239" s="69">
        <v>6.9100000000031541</v>
      </c>
      <c r="K239" s="72" t="s">
        <v>135</v>
      </c>
      <c r="L239" s="73">
        <v>6.7419999999999994E-2</v>
      </c>
      <c r="M239" s="73">
        <v>5.6400000000021801E-2</v>
      </c>
      <c r="N239" s="69">
        <v>221002.125</v>
      </c>
      <c r="O239" s="71">
        <v>107.58701000000001</v>
      </c>
      <c r="P239" s="134" t="s">
        <v>3675</v>
      </c>
      <c r="Q239" s="69">
        <v>862.39026970800001</v>
      </c>
      <c r="R239" s="70">
        <v>1.768017E-4</v>
      </c>
      <c r="S239" s="70">
        <f t="shared" si="3"/>
        <v>1.3086882922134727E-3</v>
      </c>
      <c r="T239" s="70">
        <f>Q239/'סכום נכסי הקרן'!$C$41</f>
        <v>2.7010767324662241E-4</v>
      </c>
    </row>
    <row r="240" spans="1:20">
      <c r="A240" s="62" t="s">
        <v>861</v>
      </c>
      <c r="B240" s="59" t="s">
        <v>862</v>
      </c>
      <c r="C240" s="72" t="s">
        <v>29</v>
      </c>
      <c r="D240" s="72" t="s">
        <v>810</v>
      </c>
      <c r="E240" s="134" t="s">
        <v>3675</v>
      </c>
      <c r="F240" s="72" t="s">
        <v>815</v>
      </c>
      <c r="G240" s="59" t="s">
        <v>811</v>
      </c>
      <c r="H240" s="59" t="s">
        <v>812</v>
      </c>
      <c r="I240" s="134" t="s">
        <v>3675</v>
      </c>
      <c r="J240" s="69">
        <v>4.9500000000009106</v>
      </c>
      <c r="K240" s="72" t="s">
        <v>135</v>
      </c>
      <c r="L240" s="73">
        <v>3.9329999999999997E-2</v>
      </c>
      <c r="M240" s="73">
        <v>5.8700000000004512E-2</v>
      </c>
      <c r="N240" s="69">
        <v>311612.99625000003</v>
      </c>
      <c r="O240" s="71">
        <v>92.249899999999997</v>
      </c>
      <c r="P240" s="134" t="s">
        <v>3675</v>
      </c>
      <c r="Q240" s="69">
        <v>1042.6271311190001</v>
      </c>
      <c r="R240" s="70">
        <v>2.0774199750000003E-4</v>
      </c>
      <c r="S240" s="70">
        <f t="shared" si="3"/>
        <v>1.5822000404776822E-3</v>
      </c>
      <c r="T240" s="70">
        <f>Q240/'סכום נכסי הקרן'!$C$41</f>
        <v>3.2655932974024572E-4</v>
      </c>
    </row>
    <row r="241" spans="1:20">
      <c r="A241" s="62" t="s">
        <v>863</v>
      </c>
      <c r="B241" s="59" t="s">
        <v>864</v>
      </c>
      <c r="C241" s="72" t="s">
        <v>29</v>
      </c>
      <c r="D241" s="72" t="s">
        <v>810</v>
      </c>
      <c r="E241" s="134" t="s">
        <v>3675</v>
      </c>
      <c r="F241" s="72" t="s">
        <v>3550</v>
      </c>
      <c r="G241" s="59" t="s">
        <v>811</v>
      </c>
      <c r="H241" s="59" t="s">
        <v>305</v>
      </c>
      <c r="I241" s="134" t="s">
        <v>3675</v>
      </c>
      <c r="J241" s="69">
        <v>2.5499999999993976</v>
      </c>
      <c r="K241" s="72" t="s">
        <v>135</v>
      </c>
      <c r="L241" s="73">
        <v>4.7500000000000001E-2</v>
      </c>
      <c r="M241" s="73">
        <v>7.3499999999992252E-2</v>
      </c>
      <c r="N241" s="69">
        <v>338869.92499999999</v>
      </c>
      <c r="O241" s="71">
        <v>94.50067</v>
      </c>
      <c r="P241" s="134" t="s">
        <v>3675</v>
      </c>
      <c r="Q241" s="69">
        <v>1161.4899447139999</v>
      </c>
      <c r="R241" s="70">
        <v>2.4415051280480995E-4</v>
      </c>
      <c r="S241" s="70">
        <f t="shared" si="3"/>
        <v>1.7625758842171975E-3</v>
      </c>
      <c r="T241" s="70">
        <f>Q241/'סכום נכסי הקרן'!$C$41</f>
        <v>3.6378813338452064E-4</v>
      </c>
    </row>
    <row r="242" spans="1:20">
      <c r="A242" s="62" t="s">
        <v>865</v>
      </c>
      <c r="B242" s="59" t="s">
        <v>866</v>
      </c>
      <c r="C242" s="72" t="s">
        <v>29</v>
      </c>
      <c r="D242" s="72" t="s">
        <v>810</v>
      </c>
      <c r="E242" s="134" t="s">
        <v>3675</v>
      </c>
      <c r="F242" s="72" t="s">
        <v>3550</v>
      </c>
      <c r="G242" s="59" t="s">
        <v>811</v>
      </c>
      <c r="H242" s="59" t="s">
        <v>305</v>
      </c>
      <c r="I242" s="134" t="s">
        <v>3675</v>
      </c>
      <c r="J242" s="69">
        <v>5.6199999999995445</v>
      </c>
      <c r="K242" s="72" t="s">
        <v>135</v>
      </c>
      <c r="L242" s="73">
        <v>5.1249999999999997E-2</v>
      </c>
      <c r="M242" s="73">
        <v>7.2100000000001524E-2</v>
      </c>
      <c r="N242" s="69">
        <v>242365.66375000001</v>
      </c>
      <c r="O242" s="71">
        <v>89.959670000000003</v>
      </c>
      <c r="P242" s="134" t="s">
        <v>3675</v>
      </c>
      <c r="Q242" s="69">
        <v>790.79968202800001</v>
      </c>
      <c r="R242" s="70">
        <v>1.8472204216131018E-4</v>
      </c>
      <c r="S242" s="70">
        <f t="shared" si="3"/>
        <v>1.2000486574443782E-3</v>
      </c>
      <c r="T242" s="70">
        <f>Q242/'סכום נכסי הקרן'!$C$41</f>
        <v>2.4768491670143256E-4</v>
      </c>
    </row>
    <row r="243" spans="1:20">
      <c r="A243" s="62" t="s">
        <v>867</v>
      </c>
      <c r="B243" s="59" t="s">
        <v>868</v>
      </c>
      <c r="C243" s="72" t="s">
        <v>29</v>
      </c>
      <c r="D243" s="72" t="s">
        <v>810</v>
      </c>
      <c r="E243" s="134" t="s">
        <v>3675</v>
      </c>
      <c r="F243" s="72" t="s">
        <v>3551</v>
      </c>
      <c r="G243" s="59" t="s">
        <v>816</v>
      </c>
      <c r="H243" s="59" t="s">
        <v>305</v>
      </c>
      <c r="I243" s="134" t="s">
        <v>3675</v>
      </c>
      <c r="J243" s="69">
        <v>6.960000000002232</v>
      </c>
      <c r="K243" s="72" t="s">
        <v>135</v>
      </c>
      <c r="L243" s="73">
        <v>3.3000000000000002E-2</v>
      </c>
      <c r="M243" s="73">
        <v>5.2700000000018843E-2</v>
      </c>
      <c r="N243" s="69">
        <v>442004.25</v>
      </c>
      <c r="O243" s="71">
        <v>88.376000000000005</v>
      </c>
      <c r="P243" s="134" t="s">
        <v>3675</v>
      </c>
      <c r="Q243" s="69">
        <v>1416.7993267789998</v>
      </c>
      <c r="R243" s="70">
        <v>1.105010625E-4</v>
      </c>
      <c r="S243" s="70">
        <f t="shared" si="3"/>
        <v>2.1500111451853584E-3</v>
      </c>
      <c r="T243" s="70">
        <f>Q243/'סכום נכסי הקרן'!$C$41</f>
        <v>4.4375311625817926E-4</v>
      </c>
    </row>
    <row r="244" spans="1:20">
      <c r="A244" s="62" t="s">
        <v>869</v>
      </c>
      <c r="B244" s="59" t="s">
        <v>870</v>
      </c>
      <c r="C244" s="72" t="s">
        <v>29</v>
      </c>
      <c r="D244" s="72" t="s">
        <v>810</v>
      </c>
      <c r="E244" s="134" t="s">
        <v>3675</v>
      </c>
      <c r="F244" s="72" t="s">
        <v>838</v>
      </c>
      <c r="G244" s="59" t="s">
        <v>871</v>
      </c>
      <c r="H244" s="59" t="s">
        <v>845</v>
      </c>
      <c r="I244" s="134" t="s">
        <v>3675</v>
      </c>
      <c r="J244" s="69">
        <v>6.5199999999971361</v>
      </c>
      <c r="K244" s="72" t="s">
        <v>137</v>
      </c>
      <c r="L244" s="73">
        <v>5.7999999999999996E-2</v>
      </c>
      <c r="M244" s="73">
        <v>4.5799999999972391E-2</v>
      </c>
      <c r="N244" s="69">
        <v>221002.125</v>
      </c>
      <c r="O244" s="71">
        <v>110.29677</v>
      </c>
      <c r="P244" s="134" t="s">
        <v>3675</v>
      </c>
      <c r="Q244" s="69">
        <v>977.86037286500004</v>
      </c>
      <c r="R244" s="70">
        <v>4.4200425E-4</v>
      </c>
      <c r="S244" s="70">
        <f t="shared" si="3"/>
        <v>1.48391565436056E-3</v>
      </c>
      <c r="T244" s="70">
        <f>Q244/'סכום נכסי הקרן'!$C$41</f>
        <v>3.0627385228276262E-4</v>
      </c>
    </row>
    <row r="245" spans="1:20">
      <c r="A245" s="62" t="s">
        <v>872</v>
      </c>
      <c r="B245" s="59" t="s">
        <v>873</v>
      </c>
      <c r="C245" s="72" t="s">
        <v>29</v>
      </c>
      <c r="D245" s="72" t="s">
        <v>810</v>
      </c>
      <c r="E245" s="134" t="s">
        <v>3675</v>
      </c>
      <c r="F245" s="72" t="s">
        <v>815</v>
      </c>
      <c r="G245" s="59" t="s">
        <v>816</v>
      </c>
      <c r="H245" s="59" t="s">
        <v>812</v>
      </c>
      <c r="I245" s="134" t="s">
        <v>3675</v>
      </c>
      <c r="J245" s="69">
        <v>7.2599999999986542</v>
      </c>
      <c r="K245" s="72" t="s">
        <v>135</v>
      </c>
      <c r="L245" s="73">
        <v>6.1740000000000003E-2</v>
      </c>
      <c r="M245" s="73">
        <v>5.679999999998607E-2</v>
      </c>
      <c r="N245" s="69">
        <v>221002.125</v>
      </c>
      <c r="O245" s="71">
        <v>103.84925</v>
      </c>
      <c r="P245" s="134" t="s">
        <v>3675</v>
      </c>
      <c r="Q245" s="69">
        <v>832.42932176199997</v>
      </c>
      <c r="R245" s="70">
        <v>6.9063164062499994E-5</v>
      </c>
      <c r="S245" s="70">
        <f t="shared" si="3"/>
        <v>1.2632221695335129E-3</v>
      </c>
      <c r="T245" s="70">
        <f>Q245/'סכום נכסי הקרן'!$C$41</f>
        <v>2.6072365974111594E-4</v>
      </c>
    </row>
    <row r="246" spans="1:20">
      <c r="A246" s="62" t="s">
        <v>874</v>
      </c>
      <c r="B246" s="59" t="s">
        <v>875</v>
      </c>
      <c r="C246" s="72" t="s">
        <v>29</v>
      </c>
      <c r="D246" s="72" t="s">
        <v>810</v>
      </c>
      <c r="E246" s="134" t="s">
        <v>3675</v>
      </c>
      <c r="F246" s="72" t="s">
        <v>3552</v>
      </c>
      <c r="G246" s="59" t="s">
        <v>816</v>
      </c>
      <c r="H246" s="59" t="s">
        <v>305</v>
      </c>
      <c r="I246" s="134" t="s">
        <v>3675</v>
      </c>
      <c r="J246" s="69">
        <v>6.7199999999996853</v>
      </c>
      <c r="K246" s="72" t="s">
        <v>135</v>
      </c>
      <c r="L246" s="73">
        <v>6.4000000000000001E-2</v>
      </c>
      <c r="M246" s="73">
        <v>5.460000000000239E-2</v>
      </c>
      <c r="N246" s="69">
        <v>191535.17499999999</v>
      </c>
      <c r="O246" s="71">
        <v>109.184</v>
      </c>
      <c r="P246" s="134" t="s">
        <v>3675</v>
      </c>
      <c r="Q246" s="69">
        <v>758.49915136699985</v>
      </c>
      <c r="R246" s="70">
        <v>1.9153517499999998E-4</v>
      </c>
      <c r="S246" s="70">
        <f t="shared" si="3"/>
        <v>1.1510321879952899E-3</v>
      </c>
      <c r="T246" s="70">
        <f>Q246/'סכום נכסי הקרן'!$C$41</f>
        <v>2.3756812678863817E-4</v>
      </c>
    </row>
    <row r="247" spans="1:20">
      <c r="A247" s="62" t="s">
        <v>876</v>
      </c>
      <c r="B247" s="59" t="s">
        <v>877</v>
      </c>
      <c r="C247" s="72" t="s">
        <v>29</v>
      </c>
      <c r="D247" s="72" t="s">
        <v>810</v>
      </c>
      <c r="E247" s="134" t="s">
        <v>3675</v>
      </c>
      <c r="F247" s="72" t="s">
        <v>815</v>
      </c>
      <c r="G247" s="59" t="s">
        <v>816</v>
      </c>
      <c r="H247" s="59" t="s">
        <v>812</v>
      </c>
      <c r="I247" s="134" t="s">
        <v>3675</v>
      </c>
      <c r="J247" s="69">
        <v>4.0500000000007281</v>
      </c>
      <c r="K247" s="72" t="s">
        <v>137</v>
      </c>
      <c r="L247" s="73">
        <v>4.1250000000000002E-2</v>
      </c>
      <c r="M247" s="73">
        <v>4.0000000000005607E-2</v>
      </c>
      <c r="N247" s="69">
        <v>437584.20750000002</v>
      </c>
      <c r="O247" s="71">
        <v>101.70789000000001</v>
      </c>
      <c r="P247" s="134" t="s">
        <v>3675</v>
      </c>
      <c r="Q247" s="69">
        <v>1785.393386814</v>
      </c>
      <c r="R247" s="70">
        <v>4.3758420750000001E-4</v>
      </c>
      <c r="S247" s="70">
        <f t="shared" si="3"/>
        <v>2.7093573575568916E-3</v>
      </c>
      <c r="T247" s="70">
        <f>Q247/'סכום נכסי הקרן'!$C$41</f>
        <v>5.591997851570413E-4</v>
      </c>
    </row>
    <row r="248" spans="1:20">
      <c r="A248" s="62" t="s">
        <v>878</v>
      </c>
      <c r="B248" s="59" t="s">
        <v>879</v>
      </c>
      <c r="C248" s="72" t="s">
        <v>29</v>
      </c>
      <c r="D248" s="72" t="s">
        <v>810</v>
      </c>
      <c r="E248" s="134" t="s">
        <v>3675</v>
      </c>
      <c r="F248" s="72" t="s">
        <v>3412</v>
      </c>
      <c r="G248" s="59" t="s">
        <v>816</v>
      </c>
      <c r="H248" s="59" t="s">
        <v>812</v>
      </c>
      <c r="I248" s="134" t="s">
        <v>3675</v>
      </c>
      <c r="J248" s="69">
        <v>6.7800000000016887</v>
      </c>
      <c r="K248" s="72" t="s">
        <v>135</v>
      </c>
      <c r="L248" s="73">
        <v>6.7979999999999999E-2</v>
      </c>
      <c r="M248" s="73">
        <v>5.8300000000017463E-2</v>
      </c>
      <c r="N248" s="69">
        <v>442004.25</v>
      </c>
      <c r="O248" s="71">
        <v>109.3091</v>
      </c>
      <c r="P248" s="134" t="s">
        <v>3675</v>
      </c>
      <c r="Q248" s="69">
        <v>1752.3881969179999</v>
      </c>
      <c r="R248" s="70">
        <v>4.4200425E-4</v>
      </c>
      <c r="S248" s="70">
        <f t="shared" si="3"/>
        <v>2.6592715586832532E-3</v>
      </c>
      <c r="T248" s="70">
        <f>Q248/'סכום נכסי הקרן'!$C$41</f>
        <v>5.4886229021882716E-4</v>
      </c>
    </row>
    <row r="249" spans="1:20">
      <c r="A249" s="62" t="s">
        <v>880</v>
      </c>
      <c r="B249" s="59" t="s">
        <v>881</v>
      </c>
      <c r="C249" s="72" t="s">
        <v>29</v>
      </c>
      <c r="D249" s="72" t="s">
        <v>810</v>
      </c>
      <c r="E249" s="134" t="s">
        <v>3675</v>
      </c>
      <c r="F249" s="72" t="s">
        <v>838</v>
      </c>
      <c r="G249" s="59" t="s">
        <v>816</v>
      </c>
      <c r="H249" s="59" t="s">
        <v>305</v>
      </c>
      <c r="I249" s="134" t="s">
        <v>3675</v>
      </c>
      <c r="J249" s="69">
        <v>6.5899999999998453</v>
      </c>
      <c r="K249" s="72" t="s">
        <v>135</v>
      </c>
      <c r="L249" s="73">
        <v>0.06</v>
      </c>
      <c r="M249" s="73">
        <v>6.0299999999995781E-2</v>
      </c>
      <c r="N249" s="69">
        <v>368336.875</v>
      </c>
      <c r="O249" s="71">
        <v>101.31632999999999</v>
      </c>
      <c r="P249" s="134" t="s">
        <v>3675</v>
      </c>
      <c r="Q249" s="69">
        <v>1353.5435039189999</v>
      </c>
      <c r="R249" s="70">
        <v>3.0694739583333336E-4</v>
      </c>
      <c r="S249" s="70">
        <f t="shared" si="3"/>
        <v>2.054019622902482E-3</v>
      </c>
      <c r="T249" s="70">
        <f>Q249/'סכום נכסי הקרן'!$C$41</f>
        <v>4.2394087610175889E-4</v>
      </c>
    </row>
    <row r="250" spans="1:20">
      <c r="A250" s="62" t="s">
        <v>882</v>
      </c>
      <c r="B250" s="59" t="s">
        <v>883</v>
      </c>
      <c r="C250" s="72" t="s">
        <v>29</v>
      </c>
      <c r="D250" s="72" t="s">
        <v>810</v>
      </c>
      <c r="E250" s="134" t="s">
        <v>3675</v>
      </c>
      <c r="F250" s="72" t="s">
        <v>815</v>
      </c>
      <c r="G250" s="59" t="s">
        <v>816</v>
      </c>
      <c r="H250" s="59" t="s">
        <v>812</v>
      </c>
      <c r="I250" s="134" t="s">
        <v>3675</v>
      </c>
      <c r="J250" s="69">
        <v>3.2899999999992557</v>
      </c>
      <c r="K250" s="72" t="s">
        <v>135</v>
      </c>
      <c r="L250" s="73">
        <v>8.1250000000000003E-2</v>
      </c>
      <c r="M250" s="73">
        <v>6.7399999999981919E-2</v>
      </c>
      <c r="N250" s="69">
        <v>294669.5</v>
      </c>
      <c r="O250" s="71">
        <v>105.57917</v>
      </c>
      <c r="P250" s="134" t="s">
        <v>3675</v>
      </c>
      <c r="Q250" s="69">
        <v>1128.394528196</v>
      </c>
      <c r="R250" s="70">
        <v>1.6838257142857144E-4</v>
      </c>
      <c r="S250" s="70">
        <f t="shared" si="3"/>
        <v>1.7123531652877505E-3</v>
      </c>
      <c r="T250" s="70">
        <f>Q250/'סכום נכסי הקרן'!$C$41</f>
        <v>3.534223787316631E-4</v>
      </c>
    </row>
    <row r="251" spans="1:20">
      <c r="A251" s="62" t="s">
        <v>884</v>
      </c>
      <c r="B251" s="59" t="s">
        <v>885</v>
      </c>
      <c r="C251" s="72" t="s">
        <v>29</v>
      </c>
      <c r="D251" s="72" t="s">
        <v>810</v>
      </c>
      <c r="E251" s="134" t="s">
        <v>3675</v>
      </c>
      <c r="F251" s="72" t="s">
        <v>3553</v>
      </c>
      <c r="G251" s="59" t="s">
        <v>816</v>
      </c>
      <c r="H251" s="59" t="s">
        <v>812</v>
      </c>
      <c r="I251" s="134" t="s">
        <v>3675</v>
      </c>
      <c r="J251" s="69">
        <v>6.9899999999986235</v>
      </c>
      <c r="K251" s="72" t="s">
        <v>135</v>
      </c>
      <c r="L251" s="73">
        <v>7.85E-2</v>
      </c>
      <c r="M251" s="73">
        <v>6.869999999998623E-2</v>
      </c>
      <c r="N251" s="69">
        <v>279936.02500000002</v>
      </c>
      <c r="O251" s="71">
        <v>107.25458</v>
      </c>
      <c r="P251" s="134" t="s">
        <v>3675</v>
      </c>
      <c r="Q251" s="69">
        <v>1088.9857756500001</v>
      </c>
      <c r="R251" s="70">
        <v>2.2394882000000002E-4</v>
      </c>
      <c r="S251" s="70">
        <f t="shared" si="3"/>
        <v>1.6525498779835575E-3</v>
      </c>
      <c r="T251" s="70">
        <f>Q251/'סכום נכסי הקרן'!$C$41</f>
        <v>3.4107923569115062E-4</v>
      </c>
    </row>
    <row r="252" spans="1:20">
      <c r="A252" s="62" t="s">
        <v>886</v>
      </c>
      <c r="B252" s="59" t="s">
        <v>887</v>
      </c>
      <c r="C252" s="72" t="s">
        <v>29</v>
      </c>
      <c r="D252" s="72" t="s">
        <v>810</v>
      </c>
      <c r="E252" s="134" t="s">
        <v>3675</v>
      </c>
      <c r="F252" s="72" t="s">
        <v>815</v>
      </c>
      <c r="G252" s="59" t="s">
        <v>824</v>
      </c>
      <c r="H252" s="59" t="s">
        <v>812</v>
      </c>
      <c r="I252" s="134" t="s">
        <v>3675</v>
      </c>
      <c r="J252" s="69">
        <v>4.0500000000000673</v>
      </c>
      <c r="K252" s="72" t="s">
        <v>137</v>
      </c>
      <c r="L252" s="73">
        <v>7.2499999999999995E-2</v>
      </c>
      <c r="M252" s="73">
        <v>5.7500000000005595E-2</v>
      </c>
      <c r="N252" s="69">
        <v>525985.0575</v>
      </c>
      <c r="O252" s="71">
        <v>105.85034</v>
      </c>
      <c r="P252" s="134" t="s">
        <v>3675</v>
      </c>
      <c r="Q252" s="69">
        <v>2233.486281897</v>
      </c>
      <c r="R252" s="70">
        <v>4.2078804599999999E-4</v>
      </c>
      <c r="S252" s="70">
        <f t="shared" si="3"/>
        <v>3.3893440714813402E-3</v>
      </c>
      <c r="T252" s="70">
        <f>Q252/'סכום נכסי הקרן'!$C$41</f>
        <v>6.995461382416988E-4</v>
      </c>
    </row>
    <row r="253" spans="1:20">
      <c r="A253" s="62" t="s">
        <v>888</v>
      </c>
      <c r="B253" s="59" t="s">
        <v>889</v>
      </c>
      <c r="C253" s="72" t="s">
        <v>29</v>
      </c>
      <c r="D253" s="72" t="s">
        <v>810</v>
      </c>
      <c r="E253" s="134" t="s">
        <v>3675</v>
      </c>
      <c r="F253" s="72" t="s">
        <v>815</v>
      </c>
      <c r="G253" s="59" t="s">
        <v>824</v>
      </c>
      <c r="H253" s="59" t="s">
        <v>812</v>
      </c>
      <c r="I253" s="134" t="s">
        <v>3675</v>
      </c>
      <c r="J253" s="69">
        <v>7.1300000000024024</v>
      </c>
      <c r="K253" s="72" t="s">
        <v>135</v>
      </c>
      <c r="L253" s="73">
        <v>7.1190000000000003E-2</v>
      </c>
      <c r="M253" s="73">
        <v>6.1900000000017517E-2</v>
      </c>
      <c r="N253" s="69">
        <v>294669.5</v>
      </c>
      <c r="O253" s="71">
        <v>106.28433</v>
      </c>
      <c r="P253" s="134" t="s">
        <v>3675</v>
      </c>
      <c r="Q253" s="69">
        <v>1135.931022879</v>
      </c>
      <c r="R253" s="70">
        <v>1.9644633333333334E-4</v>
      </c>
      <c r="S253" s="70">
        <f t="shared" si="3"/>
        <v>1.7237898926053148E-3</v>
      </c>
      <c r="T253" s="70">
        <f>Q253/'סכום נכסי הקרן'!$C$41</f>
        <v>3.5578287039624311E-4</v>
      </c>
    </row>
    <row r="254" spans="1:20">
      <c r="A254" s="62" t="s">
        <v>890</v>
      </c>
      <c r="B254" s="59" t="s">
        <v>891</v>
      </c>
      <c r="C254" s="72" t="s">
        <v>29</v>
      </c>
      <c r="D254" s="72" t="s">
        <v>810</v>
      </c>
      <c r="E254" s="134" t="s">
        <v>3675</v>
      </c>
      <c r="F254" s="72" t="s">
        <v>3412</v>
      </c>
      <c r="G254" s="59" t="s">
        <v>824</v>
      </c>
      <c r="H254" s="59" t="s">
        <v>812</v>
      </c>
      <c r="I254" s="134" t="s">
        <v>3675</v>
      </c>
      <c r="J254" s="69">
        <v>2.8500000000000005</v>
      </c>
      <c r="K254" s="72" t="s">
        <v>135</v>
      </c>
      <c r="L254" s="73">
        <v>2.6249999999999999E-2</v>
      </c>
      <c r="M254" s="73">
        <v>6.1400000000003264E-2</v>
      </c>
      <c r="N254" s="69">
        <v>373567.25862500002</v>
      </c>
      <c r="O254" s="71">
        <v>90.603380000000001</v>
      </c>
      <c r="P254" s="134" t="s">
        <v>3675</v>
      </c>
      <c r="Q254" s="69">
        <v>1227.6109017399999</v>
      </c>
      <c r="R254" s="70">
        <v>3.0085800256991979E-4</v>
      </c>
      <c r="S254" s="70">
        <f t="shared" si="3"/>
        <v>1.862915284334937E-3</v>
      </c>
      <c r="T254" s="70">
        <f>Q254/'סכום נכסי הקרן'!$C$41</f>
        <v>3.8449775695341827E-4</v>
      </c>
    </row>
    <row r="255" spans="1:20">
      <c r="A255" s="62" t="s">
        <v>892</v>
      </c>
      <c r="B255" s="59" t="s">
        <v>893</v>
      </c>
      <c r="C255" s="72" t="s">
        <v>29</v>
      </c>
      <c r="D255" s="72" t="s">
        <v>810</v>
      </c>
      <c r="E255" s="134" t="s">
        <v>3675</v>
      </c>
      <c r="F255" s="72" t="s">
        <v>3412</v>
      </c>
      <c r="G255" s="59" t="s">
        <v>824</v>
      </c>
      <c r="H255" s="59" t="s">
        <v>812</v>
      </c>
      <c r="I255" s="134" t="s">
        <v>3675</v>
      </c>
      <c r="J255" s="69">
        <v>1.6400000000001447</v>
      </c>
      <c r="K255" s="72" t="s">
        <v>135</v>
      </c>
      <c r="L255" s="73">
        <v>7.0499999999999993E-2</v>
      </c>
      <c r="M255" s="73">
        <v>5.8699999999988976E-2</v>
      </c>
      <c r="N255" s="69">
        <v>147334.75</v>
      </c>
      <c r="O255" s="71">
        <v>103.52607999999999</v>
      </c>
      <c r="P255" s="134" t="s">
        <v>3675</v>
      </c>
      <c r="Q255" s="69">
        <v>553.22593280299998</v>
      </c>
      <c r="R255" s="70">
        <v>1.8560642326423971E-4</v>
      </c>
      <c r="S255" s="70">
        <f t="shared" si="3"/>
        <v>8.3952744672467783E-4</v>
      </c>
      <c r="T255" s="70">
        <f>Q255/'סכום נכסי הקרן'!$C$41</f>
        <v>1.732748788314911E-4</v>
      </c>
    </row>
    <row r="256" spans="1:20">
      <c r="A256" s="62" t="s">
        <v>894</v>
      </c>
      <c r="B256" s="59" t="s">
        <v>895</v>
      </c>
      <c r="C256" s="72" t="s">
        <v>29</v>
      </c>
      <c r="D256" s="72" t="s">
        <v>810</v>
      </c>
      <c r="E256" s="134" t="s">
        <v>3675</v>
      </c>
      <c r="F256" s="72" t="s">
        <v>3554</v>
      </c>
      <c r="G256" s="59" t="s">
        <v>824</v>
      </c>
      <c r="H256" s="59" t="s">
        <v>305</v>
      </c>
      <c r="I256" s="134" t="s">
        <v>3675</v>
      </c>
      <c r="J256" s="69">
        <v>3.1600000000027264</v>
      </c>
      <c r="K256" s="72" t="s">
        <v>135</v>
      </c>
      <c r="L256" s="73">
        <v>5.5E-2</v>
      </c>
      <c r="M256" s="73">
        <v>8.1200000000077266E-2</v>
      </c>
      <c r="N256" s="69">
        <v>103134.325</v>
      </c>
      <c r="O256" s="71">
        <v>94.118110000000001</v>
      </c>
      <c r="P256" s="134" t="s">
        <v>3675</v>
      </c>
      <c r="Q256" s="69">
        <v>352.06592121900002</v>
      </c>
      <c r="R256" s="70">
        <v>1.0313432499999999E-4</v>
      </c>
      <c r="S256" s="70">
        <f t="shared" si="3"/>
        <v>5.3426454978748941E-4</v>
      </c>
      <c r="T256" s="70">
        <f>Q256/'סכום נכסי הקרן'!$C$41</f>
        <v>1.1026992088175065E-4</v>
      </c>
    </row>
    <row r="257" spans="1:20">
      <c r="A257" s="62" t="s">
        <v>896</v>
      </c>
      <c r="B257" s="59" t="s">
        <v>897</v>
      </c>
      <c r="C257" s="72" t="s">
        <v>29</v>
      </c>
      <c r="D257" s="72" t="s">
        <v>810</v>
      </c>
      <c r="E257" s="134" t="s">
        <v>3675</v>
      </c>
      <c r="F257" s="72" t="s">
        <v>3554</v>
      </c>
      <c r="G257" s="59" t="s">
        <v>824</v>
      </c>
      <c r="H257" s="59" t="s">
        <v>305</v>
      </c>
      <c r="I257" s="134" t="s">
        <v>3675</v>
      </c>
      <c r="J257" s="69">
        <v>2.7300000000008735</v>
      </c>
      <c r="K257" s="72" t="s">
        <v>135</v>
      </c>
      <c r="L257" s="73">
        <v>0.06</v>
      </c>
      <c r="M257" s="73">
        <v>7.7400000000020397E-2</v>
      </c>
      <c r="N257" s="69">
        <v>464251.79725</v>
      </c>
      <c r="O257" s="71">
        <v>97.244669999999999</v>
      </c>
      <c r="P257" s="134" t="s">
        <v>3675</v>
      </c>
      <c r="Q257" s="69">
        <v>1637.4458290089999</v>
      </c>
      <c r="R257" s="70">
        <v>6.1900239633333335E-4</v>
      </c>
      <c r="S257" s="70">
        <f t="shared" si="3"/>
        <v>2.4848450415418497E-3</v>
      </c>
      <c r="T257" s="70">
        <f>Q257/'סכום נכסי הקרן'!$C$41</f>
        <v>5.1286140217092577E-4</v>
      </c>
    </row>
    <row r="258" spans="1:20">
      <c r="A258" s="62" t="s">
        <v>898</v>
      </c>
      <c r="B258" s="59" t="s">
        <v>899</v>
      </c>
      <c r="C258" s="72" t="s">
        <v>29</v>
      </c>
      <c r="D258" s="72" t="s">
        <v>810</v>
      </c>
      <c r="E258" s="134" t="s">
        <v>3675</v>
      </c>
      <c r="F258" s="72" t="s">
        <v>3412</v>
      </c>
      <c r="G258" s="59" t="s">
        <v>824</v>
      </c>
      <c r="H258" s="59" t="s">
        <v>305</v>
      </c>
      <c r="I258" s="134" t="s">
        <v>3675</v>
      </c>
      <c r="J258" s="69">
        <v>1.0799999999999657</v>
      </c>
      <c r="K258" s="72" t="s">
        <v>135</v>
      </c>
      <c r="L258" s="73">
        <v>4.2500000000000003E-2</v>
      </c>
      <c r="M258" s="73">
        <v>6.8200000000028765E-2</v>
      </c>
      <c r="N258" s="69">
        <v>324136.45</v>
      </c>
      <c r="O258" s="71">
        <v>98.778559999999999</v>
      </c>
      <c r="P258" s="134" t="s">
        <v>3675</v>
      </c>
      <c r="Q258" s="69">
        <v>1161.2830790629998</v>
      </c>
      <c r="R258" s="70">
        <v>6.8239252631578954E-4</v>
      </c>
      <c r="S258" s="70">
        <f t="shared" si="3"/>
        <v>1.7622619629392862E-3</v>
      </c>
      <c r="T258" s="70">
        <f>Q258/'סכום נכסי הקרן'!$C$41</f>
        <v>3.6372334137372349E-4</v>
      </c>
    </row>
    <row r="259" spans="1:20">
      <c r="A259" s="62" t="s">
        <v>900</v>
      </c>
      <c r="B259" s="59" t="s">
        <v>901</v>
      </c>
      <c r="C259" s="72" t="s">
        <v>29</v>
      </c>
      <c r="D259" s="72" t="s">
        <v>810</v>
      </c>
      <c r="E259" s="134" t="s">
        <v>3675</v>
      </c>
      <c r="F259" s="72" t="s">
        <v>3412</v>
      </c>
      <c r="G259" s="59" t="s">
        <v>824</v>
      </c>
      <c r="H259" s="59" t="s">
        <v>305</v>
      </c>
      <c r="I259" s="134" t="s">
        <v>3675</v>
      </c>
      <c r="J259" s="69">
        <v>4.1900000000031739</v>
      </c>
      <c r="K259" s="72" t="s">
        <v>135</v>
      </c>
      <c r="L259" s="73">
        <v>7.8750000000000001E-2</v>
      </c>
      <c r="M259" s="73">
        <v>6.4100000000045398E-2</v>
      </c>
      <c r="N259" s="69">
        <v>147334.75</v>
      </c>
      <c r="O259" s="71">
        <v>106.73112999999999</v>
      </c>
      <c r="P259" s="134" t="s">
        <v>3675</v>
      </c>
      <c r="Q259" s="69">
        <v>570.35313530099995</v>
      </c>
      <c r="R259" s="70">
        <v>3.6833687500000001E-4</v>
      </c>
      <c r="S259" s="70">
        <f t="shared" si="3"/>
        <v>8.6551819612760322E-4</v>
      </c>
      <c r="T259" s="70">
        <f>Q259/'סכום נכסי הקרן'!$C$41</f>
        <v>1.7863925848471342E-4</v>
      </c>
    </row>
    <row r="260" spans="1:20">
      <c r="A260" s="62" t="s">
        <v>902</v>
      </c>
      <c r="B260" s="59" t="s">
        <v>903</v>
      </c>
      <c r="C260" s="72" t="s">
        <v>29</v>
      </c>
      <c r="D260" s="72" t="s">
        <v>810</v>
      </c>
      <c r="E260" s="134" t="s">
        <v>3675</v>
      </c>
      <c r="F260" s="72" t="s">
        <v>3555</v>
      </c>
      <c r="G260" s="59" t="s">
        <v>824</v>
      </c>
      <c r="H260" s="59" t="s">
        <v>812</v>
      </c>
      <c r="I260" s="134" t="s">
        <v>3675</v>
      </c>
      <c r="J260" s="69">
        <v>4.1200000000006725</v>
      </c>
      <c r="K260" s="72" t="s">
        <v>137</v>
      </c>
      <c r="L260" s="73">
        <v>4.8750000000000002E-2</v>
      </c>
      <c r="M260" s="73">
        <v>4.630000000001129E-2</v>
      </c>
      <c r="N260" s="69">
        <v>403697.21500000003</v>
      </c>
      <c r="O260" s="71">
        <v>102.81483</v>
      </c>
      <c r="P260" s="134" t="s">
        <v>3675</v>
      </c>
      <c r="Q260" s="69">
        <v>1665.057090024</v>
      </c>
      <c r="R260" s="70">
        <v>4.0369721500000002E-4</v>
      </c>
      <c r="S260" s="70">
        <f t="shared" si="3"/>
        <v>2.5267454841753408E-3</v>
      </c>
      <c r="T260" s="70">
        <f>Q260/'סכום נכסי הקרן'!$C$41</f>
        <v>5.2150947454619972E-4</v>
      </c>
    </row>
    <row r="261" spans="1:20">
      <c r="A261" s="62" t="s">
        <v>904</v>
      </c>
      <c r="B261" s="59" t="s">
        <v>905</v>
      </c>
      <c r="C261" s="72" t="s">
        <v>29</v>
      </c>
      <c r="D261" s="72" t="s">
        <v>810</v>
      </c>
      <c r="E261" s="134" t="s">
        <v>3675</v>
      </c>
      <c r="F261" s="72" t="s">
        <v>3556</v>
      </c>
      <c r="G261" s="59" t="s">
        <v>824</v>
      </c>
      <c r="H261" s="59" t="s">
        <v>812</v>
      </c>
      <c r="I261" s="134" t="s">
        <v>3675</v>
      </c>
      <c r="J261" s="69">
        <v>6.9500000000010314</v>
      </c>
      <c r="K261" s="72" t="s">
        <v>135</v>
      </c>
      <c r="L261" s="73">
        <v>5.9000000000000004E-2</v>
      </c>
      <c r="M261" s="73">
        <v>5.5800000000005408E-2</v>
      </c>
      <c r="N261" s="69">
        <v>412537.3</v>
      </c>
      <c r="O261" s="71">
        <v>103.72427999999999</v>
      </c>
      <c r="P261" s="134" t="s">
        <v>3675</v>
      </c>
      <c r="Q261" s="69">
        <v>1551.9981421519999</v>
      </c>
      <c r="R261" s="70">
        <v>8.2507459999999996E-4</v>
      </c>
      <c r="S261" s="70">
        <f t="shared" si="3"/>
        <v>2.3551770810900903E-3</v>
      </c>
      <c r="T261" s="70">
        <f>Q261/'סכום נכסי הקרן'!$C$41</f>
        <v>4.8609848903060818E-4</v>
      </c>
    </row>
    <row r="262" spans="1:20">
      <c r="A262" s="62" t="s">
        <v>906</v>
      </c>
      <c r="B262" s="59" t="s">
        <v>907</v>
      </c>
      <c r="C262" s="72" t="s">
        <v>29</v>
      </c>
      <c r="D262" s="72" t="s">
        <v>810</v>
      </c>
      <c r="E262" s="134" t="s">
        <v>3675</v>
      </c>
      <c r="F262" s="72" t="s">
        <v>3557</v>
      </c>
      <c r="G262" s="59" t="s">
        <v>824</v>
      </c>
      <c r="H262" s="59" t="s">
        <v>812</v>
      </c>
      <c r="I262" s="134" t="s">
        <v>3675</v>
      </c>
      <c r="J262" s="69">
        <v>6.8199999999961456</v>
      </c>
      <c r="K262" s="72" t="s">
        <v>135</v>
      </c>
      <c r="L262" s="73">
        <v>3.15E-2</v>
      </c>
      <c r="M262" s="73">
        <v>5.7099999999972971E-2</v>
      </c>
      <c r="N262" s="69">
        <v>294669.5</v>
      </c>
      <c r="O262" s="71">
        <v>84.473249999999993</v>
      </c>
      <c r="P262" s="134" t="s">
        <v>3675</v>
      </c>
      <c r="Q262" s="69">
        <v>902.82160866400011</v>
      </c>
      <c r="R262" s="70">
        <v>4.5447948461288127E-4</v>
      </c>
      <c r="S262" s="70">
        <f t="shared" si="3"/>
        <v>1.370043367506875E-3</v>
      </c>
      <c r="T262" s="70">
        <f>Q262/'סכום נכסי הקרן'!$C$41</f>
        <v>2.8277109869940316E-4</v>
      </c>
    </row>
    <row r="263" spans="1:20">
      <c r="A263" s="62" t="s">
        <v>908</v>
      </c>
      <c r="B263" s="59" t="s">
        <v>909</v>
      </c>
      <c r="C263" s="72" t="s">
        <v>29</v>
      </c>
      <c r="D263" s="72" t="s">
        <v>810</v>
      </c>
      <c r="E263" s="134" t="s">
        <v>3675</v>
      </c>
      <c r="F263" s="72" t="s">
        <v>3553</v>
      </c>
      <c r="G263" s="59" t="s">
        <v>824</v>
      </c>
      <c r="H263" s="59" t="s">
        <v>305</v>
      </c>
      <c r="I263" s="134" t="s">
        <v>3675</v>
      </c>
      <c r="J263" s="69">
        <v>7.1700000000002717</v>
      </c>
      <c r="K263" s="72" t="s">
        <v>135</v>
      </c>
      <c r="L263" s="73">
        <v>6.25E-2</v>
      </c>
      <c r="M263" s="73">
        <v>5.6100000000003869E-2</v>
      </c>
      <c r="N263" s="69">
        <v>368336.875</v>
      </c>
      <c r="O263" s="71">
        <v>104.44441999999999</v>
      </c>
      <c r="P263" s="134" t="s">
        <v>3675</v>
      </c>
      <c r="Q263" s="69">
        <v>1395.333378886</v>
      </c>
      <c r="R263" s="70">
        <v>6.1419882008260755E-4</v>
      </c>
      <c r="S263" s="70">
        <f t="shared" si="3"/>
        <v>2.1174362940122983E-3</v>
      </c>
      <c r="T263" s="70">
        <f>Q263/'סכום נכסי הקרן'!$C$41</f>
        <v>4.3702980612461917E-4</v>
      </c>
    </row>
    <row r="264" spans="1:20">
      <c r="A264" s="62" t="s">
        <v>910</v>
      </c>
      <c r="B264" s="59" t="s">
        <v>911</v>
      </c>
      <c r="C264" s="72" t="s">
        <v>29</v>
      </c>
      <c r="D264" s="72" t="s">
        <v>810</v>
      </c>
      <c r="E264" s="134" t="s">
        <v>3675</v>
      </c>
      <c r="F264" s="72" t="s">
        <v>3551</v>
      </c>
      <c r="G264" s="59" t="s">
        <v>824</v>
      </c>
      <c r="H264" s="59" t="s">
        <v>305</v>
      </c>
      <c r="I264" s="134" t="s">
        <v>3675</v>
      </c>
      <c r="J264" s="69">
        <v>4.1299999999995585</v>
      </c>
      <c r="K264" s="72" t="s">
        <v>135</v>
      </c>
      <c r="L264" s="73">
        <v>4.4999999999999998E-2</v>
      </c>
      <c r="M264" s="73">
        <v>5.9399999999994547E-2</v>
      </c>
      <c r="N264" s="69">
        <v>444317.40557499998</v>
      </c>
      <c r="O264" s="71">
        <v>95.608500000000006</v>
      </c>
      <c r="P264" s="134" t="s">
        <v>3675</v>
      </c>
      <c r="Q264" s="69">
        <v>1540.768484936</v>
      </c>
      <c r="R264" s="70">
        <v>7.4052900929166669E-4</v>
      </c>
      <c r="S264" s="70">
        <f t="shared" si="3"/>
        <v>2.338135932273412E-3</v>
      </c>
      <c r="T264" s="70">
        <f>Q264/'סכום נכסי הקרן'!$C$41</f>
        <v>4.8258126870877186E-4</v>
      </c>
    </row>
    <row r="265" spans="1:20">
      <c r="A265" s="62" t="s">
        <v>912</v>
      </c>
      <c r="B265" s="59" t="s">
        <v>913</v>
      </c>
      <c r="C265" s="72" t="s">
        <v>29</v>
      </c>
      <c r="D265" s="72" t="s">
        <v>810</v>
      </c>
      <c r="E265" s="134" t="s">
        <v>3675</v>
      </c>
      <c r="F265" s="72" t="s">
        <v>3554</v>
      </c>
      <c r="G265" s="59" t="s">
        <v>824</v>
      </c>
      <c r="H265" s="59" t="s">
        <v>305</v>
      </c>
      <c r="I265" s="134" t="s">
        <v>3675</v>
      </c>
      <c r="J265" s="69">
        <v>2.7099999999997815</v>
      </c>
      <c r="K265" s="72" t="s">
        <v>135</v>
      </c>
      <c r="L265" s="73">
        <v>6.8750000000000006E-2</v>
      </c>
      <c r="M265" s="73">
        <v>5.730000000000332E-2</v>
      </c>
      <c r="N265" s="69">
        <v>368336.875</v>
      </c>
      <c r="O265" s="71">
        <v>106.19404</v>
      </c>
      <c r="P265" s="134" t="s">
        <v>3675</v>
      </c>
      <c r="Q265" s="69">
        <v>1418.707631361</v>
      </c>
      <c r="R265" s="70">
        <v>5.422029149137243E-4</v>
      </c>
      <c r="S265" s="70">
        <f t="shared" si="3"/>
        <v>2.1529070218576298E-3</v>
      </c>
      <c r="T265" s="70">
        <f>Q265/'סכום נכסי הקרן'!$C$41</f>
        <v>4.4435081283314702E-4</v>
      </c>
    </row>
    <row r="266" spans="1:20">
      <c r="A266" s="62" t="s">
        <v>914</v>
      </c>
      <c r="B266" s="59" t="s">
        <v>915</v>
      </c>
      <c r="C266" s="72" t="s">
        <v>29</v>
      </c>
      <c r="D266" s="72" t="s">
        <v>810</v>
      </c>
      <c r="E266" s="134" t="s">
        <v>3675</v>
      </c>
      <c r="F266" s="72" t="s">
        <v>815</v>
      </c>
      <c r="G266" s="59" t="s">
        <v>824</v>
      </c>
      <c r="H266" s="59" t="s">
        <v>812</v>
      </c>
      <c r="I266" s="134" t="s">
        <v>3675</v>
      </c>
      <c r="J266" s="69">
        <v>3.6599999999997364</v>
      </c>
      <c r="K266" s="72" t="s">
        <v>138</v>
      </c>
      <c r="L266" s="73">
        <v>7.4160000000000004E-2</v>
      </c>
      <c r="M266" s="73">
        <v>6.1499999999995468E-2</v>
      </c>
      <c r="N266" s="69">
        <v>500938.15</v>
      </c>
      <c r="O266" s="71">
        <v>104.88656</v>
      </c>
      <c r="P266" s="134" t="s">
        <v>3675</v>
      </c>
      <c r="Q266" s="69">
        <v>2427.898399354</v>
      </c>
      <c r="R266" s="70">
        <v>7.7067407692307701E-4</v>
      </c>
      <c r="S266" s="70">
        <f t="shared" ref="S266:S312" si="4">IFERROR(Q266/$Q$9,0)</f>
        <v>3.6843669525564635E-3</v>
      </c>
      <c r="T266" s="70">
        <f>Q266/'סכום נכסי הקרן'!$C$41</f>
        <v>7.6043760065933443E-4</v>
      </c>
    </row>
    <row r="267" spans="1:20">
      <c r="A267" s="62" t="s">
        <v>916</v>
      </c>
      <c r="B267" s="59" t="s">
        <v>917</v>
      </c>
      <c r="C267" s="72" t="s">
        <v>29</v>
      </c>
      <c r="D267" s="72" t="s">
        <v>810</v>
      </c>
      <c r="E267" s="134" t="s">
        <v>3675</v>
      </c>
      <c r="F267" s="72" t="s">
        <v>856</v>
      </c>
      <c r="G267" s="59" t="s">
        <v>824</v>
      </c>
      <c r="H267" s="59" t="s">
        <v>812</v>
      </c>
      <c r="I267" s="134" t="s">
        <v>3675</v>
      </c>
      <c r="J267" s="69">
        <v>2.8600000000010213</v>
      </c>
      <c r="K267" s="72" t="s">
        <v>135</v>
      </c>
      <c r="L267" s="73">
        <v>4.7E-2</v>
      </c>
      <c r="M267" s="73">
        <v>6.580000000003064E-2</v>
      </c>
      <c r="N267" s="69">
        <v>279936.02500000002</v>
      </c>
      <c r="O267" s="71">
        <v>96.442890000000006</v>
      </c>
      <c r="P267" s="134" t="s">
        <v>3675</v>
      </c>
      <c r="Q267" s="69">
        <v>979.21161889999996</v>
      </c>
      <c r="R267" s="70">
        <v>5.6450095785440615E-4</v>
      </c>
      <c r="S267" s="70">
        <f t="shared" si="4"/>
        <v>1.4859661875449186E-3</v>
      </c>
      <c r="T267" s="70">
        <f>Q267/'סכום נכסי הקרן'!$C$41</f>
        <v>3.0669707357284181E-4</v>
      </c>
    </row>
    <row r="268" spans="1:20">
      <c r="A268" s="62" t="s">
        <v>918</v>
      </c>
      <c r="B268" s="59" t="s">
        <v>919</v>
      </c>
      <c r="C268" s="72" t="s">
        <v>29</v>
      </c>
      <c r="D268" s="72" t="s">
        <v>810</v>
      </c>
      <c r="E268" s="134" t="s">
        <v>3675</v>
      </c>
      <c r="F268" s="72" t="s">
        <v>3412</v>
      </c>
      <c r="G268" s="59" t="s">
        <v>824</v>
      </c>
      <c r="H268" s="59" t="s">
        <v>812</v>
      </c>
      <c r="I268" s="134" t="s">
        <v>3675</v>
      </c>
      <c r="J268" s="69">
        <v>3.7700000000017635</v>
      </c>
      <c r="K268" s="72" t="s">
        <v>135</v>
      </c>
      <c r="L268" s="73">
        <v>7.9500000000000001E-2</v>
      </c>
      <c r="M268" s="73">
        <v>6.9200000000037426E-2</v>
      </c>
      <c r="N268" s="69">
        <v>221002.125</v>
      </c>
      <c r="O268" s="71">
        <v>103.98742</v>
      </c>
      <c r="P268" s="134" t="s">
        <v>3675</v>
      </c>
      <c r="Q268" s="69">
        <v>833.53683088899993</v>
      </c>
      <c r="R268" s="70">
        <v>3.4000326923076921E-4</v>
      </c>
      <c r="S268" s="70">
        <f t="shared" si="4"/>
        <v>1.2649028288346843E-3</v>
      </c>
      <c r="T268" s="70">
        <f>Q268/'סכום נכסי הקרן'!$C$41</f>
        <v>2.6107054064167929E-4</v>
      </c>
    </row>
    <row r="269" spans="1:20">
      <c r="A269" s="62" t="s">
        <v>920</v>
      </c>
      <c r="B269" s="59" t="s">
        <v>921</v>
      </c>
      <c r="C269" s="72" t="s">
        <v>29</v>
      </c>
      <c r="D269" s="72" t="s">
        <v>810</v>
      </c>
      <c r="E269" s="134" t="s">
        <v>3675</v>
      </c>
      <c r="F269" s="72" t="s">
        <v>815</v>
      </c>
      <c r="G269" s="59" t="s">
        <v>922</v>
      </c>
      <c r="H269" s="59" t="s">
        <v>845</v>
      </c>
      <c r="I269" s="134" t="s">
        <v>3675</v>
      </c>
      <c r="J269" s="69">
        <v>3.1599999999988686</v>
      </c>
      <c r="K269" s="72" t="s">
        <v>135</v>
      </c>
      <c r="L269" s="73">
        <v>6.8750000000000006E-2</v>
      </c>
      <c r="M269" s="73">
        <v>7.3999999999971713E-2</v>
      </c>
      <c r="N269" s="69">
        <v>159121.53</v>
      </c>
      <c r="O269" s="71">
        <v>98.033000000000001</v>
      </c>
      <c r="P269" s="134" t="s">
        <v>3675</v>
      </c>
      <c r="Q269" s="69">
        <v>565.78156770400005</v>
      </c>
      <c r="R269" s="70">
        <v>3.1824305999999999E-4</v>
      </c>
      <c r="S269" s="70">
        <f t="shared" si="4"/>
        <v>8.5858078368058902E-4</v>
      </c>
      <c r="T269" s="70">
        <f>Q269/'סכום נכסי הקרן'!$C$41</f>
        <v>1.7720740618988939E-4</v>
      </c>
    </row>
    <row r="270" spans="1:20">
      <c r="A270" s="62" t="s">
        <v>923</v>
      </c>
      <c r="B270" s="59" t="s">
        <v>924</v>
      </c>
      <c r="C270" s="72" t="s">
        <v>29</v>
      </c>
      <c r="D270" s="72" t="s">
        <v>810</v>
      </c>
      <c r="E270" s="134" t="s">
        <v>3675</v>
      </c>
      <c r="F270" s="72" t="s">
        <v>838</v>
      </c>
      <c r="G270" s="59" t="s">
        <v>824</v>
      </c>
      <c r="H270" s="59" t="s">
        <v>305</v>
      </c>
      <c r="I270" s="134" t="s">
        <v>3675</v>
      </c>
      <c r="J270" s="69">
        <v>1.56000000000123</v>
      </c>
      <c r="K270" s="72" t="s">
        <v>135</v>
      </c>
      <c r="L270" s="73">
        <v>5.7500000000000002E-2</v>
      </c>
      <c r="M270" s="73">
        <v>6.4900000000032737E-2</v>
      </c>
      <c r="N270" s="69">
        <v>124866.200625</v>
      </c>
      <c r="O270" s="71">
        <v>100.52222</v>
      </c>
      <c r="P270" s="134" t="s">
        <v>3675</v>
      </c>
      <c r="Q270" s="69">
        <v>455.25480029900001</v>
      </c>
      <c r="R270" s="70">
        <v>1.7838028660714284E-4</v>
      </c>
      <c r="S270" s="70">
        <f t="shared" si="4"/>
        <v>6.9085499692269671E-4</v>
      </c>
      <c r="T270" s="70">
        <f>Q270/'סכום נכסי הקרן'!$C$41</f>
        <v>1.4258952026992928E-4</v>
      </c>
    </row>
    <row r="271" spans="1:20">
      <c r="A271" s="62" t="s">
        <v>925</v>
      </c>
      <c r="B271" s="59" t="s">
        <v>926</v>
      </c>
      <c r="C271" s="72" t="s">
        <v>29</v>
      </c>
      <c r="D271" s="72" t="s">
        <v>810</v>
      </c>
      <c r="E271" s="134" t="s">
        <v>3675</v>
      </c>
      <c r="F271" s="72" t="s">
        <v>3555</v>
      </c>
      <c r="G271" s="59" t="s">
        <v>824</v>
      </c>
      <c r="H271" s="59" t="s">
        <v>812</v>
      </c>
      <c r="I271" s="134" t="s">
        <v>3675</v>
      </c>
      <c r="J271" s="69">
        <v>3.7100000000011257</v>
      </c>
      <c r="K271" s="72" t="s">
        <v>137</v>
      </c>
      <c r="L271" s="73">
        <v>0.04</v>
      </c>
      <c r="M271" s="73">
        <v>4.8000000000015586E-2</v>
      </c>
      <c r="N271" s="69">
        <v>353603.4</v>
      </c>
      <c r="O271" s="71">
        <v>99.467669999999998</v>
      </c>
      <c r="P271" s="134" t="s">
        <v>3675</v>
      </c>
      <c r="Q271" s="69">
        <v>1410.9641690710002</v>
      </c>
      <c r="R271" s="70">
        <v>3.536034E-4</v>
      </c>
      <c r="S271" s="70">
        <f t="shared" si="4"/>
        <v>2.1411562185426171E-3</v>
      </c>
      <c r="T271" s="70">
        <f>Q271/'סכום נכסי הקרן'!$C$41</f>
        <v>4.4192549722431827E-4</v>
      </c>
    </row>
    <row r="272" spans="1:20">
      <c r="A272" s="62" t="s">
        <v>927</v>
      </c>
      <c r="B272" s="59" t="s">
        <v>928</v>
      </c>
      <c r="C272" s="72" t="s">
        <v>29</v>
      </c>
      <c r="D272" s="72" t="s">
        <v>810</v>
      </c>
      <c r="E272" s="134" t="s">
        <v>3675</v>
      </c>
      <c r="F272" s="72" t="s">
        <v>3558</v>
      </c>
      <c r="G272" s="59" t="s">
        <v>824</v>
      </c>
      <c r="H272" s="59" t="s">
        <v>812</v>
      </c>
      <c r="I272" s="134" t="s">
        <v>3675</v>
      </c>
      <c r="J272" s="69">
        <v>3.7100000000012257</v>
      </c>
      <c r="K272" s="72" t="s">
        <v>137</v>
      </c>
      <c r="L272" s="73">
        <v>4.6249999999999999E-2</v>
      </c>
      <c r="M272" s="73">
        <v>4.6500000000009936E-2</v>
      </c>
      <c r="N272" s="69">
        <v>302036.23749999999</v>
      </c>
      <c r="O272" s="71">
        <v>99.669370000000001</v>
      </c>
      <c r="P272" s="134" t="s">
        <v>3675</v>
      </c>
      <c r="Q272" s="69">
        <v>1207.642449512</v>
      </c>
      <c r="R272" s="70">
        <v>5.033937291666667E-4</v>
      </c>
      <c r="S272" s="70">
        <f t="shared" si="4"/>
        <v>1.8326129020350349E-3</v>
      </c>
      <c r="T272" s="70">
        <f>Q272/'סכום נכסי הקרן'!$C$41</f>
        <v>3.782434746880726E-4</v>
      </c>
    </row>
    <row r="273" spans="1:20">
      <c r="A273" s="62" t="s">
        <v>929</v>
      </c>
      <c r="B273" s="59" t="s">
        <v>930</v>
      </c>
      <c r="C273" s="72" t="s">
        <v>29</v>
      </c>
      <c r="D273" s="72" t="s">
        <v>810</v>
      </c>
      <c r="E273" s="134" t="s">
        <v>3675</v>
      </c>
      <c r="F273" s="72" t="s">
        <v>3552</v>
      </c>
      <c r="G273" s="59" t="s">
        <v>824</v>
      </c>
      <c r="H273" s="59" t="s">
        <v>812</v>
      </c>
      <c r="I273" s="134" t="s">
        <v>3675</v>
      </c>
      <c r="J273" s="69">
        <v>4.050000000002421</v>
      </c>
      <c r="K273" s="72" t="s">
        <v>137</v>
      </c>
      <c r="L273" s="73">
        <v>4.6249999999999999E-2</v>
      </c>
      <c r="M273" s="73">
        <v>5.3600000000029055E-2</v>
      </c>
      <c r="N273" s="69">
        <v>207741.9975</v>
      </c>
      <c r="O273" s="71">
        <v>99.122050000000002</v>
      </c>
      <c r="P273" s="134" t="s">
        <v>3675</v>
      </c>
      <c r="Q273" s="69">
        <v>826.06112726000003</v>
      </c>
      <c r="R273" s="70">
        <v>1.3849466499999999E-4</v>
      </c>
      <c r="S273" s="70">
        <f t="shared" si="4"/>
        <v>1.2535583527210536E-3</v>
      </c>
      <c r="T273" s="70">
        <f>Q273/'סכום נכסי הקרן'!$C$41</f>
        <v>2.5872908923152573E-4</v>
      </c>
    </row>
    <row r="274" spans="1:20">
      <c r="A274" s="62" t="s">
        <v>931</v>
      </c>
      <c r="B274" s="59" t="s">
        <v>932</v>
      </c>
      <c r="C274" s="72" t="s">
        <v>29</v>
      </c>
      <c r="D274" s="72" t="s">
        <v>810</v>
      </c>
      <c r="E274" s="134" t="s">
        <v>3675</v>
      </c>
      <c r="F274" s="72" t="s">
        <v>3555</v>
      </c>
      <c r="G274" s="59" t="s">
        <v>824</v>
      </c>
      <c r="H274" s="59" t="s">
        <v>812</v>
      </c>
      <c r="I274" s="134" t="s">
        <v>3675</v>
      </c>
      <c r="J274" s="69">
        <v>6.5900000000014574</v>
      </c>
      <c r="K274" s="72" t="s">
        <v>137</v>
      </c>
      <c r="L274" s="73">
        <v>7.8750000000000001E-2</v>
      </c>
      <c r="M274" s="73">
        <v>5.940000000001211E-2</v>
      </c>
      <c r="N274" s="69">
        <v>397803.82500000001</v>
      </c>
      <c r="O274" s="71">
        <v>114.7979</v>
      </c>
      <c r="P274" s="134" t="s">
        <v>3675</v>
      </c>
      <c r="Q274" s="69">
        <v>1831.9791519869998</v>
      </c>
      <c r="R274" s="70">
        <v>5.3040509999999999E-4</v>
      </c>
      <c r="S274" s="70">
        <f t="shared" si="4"/>
        <v>2.7800518535492382E-3</v>
      </c>
      <c r="T274" s="70">
        <f>Q274/'סכום נכסי הקרן'!$C$41</f>
        <v>5.7379082714729133E-4</v>
      </c>
    </row>
    <row r="275" spans="1:20">
      <c r="A275" s="62" t="s">
        <v>933</v>
      </c>
      <c r="B275" s="59" t="s">
        <v>934</v>
      </c>
      <c r="C275" s="72" t="s">
        <v>29</v>
      </c>
      <c r="D275" s="72" t="s">
        <v>810</v>
      </c>
      <c r="E275" s="134" t="s">
        <v>3675</v>
      </c>
      <c r="F275" s="72" t="s">
        <v>957</v>
      </c>
      <c r="G275" s="59" t="s">
        <v>824</v>
      </c>
      <c r="H275" s="59" t="s">
        <v>305</v>
      </c>
      <c r="I275" s="134" t="s">
        <v>3675</v>
      </c>
      <c r="J275" s="69">
        <v>6.8400000000014547</v>
      </c>
      <c r="K275" s="72" t="s">
        <v>135</v>
      </c>
      <c r="L275" s="73">
        <v>4.2790000000000002E-2</v>
      </c>
      <c r="M275" s="73">
        <v>5.5600000000009697E-2</v>
      </c>
      <c r="N275" s="69">
        <v>442004.25</v>
      </c>
      <c r="O275" s="71">
        <v>92.668040000000005</v>
      </c>
      <c r="P275" s="134" t="s">
        <v>3675</v>
      </c>
      <c r="Q275" s="69">
        <v>1485.607167676</v>
      </c>
      <c r="R275" s="70">
        <v>8.8607553701274339E-5</v>
      </c>
      <c r="S275" s="70">
        <f t="shared" si="4"/>
        <v>2.2544279260296985E-3</v>
      </c>
      <c r="T275" s="70">
        <f>Q275/'סכום נכסי הקרן'!$C$41</f>
        <v>4.6530429379187927E-4</v>
      </c>
    </row>
    <row r="276" spans="1:20">
      <c r="A276" s="62" t="s">
        <v>935</v>
      </c>
      <c r="B276" s="59" t="s">
        <v>936</v>
      </c>
      <c r="C276" s="72" t="s">
        <v>29</v>
      </c>
      <c r="D276" s="72" t="s">
        <v>810</v>
      </c>
      <c r="E276" s="134" t="s">
        <v>3675</v>
      </c>
      <c r="F276" s="72" t="s">
        <v>3551</v>
      </c>
      <c r="G276" s="59" t="s">
        <v>937</v>
      </c>
      <c r="H276" s="59" t="s">
        <v>305</v>
      </c>
      <c r="I276" s="134" t="s">
        <v>3675</v>
      </c>
      <c r="J276" s="69">
        <v>1.4000000000003749</v>
      </c>
      <c r="K276" s="72" t="s">
        <v>135</v>
      </c>
      <c r="L276" s="73">
        <v>6.5000000000000002E-2</v>
      </c>
      <c r="M276" s="73">
        <v>6.4599999999975261E-2</v>
      </c>
      <c r="N276" s="69">
        <v>147334.75</v>
      </c>
      <c r="O276" s="71">
        <v>99.831829999999997</v>
      </c>
      <c r="P276" s="134" t="s">
        <v>3675</v>
      </c>
      <c r="Q276" s="69">
        <v>533.48448379199999</v>
      </c>
      <c r="R276" s="70">
        <v>2.9466950000000002E-4</v>
      </c>
      <c r="S276" s="70">
        <f t="shared" si="4"/>
        <v>8.0956954471730403E-4</v>
      </c>
      <c r="T276" s="70">
        <f>Q276/'סכום נכסי הקרן'!$C$41</f>
        <v>1.6709169582702197E-4</v>
      </c>
    </row>
    <row r="277" spans="1:20">
      <c r="A277" s="62" t="s">
        <v>938</v>
      </c>
      <c r="B277" s="59" t="s">
        <v>939</v>
      </c>
      <c r="C277" s="72" t="s">
        <v>29</v>
      </c>
      <c r="D277" s="72" t="s">
        <v>810</v>
      </c>
      <c r="E277" s="134" t="s">
        <v>3675</v>
      </c>
      <c r="F277" s="72" t="s">
        <v>3555</v>
      </c>
      <c r="G277" s="59" t="s">
        <v>937</v>
      </c>
      <c r="H277" s="59" t="s">
        <v>305</v>
      </c>
      <c r="I277" s="134" t="s">
        <v>3675</v>
      </c>
      <c r="J277" s="69">
        <v>4.0899999999983523</v>
      </c>
      <c r="K277" s="72" t="s">
        <v>135</v>
      </c>
      <c r="L277" s="73">
        <v>4.1250000000000002E-2</v>
      </c>
      <c r="M277" s="73">
        <v>5.7799999999978813E-2</v>
      </c>
      <c r="N277" s="69">
        <v>250469.07500000001</v>
      </c>
      <c r="O277" s="71">
        <v>93.508880000000005</v>
      </c>
      <c r="P277" s="134" t="s">
        <v>3675</v>
      </c>
      <c r="Q277" s="69">
        <v>849.48262335999993</v>
      </c>
      <c r="R277" s="70">
        <v>6.261726875E-4</v>
      </c>
      <c r="S277" s="70">
        <f t="shared" si="4"/>
        <v>1.2891007733731E-3</v>
      </c>
      <c r="T277" s="70">
        <f>Q277/'סכום נכסי הקרן'!$C$41</f>
        <v>2.6606489302911251E-4</v>
      </c>
    </row>
    <row r="278" spans="1:20">
      <c r="A278" s="62" t="s">
        <v>940</v>
      </c>
      <c r="B278" s="59" t="s">
        <v>941</v>
      </c>
      <c r="C278" s="72" t="s">
        <v>29</v>
      </c>
      <c r="D278" s="72" t="s">
        <v>810</v>
      </c>
      <c r="E278" s="134" t="s">
        <v>3675</v>
      </c>
      <c r="F278" s="72" t="s">
        <v>3559</v>
      </c>
      <c r="G278" s="59" t="s">
        <v>937</v>
      </c>
      <c r="H278" s="59" t="s">
        <v>812</v>
      </c>
      <c r="I278" s="134" t="s">
        <v>3675</v>
      </c>
      <c r="J278" s="69">
        <v>4.4000000000005874</v>
      </c>
      <c r="K278" s="72" t="s">
        <v>137</v>
      </c>
      <c r="L278" s="73">
        <v>6.6250000000000003E-2</v>
      </c>
      <c r="M278" s="73">
        <v>6.1400000000013319E-2</v>
      </c>
      <c r="N278" s="69">
        <v>250469.07500000001</v>
      </c>
      <c r="O278" s="71">
        <v>101.70061</v>
      </c>
      <c r="P278" s="134" t="s">
        <v>3675</v>
      </c>
      <c r="Q278" s="69">
        <v>1021.8691252259999</v>
      </c>
      <c r="R278" s="70">
        <v>3.3395876666666671E-4</v>
      </c>
      <c r="S278" s="70">
        <f t="shared" si="4"/>
        <v>1.5506995003671522E-3</v>
      </c>
      <c r="T278" s="70">
        <f>Q278/'סכום נכסי הקרן'!$C$41</f>
        <v>3.2005775282090458E-4</v>
      </c>
    </row>
    <row r="279" spans="1:20">
      <c r="A279" s="62" t="s">
        <v>942</v>
      </c>
      <c r="B279" s="59" t="s">
        <v>943</v>
      </c>
      <c r="C279" s="72" t="s">
        <v>29</v>
      </c>
      <c r="D279" s="72" t="s">
        <v>810</v>
      </c>
      <c r="E279" s="134" t="s">
        <v>3675</v>
      </c>
      <c r="F279" s="72" t="s">
        <v>815</v>
      </c>
      <c r="G279" s="59" t="s">
        <v>944</v>
      </c>
      <c r="H279" s="59" t="s">
        <v>845</v>
      </c>
      <c r="I279" s="134" t="s">
        <v>3675</v>
      </c>
      <c r="J279" s="69">
        <v>4.5400000000003979</v>
      </c>
      <c r="K279" s="72" t="s">
        <v>135</v>
      </c>
      <c r="L279" s="73">
        <v>7.7499999999999999E-2</v>
      </c>
      <c r="M279" s="73">
        <v>7.2200000000006745E-2</v>
      </c>
      <c r="N279" s="69">
        <v>304202.05832499999</v>
      </c>
      <c r="O279" s="71">
        <v>104.81171999999999</v>
      </c>
      <c r="P279" s="134" t="s">
        <v>3675</v>
      </c>
      <c r="Q279" s="69">
        <v>1156.430563251</v>
      </c>
      <c r="R279" s="70">
        <v>1.521010291625E-4</v>
      </c>
      <c r="S279" s="70">
        <f t="shared" si="4"/>
        <v>1.754898207973573E-3</v>
      </c>
      <c r="T279" s="70">
        <f>Q279/'סכום נכסי הקרן'!$C$41</f>
        <v>3.6220349380422864E-4</v>
      </c>
    </row>
    <row r="280" spans="1:20">
      <c r="A280" s="62" t="s">
        <v>945</v>
      </c>
      <c r="B280" s="59" t="s">
        <v>946</v>
      </c>
      <c r="C280" s="72" t="s">
        <v>29</v>
      </c>
      <c r="D280" s="72" t="s">
        <v>810</v>
      </c>
      <c r="E280" s="134" t="s">
        <v>3675</v>
      </c>
      <c r="F280" s="72" t="s">
        <v>3558</v>
      </c>
      <c r="G280" s="59" t="s">
        <v>937</v>
      </c>
      <c r="H280" s="59" t="s">
        <v>305</v>
      </c>
      <c r="I280" s="134" t="s">
        <v>3675</v>
      </c>
      <c r="J280" s="69">
        <v>4.2700000000006062</v>
      </c>
      <c r="K280" s="72" t="s">
        <v>138</v>
      </c>
      <c r="L280" s="73">
        <v>8.3750000000000005E-2</v>
      </c>
      <c r="M280" s="73">
        <v>6.9300000000005968E-2</v>
      </c>
      <c r="N280" s="69">
        <v>442004.25</v>
      </c>
      <c r="O280" s="71">
        <v>105.74071000000001</v>
      </c>
      <c r="P280" s="134" t="s">
        <v>3675</v>
      </c>
      <c r="Q280" s="69">
        <v>2159.7089496470003</v>
      </c>
      <c r="R280" s="70">
        <v>6.314346428571429E-4</v>
      </c>
      <c r="S280" s="70">
        <f t="shared" si="4"/>
        <v>3.2773860237879106E-3</v>
      </c>
      <c r="T280" s="70">
        <f>Q280/'סכום נכסי הקרן'!$C$41</f>
        <v>6.7643847544404472E-4</v>
      </c>
    </row>
    <row r="281" spans="1:20">
      <c r="A281" s="62" t="s">
        <v>947</v>
      </c>
      <c r="B281" s="59" t="s">
        <v>948</v>
      </c>
      <c r="C281" s="72" t="s">
        <v>29</v>
      </c>
      <c r="D281" s="72" t="s">
        <v>810</v>
      </c>
      <c r="E281" s="134" t="s">
        <v>3675</v>
      </c>
      <c r="F281" s="72" t="s">
        <v>3555</v>
      </c>
      <c r="G281" s="59" t="s">
        <v>937</v>
      </c>
      <c r="H281" s="59" t="s">
        <v>812</v>
      </c>
      <c r="I281" s="134" t="s">
        <v>3675</v>
      </c>
      <c r="J281" s="69">
        <v>5.890000000001046</v>
      </c>
      <c r="K281" s="72" t="s">
        <v>137</v>
      </c>
      <c r="L281" s="73">
        <v>6.6250000000000003E-2</v>
      </c>
      <c r="M281" s="73">
        <v>5.5000000000011616E-2</v>
      </c>
      <c r="N281" s="69">
        <v>589339</v>
      </c>
      <c r="O281" s="71">
        <v>109.26631999999999</v>
      </c>
      <c r="P281" s="134" t="s">
        <v>3675</v>
      </c>
      <c r="Q281" s="69">
        <v>2583.2658428699997</v>
      </c>
      <c r="R281" s="70">
        <v>7.8578533333333337E-4</v>
      </c>
      <c r="S281" s="70">
        <f t="shared" si="4"/>
        <v>3.9201390402788493E-3</v>
      </c>
      <c r="T281" s="70">
        <f>Q281/'סכום נכסי הקרן'!$C$41</f>
        <v>8.0909995242797413E-4</v>
      </c>
    </row>
    <row r="282" spans="1:20">
      <c r="A282" s="62" t="s">
        <v>949</v>
      </c>
      <c r="B282" s="59" t="s">
        <v>950</v>
      </c>
      <c r="C282" s="72" t="s">
        <v>29</v>
      </c>
      <c r="D282" s="72" t="s">
        <v>810</v>
      </c>
      <c r="E282" s="134" t="s">
        <v>3675</v>
      </c>
      <c r="F282" s="72" t="s">
        <v>3552</v>
      </c>
      <c r="G282" s="59" t="s">
        <v>944</v>
      </c>
      <c r="H282" s="59" t="s">
        <v>845</v>
      </c>
      <c r="I282" s="134" t="s">
        <v>3675</v>
      </c>
      <c r="J282" s="69">
        <v>3.8500000000006058</v>
      </c>
      <c r="K282" s="72" t="s">
        <v>137</v>
      </c>
      <c r="L282" s="73">
        <v>6.1249999999999999E-2</v>
      </c>
      <c r="M282" s="73">
        <v>4.0400000000005452E-2</v>
      </c>
      <c r="N282" s="69">
        <v>294669.5</v>
      </c>
      <c r="O282" s="71">
        <v>111.74012999999999</v>
      </c>
      <c r="P282" s="134" t="s">
        <v>3675</v>
      </c>
      <c r="Q282" s="69">
        <v>1320.8757337320001</v>
      </c>
      <c r="R282" s="70">
        <v>4.911158333333333E-4</v>
      </c>
      <c r="S282" s="70">
        <f t="shared" si="4"/>
        <v>2.0044458627637893E-3</v>
      </c>
      <c r="T282" s="70">
        <f>Q282/'סכום נכסי הקרן'!$C$41</f>
        <v>4.1370906377118419E-4</v>
      </c>
    </row>
    <row r="283" spans="1:20">
      <c r="A283" s="62" t="s">
        <v>951</v>
      </c>
      <c r="B283" s="59" t="s">
        <v>952</v>
      </c>
      <c r="C283" s="72" t="s">
        <v>29</v>
      </c>
      <c r="D283" s="72" t="s">
        <v>810</v>
      </c>
      <c r="E283" s="134" t="s">
        <v>3675</v>
      </c>
      <c r="F283" s="72" t="s">
        <v>3552</v>
      </c>
      <c r="G283" s="59" t="s">
        <v>944</v>
      </c>
      <c r="H283" s="59" t="s">
        <v>845</v>
      </c>
      <c r="I283" s="134" t="s">
        <v>3675</v>
      </c>
      <c r="J283" s="69">
        <v>3.3200000000008796</v>
      </c>
      <c r="K283" s="72" t="s">
        <v>135</v>
      </c>
      <c r="L283" s="73">
        <v>7.3499999999999996E-2</v>
      </c>
      <c r="M283" s="73">
        <v>5.7100000000020891E-2</v>
      </c>
      <c r="N283" s="69">
        <v>235735.6</v>
      </c>
      <c r="O283" s="71">
        <v>106.43532999999999</v>
      </c>
      <c r="P283" s="134" t="s">
        <v>3675</v>
      </c>
      <c r="Q283" s="69">
        <v>910.03595900999983</v>
      </c>
      <c r="R283" s="70">
        <v>1.5715706666666668E-4</v>
      </c>
      <c r="S283" s="70">
        <f t="shared" si="4"/>
        <v>1.3809912366623709E-3</v>
      </c>
      <c r="T283" s="70">
        <f>Q283/'סכום נכסי הקרן'!$C$41</f>
        <v>2.8503069212756617E-4</v>
      </c>
    </row>
    <row r="284" spans="1:20">
      <c r="A284" s="62" t="s">
        <v>953</v>
      </c>
      <c r="B284" s="59" t="s">
        <v>954</v>
      </c>
      <c r="C284" s="72" t="s">
        <v>29</v>
      </c>
      <c r="D284" s="72" t="s">
        <v>810</v>
      </c>
      <c r="E284" s="134" t="s">
        <v>3675</v>
      </c>
      <c r="F284" s="72" t="s">
        <v>815</v>
      </c>
      <c r="G284" s="59" t="s">
        <v>944</v>
      </c>
      <c r="H284" s="59" t="s">
        <v>845</v>
      </c>
      <c r="I284" s="134" t="s">
        <v>3675</v>
      </c>
      <c r="J284" s="69">
        <v>4.1299999999991783</v>
      </c>
      <c r="K284" s="72" t="s">
        <v>135</v>
      </c>
      <c r="L284" s="73">
        <v>7.4999999999999997E-2</v>
      </c>
      <c r="M284" s="73">
        <v>7.4599999999988217E-2</v>
      </c>
      <c r="N284" s="69">
        <v>353603.4</v>
      </c>
      <c r="O284" s="71">
        <v>100.63467</v>
      </c>
      <c r="P284" s="134" t="s">
        <v>3675</v>
      </c>
      <c r="Q284" s="69">
        <v>1290.6592557620002</v>
      </c>
      <c r="R284" s="70">
        <v>3.536034E-4</v>
      </c>
      <c r="S284" s="70">
        <f t="shared" si="4"/>
        <v>1.9585919699958961E-3</v>
      </c>
      <c r="T284" s="70">
        <f>Q284/'סכום נכסי הקרן'!$C$41</f>
        <v>4.0424501617594873E-4</v>
      </c>
    </row>
    <row r="285" spans="1:20">
      <c r="A285" s="62" t="s">
        <v>955</v>
      </c>
      <c r="B285" s="59" t="s">
        <v>956</v>
      </c>
      <c r="C285" s="72" t="s">
        <v>29</v>
      </c>
      <c r="D285" s="72" t="s">
        <v>810</v>
      </c>
      <c r="E285" s="134" t="s">
        <v>3675</v>
      </c>
      <c r="F285" s="72" t="s">
        <v>957</v>
      </c>
      <c r="G285" s="59" t="s">
        <v>937</v>
      </c>
      <c r="H285" s="59" t="s">
        <v>812</v>
      </c>
      <c r="I285" s="134" t="s">
        <v>3675</v>
      </c>
      <c r="J285" s="69">
        <v>6.5699999999996317</v>
      </c>
      <c r="K285" s="72" t="s">
        <v>135</v>
      </c>
      <c r="L285" s="73">
        <v>5.1249999999999997E-2</v>
      </c>
      <c r="M285" s="73">
        <v>5.8300000000001899E-2</v>
      </c>
      <c r="N285" s="69">
        <v>316769.71250000002</v>
      </c>
      <c r="O285" s="71">
        <v>96.784880000000001</v>
      </c>
      <c r="P285" s="134" t="s">
        <v>3675</v>
      </c>
      <c r="Q285" s="69">
        <v>1111.9844129129999</v>
      </c>
      <c r="R285" s="70">
        <v>6.3353942500000006E-4</v>
      </c>
      <c r="S285" s="70">
        <f t="shared" si="4"/>
        <v>1.687450604928382E-3</v>
      </c>
      <c r="T285" s="70">
        <f>Q285/'סכום נכסי הקרן'!$C$41</f>
        <v>3.4828259664866163E-4</v>
      </c>
    </row>
    <row r="286" spans="1:20">
      <c r="A286" s="62" t="s">
        <v>958</v>
      </c>
      <c r="B286" s="59" t="s">
        <v>959</v>
      </c>
      <c r="C286" s="72" t="s">
        <v>29</v>
      </c>
      <c r="D286" s="72" t="s">
        <v>810</v>
      </c>
      <c r="E286" s="134" t="s">
        <v>3675</v>
      </c>
      <c r="F286" s="72" t="s">
        <v>3551</v>
      </c>
      <c r="G286" s="59" t="s">
        <v>937</v>
      </c>
      <c r="H286" s="59" t="s">
        <v>812</v>
      </c>
      <c r="I286" s="134" t="s">
        <v>3675</v>
      </c>
      <c r="J286" s="69">
        <v>6.9600000000003694</v>
      </c>
      <c r="K286" s="72" t="s">
        <v>135</v>
      </c>
      <c r="L286" s="73">
        <v>6.4000000000000001E-2</v>
      </c>
      <c r="M286" s="73">
        <v>5.7899999999998092E-2</v>
      </c>
      <c r="N286" s="69">
        <v>368336.875</v>
      </c>
      <c r="O286" s="71">
        <v>105.33633</v>
      </c>
      <c r="P286" s="134" t="s">
        <v>3675</v>
      </c>
      <c r="Q286" s="69">
        <v>1407.249009313</v>
      </c>
      <c r="R286" s="70">
        <v>2.9466950000000002E-4</v>
      </c>
      <c r="S286" s="70">
        <f t="shared" si="4"/>
        <v>2.1355184159725072E-3</v>
      </c>
      <c r="T286" s="70">
        <f>Q286/'סכום נכסי הקרן'!$C$41</f>
        <v>4.4076187885660096E-4</v>
      </c>
    </row>
    <row r="287" spans="1:20">
      <c r="A287" s="62" t="s">
        <v>960</v>
      </c>
      <c r="B287" s="59" t="s">
        <v>961</v>
      </c>
      <c r="C287" s="72" t="s">
        <v>29</v>
      </c>
      <c r="D287" s="72" t="s">
        <v>810</v>
      </c>
      <c r="E287" s="134" t="s">
        <v>3675</v>
      </c>
      <c r="F287" s="72" t="s">
        <v>815</v>
      </c>
      <c r="G287" s="59" t="s">
        <v>944</v>
      </c>
      <c r="H287" s="59" t="s">
        <v>845</v>
      </c>
      <c r="I287" s="134" t="s">
        <v>3675</v>
      </c>
      <c r="J287" s="69">
        <v>3.9400000000008175</v>
      </c>
      <c r="K287" s="72" t="s">
        <v>135</v>
      </c>
      <c r="L287" s="73">
        <v>7.6249999999999998E-2</v>
      </c>
      <c r="M287" s="73">
        <v>8.2700000000013527E-2</v>
      </c>
      <c r="N287" s="69">
        <v>442004.25</v>
      </c>
      <c r="O287" s="71">
        <v>99.136600000000001</v>
      </c>
      <c r="P287" s="134" t="s">
        <v>3675</v>
      </c>
      <c r="Q287" s="69">
        <v>1589.307778355</v>
      </c>
      <c r="R287" s="70">
        <v>8.8400849999999999E-4</v>
      </c>
      <c r="S287" s="70">
        <f t="shared" si="4"/>
        <v>2.4117949324280264E-3</v>
      </c>
      <c r="T287" s="70">
        <f>Q287/'סכום נכסי הקרן'!$C$41</f>
        <v>4.9778417169477193E-4</v>
      </c>
    </row>
    <row r="288" spans="1:20">
      <c r="A288" s="62" t="s">
        <v>962</v>
      </c>
      <c r="B288" s="59" t="s">
        <v>963</v>
      </c>
      <c r="C288" s="72" t="s">
        <v>29</v>
      </c>
      <c r="D288" s="72" t="s">
        <v>810</v>
      </c>
      <c r="E288" s="134" t="s">
        <v>3675</v>
      </c>
      <c r="F288" s="72" t="s">
        <v>3554</v>
      </c>
      <c r="G288" s="59" t="s">
        <v>944</v>
      </c>
      <c r="H288" s="59" t="s">
        <v>845</v>
      </c>
      <c r="I288" s="134" t="s">
        <v>3675</v>
      </c>
      <c r="J288" s="69">
        <v>2.9200000000002939</v>
      </c>
      <c r="K288" s="72" t="s">
        <v>135</v>
      </c>
      <c r="L288" s="73">
        <v>5.2999999999999999E-2</v>
      </c>
      <c r="M288" s="73">
        <v>9.1900000000013901E-2</v>
      </c>
      <c r="N288" s="69">
        <v>456001.05125000002</v>
      </c>
      <c r="O288" s="71">
        <v>90.461830000000006</v>
      </c>
      <c r="P288" s="134" t="s">
        <v>3675</v>
      </c>
      <c r="Q288" s="69">
        <v>1496.1625662680001</v>
      </c>
      <c r="R288" s="70">
        <v>3.0400070083333333E-4</v>
      </c>
      <c r="S288" s="70">
        <f t="shared" si="4"/>
        <v>2.2704458787388289E-3</v>
      </c>
      <c r="T288" s="70">
        <f>Q288/'סכום נכסי הקרן'!$C$41</f>
        <v>4.6861033080785951E-4</v>
      </c>
    </row>
    <row r="289" spans="1:20">
      <c r="A289" s="62" t="s">
        <v>964</v>
      </c>
      <c r="B289" s="59" t="s">
        <v>965</v>
      </c>
      <c r="C289" s="72" t="s">
        <v>29</v>
      </c>
      <c r="D289" s="72" t="s">
        <v>810</v>
      </c>
      <c r="E289" s="134" t="s">
        <v>3675</v>
      </c>
      <c r="F289" s="72" t="s">
        <v>3558</v>
      </c>
      <c r="G289" s="59" t="s">
        <v>937</v>
      </c>
      <c r="H289" s="59" t="s">
        <v>305</v>
      </c>
      <c r="I289" s="134" t="s">
        <v>3675</v>
      </c>
      <c r="J289" s="69">
        <v>6.1699999999998552</v>
      </c>
      <c r="K289" s="72" t="s">
        <v>135</v>
      </c>
      <c r="L289" s="73">
        <v>4.1250000000000002E-2</v>
      </c>
      <c r="M289" s="73">
        <v>6.6600000000002921E-2</v>
      </c>
      <c r="N289" s="69">
        <v>154701.48749999999</v>
      </c>
      <c r="O289" s="71">
        <v>85.646919999999994</v>
      </c>
      <c r="P289" s="134" t="s">
        <v>3675</v>
      </c>
      <c r="Q289" s="69">
        <v>480.56681517099997</v>
      </c>
      <c r="R289" s="70">
        <v>1.5470148749999998E-4</v>
      </c>
      <c r="S289" s="70">
        <f t="shared" si="4"/>
        <v>7.2926630405228173E-4</v>
      </c>
      <c r="T289" s="70">
        <f>Q289/'סכום נכסי הקרן'!$C$41</f>
        <v>1.5051744998158381E-4</v>
      </c>
    </row>
    <row r="290" spans="1:20">
      <c r="A290" s="62" t="s">
        <v>966</v>
      </c>
      <c r="B290" s="59" t="s">
        <v>967</v>
      </c>
      <c r="C290" s="72" t="s">
        <v>29</v>
      </c>
      <c r="D290" s="72" t="s">
        <v>810</v>
      </c>
      <c r="E290" s="134" t="s">
        <v>3675</v>
      </c>
      <c r="F290" s="72" t="s">
        <v>3558</v>
      </c>
      <c r="G290" s="59" t="s">
        <v>937</v>
      </c>
      <c r="H290" s="59" t="s">
        <v>305</v>
      </c>
      <c r="I290" s="134" t="s">
        <v>3675</v>
      </c>
      <c r="J290" s="69">
        <v>0.50000000000034728</v>
      </c>
      <c r="K290" s="72" t="s">
        <v>135</v>
      </c>
      <c r="L290" s="73">
        <v>6.25E-2</v>
      </c>
      <c r="M290" s="73">
        <v>6.6400000000009729E-2</v>
      </c>
      <c r="N290" s="69">
        <v>393295.38165</v>
      </c>
      <c r="O290" s="71">
        <v>100.89442</v>
      </c>
      <c r="P290" s="134" t="s">
        <v>3675</v>
      </c>
      <c r="Q290" s="69">
        <v>1439.2410454650001</v>
      </c>
      <c r="R290" s="70">
        <v>4.0296988259125072E-4</v>
      </c>
      <c r="S290" s="70">
        <f t="shared" si="4"/>
        <v>2.1840667410485412E-3</v>
      </c>
      <c r="T290" s="70">
        <f>Q290/'סכום נכסי הקרן'!$C$41</f>
        <v>4.507820457705487E-4</v>
      </c>
    </row>
    <row r="291" spans="1:20">
      <c r="A291" s="62" t="s">
        <v>968</v>
      </c>
      <c r="B291" s="59" t="s">
        <v>969</v>
      </c>
      <c r="C291" s="72" t="s">
        <v>29</v>
      </c>
      <c r="D291" s="72" t="s">
        <v>810</v>
      </c>
      <c r="E291" s="134" t="s">
        <v>3675</v>
      </c>
      <c r="F291" s="72" t="s">
        <v>3558</v>
      </c>
      <c r="G291" s="59" t="s">
        <v>937</v>
      </c>
      <c r="H291" s="59" t="s">
        <v>305</v>
      </c>
      <c r="I291" s="134" t="s">
        <v>3675</v>
      </c>
      <c r="J291" s="69">
        <v>4.660000000001113</v>
      </c>
      <c r="K291" s="72" t="s">
        <v>137</v>
      </c>
      <c r="L291" s="73">
        <v>6.5000000000000002E-2</v>
      </c>
      <c r="M291" s="73">
        <v>4.9700000000011263E-2</v>
      </c>
      <c r="N291" s="69">
        <v>176801.7</v>
      </c>
      <c r="O291" s="71">
        <v>108.95943</v>
      </c>
      <c r="P291" s="134" t="s">
        <v>3675</v>
      </c>
      <c r="Q291" s="69">
        <v>772.803120229</v>
      </c>
      <c r="R291" s="70">
        <v>2.3573560000000001E-4</v>
      </c>
      <c r="S291" s="70">
        <f t="shared" si="4"/>
        <v>1.1727386441548937E-3</v>
      </c>
      <c r="T291" s="70">
        <f>Q291/'סכום נכסי הקרן'!$C$41</f>
        <v>2.42048246617466E-4</v>
      </c>
    </row>
    <row r="292" spans="1:20">
      <c r="A292" s="62" t="s">
        <v>970</v>
      </c>
      <c r="B292" s="59" t="s">
        <v>971</v>
      </c>
      <c r="C292" s="72" t="s">
        <v>29</v>
      </c>
      <c r="D292" s="72" t="s">
        <v>810</v>
      </c>
      <c r="E292" s="134" t="s">
        <v>3675</v>
      </c>
      <c r="F292" s="72" t="s">
        <v>3551</v>
      </c>
      <c r="G292" s="59" t="s">
        <v>937</v>
      </c>
      <c r="H292" s="59" t="s">
        <v>812</v>
      </c>
      <c r="I292" s="134" t="s">
        <v>3675</v>
      </c>
      <c r="J292" s="69">
        <v>2.3500000000017622</v>
      </c>
      <c r="K292" s="72" t="s">
        <v>137</v>
      </c>
      <c r="L292" s="73">
        <v>5.7500000000000002E-2</v>
      </c>
      <c r="M292" s="73">
        <v>4.2600000000045816E-2</v>
      </c>
      <c r="N292" s="69">
        <v>134074.6225</v>
      </c>
      <c r="O292" s="71">
        <v>105.49755999999999</v>
      </c>
      <c r="P292" s="134" t="s">
        <v>3675</v>
      </c>
      <c r="Q292" s="69">
        <v>567.4225743400001</v>
      </c>
      <c r="R292" s="70">
        <v>2.0626864999999999E-4</v>
      </c>
      <c r="S292" s="70">
        <f t="shared" si="4"/>
        <v>8.6107103229239796E-4</v>
      </c>
      <c r="T292" s="70">
        <f>Q292/'סכום נכסי הקרן'!$C$41</f>
        <v>1.7772138286588127E-4</v>
      </c>
    </row>
    <row r="293" spans="1:20">
      <c r="A293" s="62" t="s">
        <v>972</v>
      </c>
      <c r="B293" s="59" t="s">
        <v>973</v>
      </c>
      <c r="C293" s="72" t="s">
        <v>29</v>
      </c>
      <c r="D293" s="72" t="s">
        <v>810</v>
      </c>
      <c r="E293" s="134" t="s">
        <v>3675</v>
      </c>
      <c r="F293" s="72" t="s">
        <v>3551</v>
      </c>
      <c r="G293" s="59" t="s">
        <v>937</v>
      </c>
      <c r="H293" s="59" t="s">
        <v>812</v>
      </c>
      <c r="I293" s="134" t="s">
        <v>3675</v>
      </c>
      <c r="J293" s="69">
        <v>4.3500000000003132</v>
      </c>
      <c r="K293" s="72" t="s">
        <v>137</v>
      </c>
      <c r="L293" s="73">
        <v>6.1249999999999999E-2</v>
      </c>
      <c r="M293" s="73">
        <v>4.6300000000002513E-2</v>
      </c>
      <c r="N293" s="69">
        <v>294669.5</v>
      </c>
      <c r="O293" s="71">
        <v>107.98211000000001</v>
      </c>
      <c r="P293" s="134" t="s">
        <v>3675</v>
      </c>
      <c r="Q293" s="69">
        <v>1276.452406136</v>
      </c>
      <c r="R293" s="70">
        <v>4.5333769230769229E-4</v>
      </c>
      <c r="S293" s="70">
        <f t="shared" si="4"/>
        <v>1.9370328935222258E-3</v>
      </c>
      <c r="T293" s="70">
        <f>Q293/'סכום נכסי הקרן'!$C$41</f>
        <v>3.9979531488474229E-4</v>
      </c>
    </row>
    <row r="294" spans="1:20">
      <c r="A294" s="62" t="s">
        <v>974</v>
      </c>
      <c r="B294" s="59" t="s">
        <v>975</v>
      </c>
      <c r="C294" s="72" t="s">
        <v>29</v>
      </c>
      <c r="D294" s="72" t="s">
        <v>810</v>
      </c>
      <c r="E294" s="134" t="s">
        <v>3675</v>
      </c>
      <c r="F294" s="72" t="s">
        <v>976</v>
      </c>
      <c r="G294" s="59" t="s">
        <v>977</v>
      </c>
      <c r="H294" s="59" t="s">
        <v>305</v>
      </c>
      <c r="I294" s="134" t="s">
        <v>3675</v>
      </c>
      <c r="J294" s="69">
        <v>4.3399999999999848</v>
      </c>
      <c r="K294" s="72" t="s">
        <v>137</v>
      </c>
      <c r="L294" s="73">
        <v>7.2499999999999995E-2</v>
      </c>
      <c r="M294" s="73">
        <v>5.1899999999999474E-2</v>
      </c>
      <c r="N294" s="69">
        <v>294669.5</v>
      </c>
      <c r="O294" s="71">
        <v>110.17251</v>
      </c>
      <c r="P294" s="134" t="s">
        <v>3675</v>
      </c>
      <c r="Q294" s="69">
        <v>1302.3449956530001</v>
      </c>
      <c r="R294" s="70">
        <v>5.8933900000000003E-4</v>
      </c>
      <c r="S294" s="70">
        <f t="shared" si="4"/>
        <v>1.9763252301199714E-3</v>
      </c>
      <c r="T294" s="70">
        <f>Q294/'סכום נכסי הקרן'!$C$41</f>
        <v>4.0790508531517026E-4</v>
      </c>
    </row>
    <row r="295" spans="1:20">
      <c r="A295" s="62" t="s">
        <v>978</v>
      </c>
      <c r="B295" s="59" t="s">
        <v>979</v>
      </c>
      <c r="C295" s="72" t="s">
        <v>29</v>
      </c>
      <c r="D295" s="72" t="s">
        <v>810</v>
      </c>
      <c r="E295" s="134" t="s">
        <v>3675</v>
      </c>
      <c r="F295" s="72" t="s">
        <v>3551</v>
      </c>
      <c r="G295" s="59" t="s">
        <v>980</v>
      </c>
      <c r="H295" s="59" t="s">
        <v>845</v>
      </c>
      <c r="I295" s="134" t="s">
        <v>3675</v>
      </c>
      <c r="J295" s="69">
        <v>6.1099999999983838</v>
      </c>
      <c r="K295" s="72" t="s">
        <v>135</v>
      </c>
      <c r="L295" s="73">
        <v>3.7499999999999999E-2</v>
      </c>
      <c r="M295" s="73">
        <v>5.7599999999982547E-2</v>
      </c>
      <c r="N295" s="69">
        <v>471471.2</v>
      </c>
      <c r="O295" s="71">
        <v>89.758499999999998</v>
      </c>
      <c r="P295" s="134" t="s">
        <v>3675</v>
      </c>
      <c r="Q295" s="69">
        <v>1534.893725268</v>
      </c>
      <c r="R295" s="70">
        <v>4.7147120000000001E-4</v>
      </c>
      <c r="S295" s="70">
        <f t="shared" si="4"/>
        <v>2.3292209091485771E-3</v>
      </c>
      <c r="T295" s="70">
        <f>Q295/'סכום נכסי הקרן'!$C$41</f>
        <v>4.8074124601771821E-4</v>
      </c>
    </row>
    <row r="296" spans="1:20">
      <c r="A296" s="62" t="s">
        <v>981</v>
      </c>
      <c r="B296" s="59" t="s">
        <v>982</v>
      </c>
      <c r="C296" s="72" t="s">
        <v>29</v>
      </c>
      <c r="D296" s="72" t="s">
        <v>810</v>
      </c>
      <c r="E296" s="134" t="s">
        <v>3675</v>
      </c>
      <c r="F296" s="72" t="s">
        <v>3560</v>
      </c>
      <c r="G296" s="59" t="s">
        <v>977</v>
      </c>
      <c r="H296" s="59" t="s">
        <v>812</v>
      </c>
      <c r="I296" s="134" t="s">
        <v>3675</v>
      </c>
      <c r="J296" s="69">
        <v>6.1900000000007394</v>
      </c>
      <c r="K296" s="72" t="s">
        <v>135</v>
      </c>
      <c r="L296" s="73">
        <v>0.04</v>
      </c>
      <c r="M296" s="73">
        <v>5.6100000000010385E-2</v>
      </c>
      <c r="N296" s="69">
        <v>442004.25</v>
      </c>
      <c r="O296" s="71">
        <v>91.413669999999996</v>
      </c>
      <c r="P296" s="134" t="s">
        <v>3675</v>
      </c>
      <c r="Q296" s="69">
        <v>1465.4976621679996</v>
      </c>
      <c r="R296" s="70">
        <v>8.8400849999999999E-4</v>
      </c>
      <c r="S296" s="70">
        <f t="shared" si="4"/>
        <v>2.2239114935687508E-3</v>
      </c>
      <c r="T296" s="70">
        <f>Q296/'סכום נכסי הקרן'!$C$41</f>
        <v>4.5900583248764253E-4</v>
      </c>
    </row>
    <row r="297" spans="1:20">
      <c r="A297" s="62" t="s">
        <v>983</v>
      </c>
      <c r="B297" s="59" t="s">
        <v>984</v>
      </c>
      <c r="C297" s="72" t="s">
        <v>29</v>
      </c>
      <c r="D297" s="72" t="s">
        <v>810</v>
      </c>
      <c r="E297" s="134" t="s">
        <v>3675</v>
      </c>
      <c r="F297" s="72" t="s">
        <v>3552</v>
      </c>
      <c r="G297" s="59" t="s">
        <v>977</v>
      </c>
      <c r="H297" s="59" t="s">
        <v>812</v>
      </c>
      <c r="I297" s="134" t="s">
        <v>3675</v>
      </c>
      <c r="J297" s="69">
        <v>5.3599999999973411</v>
      </c>
      <c r="K297" s="72" t="s">
        <v>135</v>
      </c>
      <c r="L297" s="73">
        <v>3.7499999999999999E-2</v>
      </c>
      <c r="M297" s="73">
        <v>5.5699999999978447E-2</v>
      </c>
      <c r="N297" s="69">
        <v>279936.02500000002</v>
      </c>
      <c r="O297" s="71">
        <v>91.905079999999998</v>
      </c>
      <c r="P297" s="134" t="s">
        <v>3675</v>
      </c>
      <c r="Q297" s="69">
        <v>933.13801009300016</v>
      </c>
      <c r="R297" s="70">
        <v>6.9984006250000004E-4</v>
      </c>
      <c r="S297" s="70">
        <f t="shared" si="4"/>
        <v>1.4160488954050618E-3</v>
      </c>
      <c r="T297" s="70">
        <f>Q297/'סכום נכסי הקרן'!$C$41</f>
        <v>2.9226644313779811E-4</v>
      </c>
    </row>
    <row r="298" spans="1:20">
      <c r="A298" s="62" t="s">
        <v>985</v>
      </c>
      <c r="B298" s="59" t="s">
        <v>986</v>
      </c>
      <c r="C298" s="72" t="s">
        <v>29</v>
      </c>
      <c r="D298" s="72" t="s">
        <v>810</v>
      </c>
      <c r="E298" s="134" t="s">
        <v>3675</v>
      </c>
      <c r="F298" s="72" t="s">
        <v>3554</v>
      </c>
      <c r="G298" s="59" t="s">
        <v>980</v>
      </c>
      <c r="H298" s="59" t="s">
        <v>845</v>
      </c>
      <c r="I298" s="134" t="s">
        <v>3675</v>
      </c>
      <c r="J298" s="69">
        <v>4.0199999999990812</v>
      </c>
      <c r="K298" s="72" t="s">
        <v>135</v>
      </c>
      <c r="L298" s="73">
        <v>5.1249999999999997E-2</v>
      </c>
      <c r="M298" s="73">
        <v>5.9699999999980963E-2</v>
      </c>
      <c r="N298" s="69">
        <v>304496.72782500001</v>
      </c>
      <c r="O298" s="71">
        <v>96.576539999999994</v>
      </c>
      <c r="P298" s="134" t="s">
        <v>3675</v>
      </c>
      <c r="Q298" s="69">
        <v>1066.6006284990001</v>
      </c>
      <c r="R298" s="70">
        <v>5.5363041422727276E-4</v>
      </c>
      <c r="S298" s="70">
        <f t="shared" si="4"/>
        <v>1.6185801301501217E-3</v>
      </c>
      <c r="T298" s="70">
        <f>Q298/'סכום נכסי הקרן'!$C$41</f>
        <v>3.3406802484540777E-4</v>
      </c>
    </row>
    <row r="299" spans="1:20">
      <c r="A299" s="62" t="s">
        <v>987</v>
      </c>
      <c r="B299" s="59" t="s">
        <v>988</v>
      </c>
      <c r="C299" s="72" t="s">
        <v>29</v>
      </c>
      <c r="D299" s="72" t="s">
        <v>810</v>
      </c>
      <c r="E299" s="134" t="s">
        <v>3675</v>
      </c>
      <c r="F299" s="72" t="s">
        <v>815</v>
      </c>
      <c r="G299" s="59" t="s">
        <v>977</v>
      </c>
      <c r="H299" s="59" t="s">
        <v>812</v>
      </c>
      <c r="I299" s="134" t="s">
        <v>3675</v>
      </c>
      <c r="J299" s="69">
        <v>4.4600000000011741</v>
      </c>
      <c r="K299" s="72" t="s">
        <v>137</v>
      </c>
      <c r="L299" s="73">
        <v>7.8750000000000001E-2</v>
      </c>
      <c r="M299" s="73">
        <v>7.1400000000014938E-2</v>
      </c>
      <c r="N299" s="69">
        <v>439057.55499999999</v>
      </c>
      <c r="O299" s="71">
        <v>106.47931</v>
      </c>
      <c r="P299" s="134" t="s">
        <v>3675</v>
      </c>
      <c r="Q299" s="69">
        <v>1875.4448798799997</v>
      </c>
      <c r="R299" s="70">
        <v>4.3905755499999997E-4</v>
      </c>
      <c r="S299" s="70">
        <f t="shared" si="4"/>
        <v>2.8460116529627519E-3</v>
      </c>
      <c r="T299" s="70">
        <f>Q299/'סכום נכסי הקרן'!$C$41</f>
        <v>5.8740464798866547E-4</v>
      </c>
    </row>
    <row r="300" spans="1:20">
      <c r="A300" s="62" t="s">
        <v>989</v>
      </c>
      <c r="B300" s="59" t="s">
        <v>990</v>
      </c>
      <c r="C300" s="72" t="s">
        <v>29</v>
      </c>
      <c r="D300" s="72" t="s">
        <v>810</v>
      </c>
      <c r="E300" s="134" t="s">
        <v>3675</v>
      </c>
      <c r="F300" s="72" t="s">
        <v>3558</v>
      </c>
      <c r="G300" s="59" t="s">
        <v>977</v>
      </c>
      <c r="H300" s="59" t="s">
        <v>812</v>
      </c>
      <c r="I300" s="134" t="s">
        <v>3675</v>
      </c>
      <c r="J300" s="69">
        <v>5.7799999999969041</v>
      </c>
      <c r="K300" s="72" t="s">
        <v>137</v>
      </c>
      <c r="L300" s="73">
        <v>6.1349999999999995E-2</v>
      </c>
      <c r="M300" s="73">
        <v>4.9699999999980135E-2</v>
      </c>
      <c r="N300" s="69">
        <v>147334.75</v>
      </c>
      <c r="O300" s="71">
        <v>108.23022</v>
      </c>
      <c r="P300" s="134" t="s">
        <v>3675</v>
      </c>
      <c r="Q300" s="69">
        <v>639.69261169100002</v>
      </c>
      <c r="R300" s="70">
        <v>1.4733475000000001E-4</v>
      </c>
      <c r="S300" s="70">
        <f t="shared" si="4"/>
        <v>9.7074174064942505E-4</v>
      </c>
      <c r="T300" s="70">
        <f>Q300/'סכום נכסי הקרן'!$C$41</f>
        <v>2.0035694859522868E-4</v>
      </c>
    </row>
    <row r="301" spans="1:20">
      <c r="A301" s="62" t="s">
        <v>991</v>
      </c>
      <c r="B301" s="59" t="s">
        <v>992</v>
      </c>
      <c r="C301" s="72" t="s">
        <v>29</v>
      </c>
      <c r="D301" s="72" t="s">
        <v>810</v>
      </c>
      <c r="E301" s="134" t="s">
        <v>3675</v>
      </c>
      <c r="F301" s="72" t="s">
        <v>3558</v>
      </c>
      <c r="G301" s="59" t="s">
        <v>977</v>
      </c>
      <c r="H301" s="59" t="s">
        <v>812</v>
      </c>
      <c r="I301" s="134" t="s">
        <v>3675</v>
      </c>
      <c r="J301" s="69">
        <v>4.1000000000004677</v>
      </c>
      <c r="K301" s="72" t="s">
        <v>137</v>
      </c>
      <c r="L301" s="73">
        <v>7.1249999999999994E-2</v>
      </c>
      <c r="M301" s="73">
        <v>5.1200000000009779E-2</v>
      </c>
      <c r="N301" s="69">
        <v>442004.25</v>
      </c>
      <c r="O301" s="71">
        <v>108.44175</v>
      </c>
      <c r="P301" s="134" t="s">
        <v>3675</v>
      </c>
      <c r="Q301" s="69">
        <v>1922.828726601</v>
      </c>
      <c r="R301" s="70">
        <v>5.8933900000000003E-4</v>
      </c>
      <c r="S301" s="70">
        <f t="shared" si="4"/>
        <v>2.9179172479375272E-3</v>
      </c>
      <c r="T301" s="70">
        <f>Q301/'סכום נכסי הקרן'!$C$41</f>
        <v>6.0224565563549051E-4</v>
      </c>
    </row>
    <row r="302" spans="1:20">
      <c r="A302" s="62" t="s">
        <v>993</v>
      </c>
      <c r="B302" s="59" t="s">
        <v>994</v>
      </c>
      <c r="C302" s="72" t="s">
        <v>29</v>
      </c>
      <c r="D302" s="72" t="s">
        <v>810</v>
      </c>
      <c r="E302" s="134" t="s">
        <v>3675</v>
      </c>
      <c r="F302" s="72" t="s">
        <v>3556</v>
      </c>
      <c r="G302" s="59" t="s">
        <v>831</v>
      </c>
      <c r="H302" s="59" t="s">
        <v>812</v>
      </c>
      <c r="I302" s="134" t="s">
        <v>3675</v>
      </c>
      <c r="J302" s="69">
        <v>3.9700000000004607</v>
      </c>
      <c r="K302" s="72" t="s">
        <v>135</v>
      </c>
      <c r="L302" s="73">
        <v>4.6249999999999999E-2</v>
      </c>
      <c r="M302" s="73">
        <v>5.7700000000001479E-2</v>
      </c>
      <c r="N302" s="69">
        <v>368381.07542499999</v>
      </c>
      <c r="O302" s="71">
        <v>95.765129999999999</v>
      </c>
      <c r="P302" s="134" t="s">
        <v>3675</v>
      </c>
      <c r="Q302" s="69">
        <v>1279.5352269530001</v>
      </c>
      <c r="R302" s="70">
        <v>6.6978377350000002E-4</v>
      </c>
      <c r="S302" s="70">
        <f t="shared" si="4"/>
        <v>1.9417111136412516E-3</v>
      </c>
      <c r="T302" s="70">
        <f>Q302/'סכום נכסי הקרן'!$C$41</f>
        <v>4.0076087953356198E-4</v>
      </c>
    </row>
    <row r="303" spans="1:20">
      <c r="A303" s="62" t="s">
        <v>995</v>
      </c>
      <c r="B303" s="59" t="s">
        <v>996</v>
      </c>
      <c r="C303" s="72" t="s">
        <v>29</v>
      </c>
      <c r="D303" s="72" t="s">
        <v>810</v>
      </c>
      <c r="E303" s="134" t="s">
        <v>3675</v>
      </c>
      <c r="F303" s="72" t="s">
        <v>815</v>
      </c>
      <c r="G303" s="59" t="s">
        <v>831</v>
      </c>
      <c r="H303" s="59" t="s">
        <v>812</v>
      </c>
      <c r="I303" s="134" t="s">
        <v>3675</v>
      </c>
      <c r="J303" s="69">
        <v>3.530000000001499</v>
      </c>
      <c r="K303" s="72" t="s">
        <v>138</v>
      </c>
      <c r="L303" s="73">
        <v>8.8749999999999996E-2</v>
      </c>
      <c r="M303" s="73">
        <v>8.8900000000028317E-2</v>
      </c>
      <c r="N303" s="69">
        <v>299089.54249999998</v>
      </c>
      <c r="O303" s="71">
        <v>99.901110000000003</v>
      </c>
      <c r="P303" s="134" t="s">
        <v>3675</v>
      </c>
      <c r="Q303" s="69">
        <v>1380.696143681</v>
      </c>
      <c r="R303" s="70">
        <v>2.3927163399999998E-4</v>
      </c>
      <c r="S303" s="70">
        <f t="shared" si="4"/>
        <v>2.0952241019039104E-3</v>
      </c>
      <c r="T303" s="70">
        <f>Q303/'סכום נכסי הקרן'!$C$41</f>
        <v>4.324453045562924E-4</v>
      </c>
    </row>
    <row r="304" spans="1:20">
      <c r="A304" s="62" t="s">
        <v>997</v>
      </c>
      <c r="B304" s="59" t="s">
        <v>998</v>
      </c>
      <c r="C304" s="72" t="s">
        <v>29</v>
      </c>
      <c r="D304" s="72" t="s">
        <v>810</v>
      </c>
      <c r="E304" s="134" t="s">
        <v>3675</v>
      </c>
      <c r="F304" s="72" t="s">
        <v>3560</v>
      </c>
      <c r="G304" s="59" t="s">
        <v>999</v>
      </c>
      <c r="H304" s="59" t="s">
        <v>845</v>
      </c>
      <c r="I304" s="134" t="s">
        <v>3675</v>
      </c>
      <c r="J304" s="69">
        <v>3.5699999999990042</v>
      </c>
      <c r="K304" s="72" t="s">
        <v>135</v>
      </c>
      <c r="L304" s="73">
        <v>6.3750000000000001E-2</v>
      </c>
      <c r="M304" s="73">
        <v>5.8599999999981389E-2</v>
      </c>
      <c r="N304" s="69">
        <v>412537.3</v>
      </c>
      <c r="O304" s="71">
        <v>104.10454</v>
      </c>
      <c r="P304" s="134" t="s">
        <v>3675</v>
      </c>
      <c r="Q304" s="69">
        <v>1557.687927315</v>
      </c>
      <c r="R304" s="70">
        <v>8.2507459999999996E-4</v>
      </c>
      <c r="S304" s="70">
        <f t="shared" si="4"/>
        <v>2.3638114030317672E-3</v>
      </c>
      <c r="T304" s="70">
        <f>Q304/'סכום נכסי הקרן'!$C$41</f>
        <v>4.8788057619651682E-4</v>
      </c>
    </row>
    <row r="305" spans="1:20">
      <c r="A305" s="62" t="s">
        <v>1000</v>
      </c>
      <c r="B305" s="59" t="s">
        <v>1001</v>
      </c>
      <c r="C305" s="72" t="s">
        <v>29</v>
      </c>
      <c r="D305" s="72" t="s">
        <v>810</v>
      </c>
      <c r="E305" s="134" t="s">
        <v>3675</v>
      </c>
      <c r="F305" s="72" t="s">
        <v>3554</v>
      </c>
      <c r="G305" s="59" t="s">
        <v>831</v>
      </c>
      <c r="H305" s="59" t="s">
        <v>812</v>
      </c>
      <c r="I305" s="134" t="s">
        <v>3675</v>
      </c>
      <c r="J305" s="69">
        <v>6.4899999999991405</v>
      </c>
      <c r="K305" s="72" t="s">
        <v>135</v>
      </c>
      <c r="L305" s="73">
        <v>8.5000000000000006E-2</v>
      </c>
      <c r="M305" s="73">
        <v>9.1799999999984699E-2</v>
      </c>
      <c r="N305" s="69">
        <v>589339</v>
      </c>
      <c r="O305" s="71">
        <v>99.108279999999993</v>
      </c>
      <c r="P305" s="134" t="s">
        <v>3675</v>
      </c>
      <c r="Q305" s="69">
        <v>2118.471700218</v>
      </c>
      <c r="R305" s="70">
        <v>7.8578533333333337E-4</v>
      </c>
      <c r="S305" s="70">
        <f t="shared" si="4"/>
        <v>3.2148079690180065E-3</v>
      </c>
      <c r="T305" s="70">
        <f>Q305/'סכום נכסי הקרן'!$C$41</f>
        <v>6.6352263225146174E-4</v>
      </c>
    </row>
    <row r="306" spans="1:20">
      <c r="A306" s="62" t="s">
        <v>1002</v>
      </c>
      <c r="B306" s="59" t="s">
        <v>1003</v>
      </c>
      <c r="C306" s="72" t="s">
        <v>29</v>
      </c>
      <c r="D306" s="72" t="s">
        <v>810</v>
      </c>
      <c r="E306" s="134" t="s">
        <v>3675</v>
      </c>
      <c r="F306" s="72" t="s">
        <v>815</v>
      </c>
      <c r="G306" s="59" t="s">
        <v>831</v>
      </c>
      <c r="H306" s="59" t="s">
        <v>812</v>
      </c>
      <c r="I306" s="134" t="s">
        <v>3675</v>
      </c>
      <c r="J306" s="69">
        <v>3.6000000000031807</v>
      </c>
      <c r="K306" s="72" t="s">
        <v>138</v>
      </c>
      <c r="L306" s="73">
        <v>8.5000000000000006E-2</v>
      </c>
      <c r="M306" s="73">
        <v>7.9600000000053767E-2</v>
      </c>
      <c r="N306" s="69">
        <v>147334.75</v>
      </c>
      <c r="O306" s="71">
        <v>101.61441000000001</v>
      </c>
      <c r="P306" s="134" t="s">
        <v>3675</v>
      </c>
      <c r="Q306" s="69">
        <v>691.81033556800003</v>
      </c>
      <c r="R306" s="70">
        <v>1.9644633333333334E-4</v>
      </c>
      <c r="S306" s="70">
        <f t="shared" si="4"/>
        <v>1.0498310549081984E-3</v>
      </c>
      <c r="T306" s="70">
        <f>Q306/'סכום נכסי הקרן'!$C$41</f>
        <v>2.1668064521589316E-4</v>
      </c>
    </row>
    <row r="307" spans="1:20">
      <c r="A307" s="62" t="s">
        <v>1004</v>
      </c>
      <c r="B307" s="59" t="s">
        <v>1005</v>
      </c>
      <c r="C307" s="72" t="s">
        <v>29</v>
      </c>
      <c r="D307" s="72" t="s">
        <v>810</v>
      </c>
      <c r="E307" s="134" t="s">
        <v>3675</v>
      </c>
      <c r="F307" s="72" t="s">
        <v>815</v>
      </c>
      <c r="G307" s="59" t="s">
        <v>831</v>
      </c>
      <c r="H307" s="59" t="s">
        <v>812</v>
      </c>
      <c r="I307" s="134" t="s">
        <v>3675</v>
      </c>
      <c r="J307" s="69">
        <v>3.9399999999997091</v>
      </c>
      <c r="K307" s="72" t="s">
        <v>138</v>
      </c>
      <c r="L307" s="73">
        <v>8.5000000000000006E-2</v>
      </c>
      <c r="M307" s="73">
        <v>8.2000000000000017E-2</v>
      </c>
      <c r="N307" s="69">
        <v>147334.75</v>
      </c>
      <c r="O307" s="71">
        <v>100.90441</v>
      </c>
      <c r="P307" s="134" t="s">
        <v>3675</v>
      </c>
      <c r="Q307" s="69">
        <v>686.97651962999998</v>
      </c>
      <c r="R307" s="70">
        <v>1.9644633333333334E-4</v>
      </c>
      <c r="S307" s="70">
        <f t="shared" si="4"/>
        <v>1.0424956772410578E-3</v>
      </c>
      <c r="T307" s="70">
        <f>Q307/'סכום נכסי הקרן'!$C$41</f>
        <v>2.1516665459960559E-4</v>
      </c>
    </row>
    <row r="308" spans="1:20">
      <c r="A308" s="62" t="s">
        <v>1006</v>
      </c>
      <c r="B308" s="59" t="s">
        <v>1007</v>
      </c>
      <c r="C308" s="72" t="s">
        <v>29</v>
      </c>
      <c r="D308" s="72" t="s">
        <v>810</v>
      </c>
      <c r="E308" s="134" t="s">
        <v>3675</v>
      </c>
      <c r="F308" s="72" t="s">
        <v>3550</v>
      </c>
      <c r="G308" s="59" t="s">
        <v>1008</v>
      </c>
      <c r="H308" s="59" t="s">
        <v>845</v>
      </c>
      <c r="I308" s="134" t="s">
        <v>3675</v>
      </c>
      <c r="J308" s="69">
        <v>3.500000000001795</v>
      </c>
      <c r="K308" s="72" t="s">
        <v>137</v>
      </c>
      <c r="L308" s="73">
        <v>2.6249999999999999E-2</v>
      </c>
      <c r="M308" s="73">
        <v>0.10040000000003685</v>
      </c>
      <c r="N308" s="69">
        <v>265939.22375</v>
      </c>
      <c r="O308" s="71">
        <v>78.332139999999995</v>
      </c>
      <c r="P308" s="134" t="s">
        <v>3675</v>
      </c>
      <c r="Q308" s="69">
        <v>835.679997523</v>
      </c>
      <c r="R308" s="70">
        <v>1.1114050524067835E-3</v>
      </c>
      <c r="S308" s="70">
        <f t="shared" si="4"/>
        <v>1.2681551116823654E-3</v>
      </c>
      <c r="T308" s="70">
        <f>Q308/'סכום נכסי הקרן'!$C$41</f>
        <v>2.6174179792880703E-4</v>
      </c>
    </row>
    <row r="309" spans="1:20">
      <c r="A309" s="62" t="s">
        <v>1009</v>
      </c>
      <c r="B309" s="59" t="s">
        <v>1010</v>
      </c>
      <c r="C309" s="72" t="s">
        <v>29</v>
      </c>
      <c r="D309" s="72" t="s">
        <v>810</v>
      </c>
      <c r="E309" s="134" t="s">
        <v>3675</v>
      </c>
      <c r="F309" s="72" t="s">
        <v>957</v>
      </c>
      <c r="G309" s="59" t="s">
        <v>1008</v>
      </c>
      <c r="H309" s="59" t="s">
        <v>845</v>
      </c>
      <c r="I309" s="134" t="s">
        <v>3675</v>
      </c>
      <c r="J309" s="69">
        <v>3.58000000000006</v>
      </c>
      <c r="K309" s="72" t="s">
        <v>135</v>
      </c>
      <c r="L309" s="73">
        <v>7.3749999999999996E-2</v>
      </c>
      <c r="M309" s="73">
        <v>6.6199999999999412E-2</v>
      </c>
      <c r="N309" s="69">
        <v>442004.25</v>
      </c>
      <c r="O309" s="71">
        <v>104.84385</v>
      </c>
      <c r="P309" s="134" t="s">
        <v>3675</v>
      </c>
      <c r="Q309" s="69">
        <v>1680.8035232549998</v>
      </c>
      <c r="R309" s="70">
        <v>4.0182204545454543E-4</v>
      </c>
      <c r="S309" s="70">
        <f t="shared" si="4"/>
        <v>2.5506408985107878E-3</v>
      </c>
      <c r="T309" s="70">
        <f>Q309/'סכום נכסי הקרן'!$C$41</f>
        <v>5.2644138599204529E-4</v>
      </c>
    </row>
    <row r="310" spans="1:20">
      <c r="A310" s="62" t="s">
        <v>1011</v>
      </c>
      <c r="B310" s="59" t="s">
        <v>1012</v>
      </c>
      <c r="C310" s="72" t="s">
        <v>29</v>
      </c>
      <c r="D310" s="72" t="s">
        <v>810</v>
      </c>
      <c r="E310" s="134" t="s">
        <v>3675</v>
      </c>
      <c r="F310" s="72" t="s">
        <v>3555</v>
      </c>
      <c r="G310" s="59" t="s">
        <v>1013</v>
      </c>
      <c r="H310" s="59" t="s">
        <v>812</v>
      </c>
      <c r="I310" s="134" t="s">
        <v>3675</v>
      </c>
      <c r="J310" s="69">
        <v>1.9300000000008717</v>
      </c>
      <c r="K310" s="72" t="s">
        <v>138</v>
      </c>
      <c r="L310" s="73">
        <v>0.06</v>
      </c>
      <c r="M310" s="73">
        <v>7.2500000000018688E-2</v>
      </c>
      <c r="N310" s="69">
        <v>349183.35749999998</v>
      </c>
      <c r="O310" s="71">
        <v>99.523330000000001</v>
      </c>
      <c r="P310" s="134" t="s">
        <v>3675</v>
      </c>
      <c r="Q310" s="69">
        <v>1605.8501628199999</v>
      </c>
      <c r="R310" s="70">
        <v>2.79346686E-4</v>
      </c>
      <c r="S310" s="70">
        <f t="shared" si="4"/>
        <v>2.4368982129670913E-3</v>
      </c>
      <c r="T310" s="70">
        <f>Q310/'סכום נכסי הקרן'!$C$41</f>
        <v>5.0296538156545509E-4</v>
      </c>
    </row>
    <row r="311" spans="1:20">
      <c r="A311" s="62" t="s">
        <v>1014</v>
      </c>
      <c r="B311" s="59" t="s">
        <v>1015</v>
      </c>
      <c r="C311" s="72" t="s">
        <v>29</v>
      </c>
      <c r="D311" s="72" t="s">
        <v>810</v>
      </c>
      <c r="E311" s="134" t="s">
        <v>3675</v>
      </c>
      <c r="F311" s="72" t="s">
        <v>3555</v>
      </c>
      <c r="G311" s="59" t="s">
        <v>1013</v>
      </c>
      <c r="H311" s="59" t="s">
        <v>812</v>
      </c>
      <c r="I311" s="134" t="s">
        <v>3675</v>
      </c>
      <c r="J311" s="69">
        <v>1.9100000000006818</v>
      </c>
      <c r="K311" s="72" t="s">
        <v>137</v>
      </c>
      <c r="L311" s="73">
        <v>0.05</v>
      </c>
      <c r="M311" s="73">
        <v>5.0100000000010067E-2</v>
      </c>
      <c r="N311" s="69">
        <v>147334.75</v>
      </c>
      <c r="O311" s="71">
        <v>104.23363000000001</v>
      </c>
      <c r="P311" s="134" t="s">
        <v>3675</v>
      </c>
      <c r="Q311" s="69">
        <v>616.07087263799997</v>
      </c>
      <c r="R311" s="70">
        <v>1.4733475000000001E-4</v>
      </c>
      <c r="S311" s="70">
        <f t="shared" si="4"/>
        <v>9.3489544874860147E-4</v>
      </c>
      <c r="T311" s="70">
        <f>Q311/'סכום נכסי הקרן'!$C$41</f>
        <v>1.9295842706992775E-4</v>
      </c>
    </row>
    <row r="312" spans="1:20">
      <c r="A312" s="62" t="s">
        <v>1016</v>
      </c>
      <c r="B312" s="59" t="s">
        <v>1017</v>
      </c>
      <c r="C312" s="72" t="s">
        <v>29</v>
      </c>
      <c r="D312" s="72" t="s">
        <v>810</v>
      </c>
      <c r="E312" s="134" t="s">
        <v>3675</v>
      </c>
      <c r="F312" s="72" t="s">
        <v>3560</v>
      </c>
      <c r="G312" s="59" t="s">
        <v>1008</v>
      </c>
      <c r="H312" s="59" t="s">
        <v>845</v>
      </c>
      <c r="I312" s="134" t="s">
        <v>3675</v>
      </c>
      <c r="J312" s="69">
        <v>6.0199999999988494</v>
      </c>
      <c r="K312" s="72" t="s">
        <v>135</v>
      </c>
      <c r="L312" s="73">
        <v>5.1249999999999997E-2</v>
      </c>
      <c r="M312" s="73">
        <v>7.7999999999986122E-2</v>
      </c>
      <c r="N312" s="69">
        <v>324136.45</v>
      </c>
      <c r="O312" s="71">
        <v>85.774169999999998</v>
      </c>
      <c r="P312" s="134" t="s">
        <v>3675</v>
      </c>
      <c r="Q312" s="69">
        <v>1008.3979041580001</v>
      </c>
      <c r="R312" s="70">
        <v>1.6206822500000002E-4</v>
      </c>
      <c r="S312" s="70">
        <f t="shared" si="4"/>
        <v>1.5302567496627869E-3</v>
      </c>
      <c r="T312" s="70">
        <f>Q312/'סכום נכסי הקרן'!$C$41</f>
        <v>3.1583845639992299E-4</v>
      </c>
    </row>
    <row r="313" spans="1:20">
      <c r="A313" s="136" t="s">
        <v>3675</v>
      </c>
      <c r="B313" s="137" t="s">
        <v>3675</v>
      </c>
      <c r="C313" s="137" t="s">
        <v>3675</v>
      </c>
      <c r="D313" s="137" t="s">
        <v>3675</v>
      </c>
      <c r="E313" s="137" t="s">
        <v>3675</v>
      </c>
      <c r="F313" s="137" t="s">
        <v>3675</v>
      </c>
      <c r="G313" s="137" t="s">
        <v>3675</v>
      </c>
      <c r="H313" s="137" t="s">
        <v>3675</v>
      </c>
      <c r="I313" s="137" t="s">
        <v>3675</v>
      </c>
      <c r="J313" s="137" t="s">
        <v>3675</v>
      </c>
      <c r="K313" s="137" t="s">
        <v>3675</v>
      </c>
      <c r="L313" s="137" t="s">
        <v>3675</v>
      </c>
      <c r="M313" s="137" t="s">
        <v>3675</v>
      </c>
      <c r="N313" s="137" t="s">
        <v>3675</v>
      </c>
      <c r="O313" s="137" t="s">
        <v>3675</v>
      </c>
      <c r="P313" s="137" t="s">
        <v>3675</v>
      </c>
      <c r="Q313" s="137" t="s">
        <v>3675</v>
      </c>
      <c r="R313" s="137" t="s">
        <v>3675</v>
      </c>
      <c r="S313" s="137" t="s">
        <v>3675</v>
      </c>
      <c r="T313" s="137" t="s">
        <v>3675</v>
      </c>
    </row>
    <row r="314" spans="1:20">
      <c r="A314" s="136" t="s">
        <v>3675</v>
      </c>
      <c r="B314" s="137" t="s">
        <v>3675</v>
      </c>
      <c r="C314" s="137" t="s">
        <v>3675</v>
      </c>
      <c r="D314" s="137" t="s">
        <v>3675</v>
      </c>
      <c r="E314" s="137" t="s">
        <v>3675</v>
      </c>
      <c r="F314" s="137" t="s">
        <v>3675</v>
      </c>
      <c r="G314" s="137" t="s">
        <v>3675</v>
      </c>
      <c r="H314" s="137" t="s">
        <v>3675</v>
      </c>
      <c r="I314" s="137" t="s">
        <v>3675</v>
      </c>
      <c r="J314" s="137" t="s">
        <v>3675</v>
      </c>
      <c r="K314" s="137" t="s">
        <v>3675</v>
      </c>
      <c r="L314" s="137" t="s">
        <v>3675</v>
      </c>
      <c r="M314" s="137" t="s">
        <v>3675</v>
      </c>
      <c r="N314" s="137" t="s">
        <v>3675</v>
      </c>
      <c r="O314" s="137" t="s">
        <v>3675</v>
      </c>
      <c r="P314" s="137" t="s">
        <v>3675</v>
      </c>
      <c r="Q314" s="137" t="s">
        <v>3675</v>
      </c>
      <c r="R314" s="137" t="s">
        <v>3675</v>
      </c>
      <c r="S314" s="137" t="s">
        <v>3675</v>
      </c>
      <c r="T314" s="137" t="s">
        <v>3675</v>
      </c>
    </row>
    <row r="315" spans="1:20">
      <c r="A315" s="136" t="s">
        <v>3675</v>
      </c>
      <c r="B315" s="137" t="s">
        <v>3675</v>
      </c>
      <c r="C315" s="137" t="s">
        <v>3675</v>
      </c>
      <c r="D315" s="137" t="s">
        <v>3675</v>
      </c>
      <c r="E315" s="137" t="s">
        <v>3675</v>
      </c>
      <c r="F315" s="137" t="s">
        <v>3675</v>
      </c>
      <c r="G315" s="137" t="s">
        <v>3675</v>
      </c>
      <c r="H315" s="137" t="s">
        <v>3675</v>
      </c>
      <c r="I315" s="137" t="s">
        <v>3675</v>
      </c>
      <c r="J315" s="137" t="s">
        <v>3675</v>
      </c>
      <c r="K315" s="137" t="s">
        <v>3675</v>
      </c>
      <c r="L315" s="137" t="s">
        <v>3675</v>
      </c>
      <c r="M315" s="137" t="s">
        <v>3675</v>
      </c>
      <c r="N315" s="137" t="s">
        <v>3675</v>
      </c>
      <c r="O315" s="137" t="s">
        <v>3675</v>
      </c>
      <c r="P315" s="137" t="s">
        <v>3675</v>
      </c>
      <c r="Q315" s="137" t="s">
        <v>3675</v>
      </c>
      <c r="R315" s="137" t="s">
        <v>3675</v>
      </c>
      <c r="S315" s="137" t="s">
        <v>3675</v>
      </c>
      <c r="T315" s="137" t="s">
        <v>3675</v>
      </c>
    </row>
    <row r="316" spans="1:20">
      <c r="A316" s="100" t="s">
        <v>214</v>
      </c>
      <c r="B316" s="140" t="s">
        <v>3675</v>
      </c>
      <c r="C316" s="140" t="s">
        <v>3675</v>
      </c>
      <c r="D316" s="140" t="s">
        <v>3675</v>
      </c>
      <c r="E316" s="140" t="s">
        <v>3675</v>
      </c>
      <c r="F316" s="140" t="s">
        <v>3675</v>
      </c>
      <c r="G316" s="140" t="s">
        <v>3675</v>
      </c>
      <c r="H316" s="140" t="s">
        <v>3675</v>
      </c>
      <c r="I316" s="140" t="s">
        <v>3675</v>
      </c>
      <c r="J316" s="140" t="s">
        <v>3675</v>
      </c>
      <c r="K316" s="137" t="s">
        <v>3675</v>
      </c>
      <c r="L316" s="137" t="s">
        <v>3675</v>
      </c>
      <c r="M316" s="137" t="s">
        <v>3675</v>
      </c>
      <c r="N316" s="137" t="s">
        <v>3675</v>
      </c>
      <c r="O316" s="137" t="s">
        <v>3675</v>
      </c>
      <c r="P316" s="137" t="s">
        <v>3675</v>
      </c>
      <c r="Q316" s="137" t="s">
        <v>3675</v>
      </c>
      <c r="R316" s="137" t="s">
        <v>3675</v>
      </c>
      <c r="S316" s="137" t="s">
        <v>3675</v>
      </c>
      <c r="T316" s="137" t="s">
        <v>3675</v>
      </c>
    </row>
    <row r="317" spans="1:20">
      <c r="A317" s="100" t="s">
        <v>116</v>
      </c>
      <c r="B317" s="140" t="s">
        <v>3675</v>
      </c>
      <c r="C317" s="140" t="s">
        <v>3675</v>
      </c>
      <c r="D317" s="140" t="s">
        <v>3675</v>
      </c>
      <c r="E317" s="140" t="s">
        <v>3675</v>
      </c>
      <c r="F317" s="140" t="s">
        <v>3675</v>
      </c>
      <c r="G317" s="140" t="s">
        <v>3675</v>
      </c>
      <c r="H317" s="140" t="s">
        <v>3675</v>
      </c>
      <c r="I317" s="140" t="s">
        <v>3675</v>
      </c>
      <c r="J317" s="140" t="s">
        <v>3675</v>
      </c>
      <c r="K317" s="137" t="s">
        <v>3675</v>
      </c>
      <c r="L317" s="137" t="s">
        <v>3675</v>
      </c>
      <c r="M317" s="137" t="s">
        <v>3675</v>
      </c>
      <c r="N317" s="137" t="s">
        <v>3675</v>
      </c>
      <c r="O317" s="137" t="s">
        <v>3675</v>
      </c>
      <c r="P317" s="137" t="s">
        <v>3675</v>
      </c>
      <c r="Q317" s="137" t="s">
        <v>3675</v>
      </c>
      <c r="R317" s="137" t="s">
        <v>3675</v>
      </c>
      <c r="S317" s="137" t="s">
        <v>3675</v>
      </c>
      <c r="T317" s="137" t="s">
        <v>3675</v>
      </c>
    </row>
    <row r="318" spans="1:20">
      <c r="A318" s="100" t="s">
        <v>197</v>
      </c>
      <c r="B318" s="140" t="s">
        <v>3675</v>
      </c>
      <c r="C318" s="140" t="s">
        <v>3675</v>
      </c>
      <c r="D318" s="140" t="s">
        <v>3675</v>
      </c>
      <c r="E318" s="140" t="s">
        <v>3675</v>
      </c>
      <c r="F318" s="140" t="s">
        <v>3675</v>
      </c>
      <c r="G318" s="140" t="s">
        <v>3675</v>
      </c>
      <c r="H318" s="140" t="s">
        <v>3675</v>
      </c>
      <c r="I318" s="140" t="s">
        <v>3675</v>
      </c>
      <c r="J318" s="140" t="s">
        <v>3675</v>
      </c>
      <c r="K318" s="137" t="s">
        <v>3675</v>
      </c>
      <c r="L318" s="137" t="s">
        <v>3675</v>
      </c>
      <c r="M318" s="137" t="s">
        <v>3675</v>
      </c>
      <c r="N318" s="137" t="s">
        <v>3675</v>
      </c>
      <c r="O318" s="137" t="s">
        <v>3675</v>
      </c>
      <c r="P318" s="137" t="s">
        <v>3675</v>
      </c>
      <c r="Q318" s="137" t="s">
        <v>3675</v>
      </c>
      <c r="R318" s="137" t="s">
        <v>3675</v>
      </c>
      <c r="S318" s="137" t="s">
        <v>3675</v>
      </c>
      <c r="T318" s="137" t="s">
        <v>3675</v>
      </c>
    </row>
    <row r="319" spans="1:20">
      <c r="A319" s="100" t="s">
        <v>205</v>
      </c>
      <c r="B319" s="140" t="s">
        <v>3675</v>
      </c>
      <c r="C319" s="140" t="s">
        <v>3675</v>
      </c>
      <c r="D319" s="140" t="s">
        <v>3675</v>
      </c>
      <c r="E319" s="140" t="s">
        <v>3675</v>
      </c>
      <c r="F319" s="140" t="s">
        <v>3675</v>
      </c>
      <c r="G319" s="140" t="s">
        <v>3675</v>
      </c>
      <c r="H319" s="140" t="s">
        <v>3675</v>
      </c>
      <c r="I319" s="140" t="s">
        <v>3675</v>
      </c>
      <c r="J319" s="140" t="s">
        <v>3675</v>
      </c>
      <c r="K319" s="137" t="s">
        <v>3675</v>
      </c>
      <c r="L319" s="137" t="s">
        <v>3675</v>
      </c>
      <c r="M319" s="137" t="s">
        <v>3675</v>
      </c>
      <c r="N319" s="137" t="s">
        <v>3675</v>
      </c>
      <c r="O319" s="137" t="s">
        <v>3675</v>
      </c>
      <c r="P319" s="137" t="s">
        <v>3675</v>
      </c>
      <c r="Q319" s="137" t="s">
        <v>3675</v>
      </c>
      <c r="R319" s="137" t="s">
        <v>3675</v>
      </c>
      <c r="S319" s="137" t="s">
        <v>3675</v>
      </c>
      <c r="T319" s="137" t="s">
        <v>3675</v>
      </c>
    </row>
    <row r="320" spans="1:20">
      <c r="A320" s="100" t="s">
        <v>210</v>
      </c>
      <c r="B320" s="141" t="s">
        <v>3675</v>
      </c>
      <c r="C320" s="141" t="s">
        <v>3675</v>
      </c>
      <c r="D320" s="141" t="s">
        <v>3675</v>
      </c>
      <c r="E320" s="141" t="s">
        <v>3675</v>
      </c>
      <c r="F320" s="141" t="s">
        <v>3675</v>
      </c>
      <c r="G320" s="141" t="s">
        <v>3675</v>
      </c>
      <c r="H320" s="141" t="s">
        <v>3675</v>
      </c>
      <c r="I320" s="141" t="s">
        <v>3675</v>
      </c>
      <c r="J320" s="141" t="s">
        <v>3675</v>
      </c>
      <c r="K320" s="137" t="s">
        <v>3675</v>
      </c>
      <c r="L320" s="137" t="s">
        <v>3675</v>
      </c>
      <c r="M320" s="137" t="s">
        <v>3675</v>
      </c>
      <c r="N320" s="137" t="s">
        <v>3675</v>
      </c>
      <c r="O320" s="137" t="s">
        <v>3675</v>
      </c>
      <c r="P320" s="137" t="s">
        <v>3675</v>
      </c>
      <c r="Q320" s="137" t="s">
        <v>3675</v>
      </c>
      <c r="R320" s="137" t="s">
        <v>3675</v>
      </c>
      <c r="S320" s="137" t="s">
        <v>3675</v>
      </c>
      <c r="T320" s="137" t="s">
        <v>3675</v>
      </c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2"/>
      <c r="B794" s="1"/>
      <c r="C794" s="1"/>
      <c r="D794" s="1"/>
      <c r="E794" s="1"/>
    </row>
    <row r="795" spans="1:5" hidden="1">
      <c r="A795" s="32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312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318 A320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33 H35:H319 H321:H826 F10:F33 F35:F319 F321:F553 K10:K826 D10:D33 D35:D319 D321:D820" xr:uid="{00000000-0002-0000-04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2.7109375" style="2" bestFit="1" customWidth="1"/>
    <col min="2" max="2" width="30.42578125" style="2" customWidth="1"/>
    <col min="3" max="3" width="12.42578125" style="2" customWidth="1"/>
    <col min="4" max="4" width="11.42578125" style="2" customWidth="1"/>
    <col min="5" max="5" width="13.42578125" style="2" customWidth="1"/>
    <col min="6" max="6" width="44.7109375" style="2" bestFit="1" customWidth="1"/>
    <col min="7" max="7" width="12.28515625" style="1" bestFit="1" customWidth="1"/>
    <col min="8" max="8" width="20.85546875" style="1" customWidth="1"/>
    <col min="9" max="9" width="19.7109375" style="1" customWidth="1"/>
    <col min="10" max="10" width="22.42578125" style="1" customWidth="1"/>
    <col min="11" max="11" width="12.42578125" style="1" bestFit="1" customWidth="1"/>
    <col min="12" max="12" width="21.5703125" style="1" customWidth="1"/>
    <col min="13" max="13" width="25.85546875" style="1" customWidth="1"/>
    <col min="14" max="14" width="24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149</v>
      </c>
      <c r="B1" s="37" t="s" vm="1">
        <v>222</v>
      </c>
    </row>
    <row r="2" spans="1:14">
      <c r="A2" s="37" t="s">
        <v>148</v>
      </c>
      <c r="B2" s="37" t="s">
        <v>223</v>
      </c>
    </row>
    <row r="3" spans="1:14">
      <c r="A3" s="37" t="s">
        <v>150</v>
      </c>
      <c r="B3" s="37" t="s">
        <v>224</v>
      </c>
    </row>
    <row r="4" spans="1:14">
      <c r="A4" s="37" t="s">
        <v>151</v>
      </c>
      <c r="B4" s="37">
        <v>8803</v>
      </c>
    </row>
    <row r="5" spans="1:14" ht="18.75">
      <c r="A5" s="162" t="s">
        <v>96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4"/>
    </row>
    <row r="6" spans="1:14" s="3" customFormat="1" ht="31.5">
      <c r="A6" s="38" t="s">
        <v>119</v>
      </c>
      <c r="B6" s="39" t="s">
        <v>48</v>
      </c>
      <c r="C6" s="39" t="s">
        <v>123</v>
      </c>
      <c r="D6" s="39" t="s">
        <v>181</v>
      </c>
      <c r="E6" s="39" t="s">
        <v>121</v>
      </c>
      <c r="F6" s="39" t="s">
        <v>70</v>
      </c>
      <c r="G6" s="39" t="s">
        <v>107</v>
      </c>
      <c r="H6" s="40" t="s">
        <v>199</v>
      </c>
      <c r="I6" s="40" t="s">
        <v>198</v>
      </c>
      <c r="J6" s="39" t="s">
        <v>213</v>
      </c>
      <c r="K6" s="40" t="s">
        <v>66</v>
      </c>
      <c r="L6" s="40" t="s">
        <v>63</v>
      </c>
      <c r="M6" s="40" t="s">
        <v>152</v>
      </c>
      <c r="N6" s="42" t="s">
        <v>154</v>
      </c>
    </row>
    <row r="7" spans="1:14" s="3" customFormat="1">
      <c r="A7" s="127" t="s">
        <v>3675</v>
      </c>
      <c r="B7" s="128" t="s">
        <v>3675</v>
      </c>
      <c r="C7" s="128" t="s">
        <v>3675</v>
      </c>
      <c r="D7" s="128" t="s">
        <v>3675</v>
      </c>
      <c r="E7" s="128" t="s">
        <v>3675</v>
      </c>
      <c r="F7" s="128" t="s">
        <v>3675</v>
      </c>
      <c r="G7" s="128" t="s">
        <v>3675</v>
      </c>
      <c r="H7" s="12" t="s">
        <v>206</v>
      </c>
      <c r="I7" s="128" t="s">
        <v>3675</v>
      </c>
      <c r="J7" s="12" t="s">
        <v>202</v>
      </c>
      <c r="K7" s="12" t="s">
        <v>202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29" t="s">
        <v>3675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5" t="s">
        <v>31</v>
      </c>
      <c r="B9" s="130" t="s">
        <v>3675</v>
      </c>
      <c r="C9" s="130" t="s">
        <v>3675</v>
      </c>
      <c r="D9" s="130" t="s">
        <v>3675</v>
      </c>
      <c r="E9" s="130" t="s">
        <v>3675</v>
      </c>
      <c r="F9" s="130" t="s">
        <v>3675</v>
      </c>
      <c r="G9" s="130" t="s">
        <v>3675</v>
      </c>
      <c r="H9" s="130" t="s">
        <v>3675</v>
      </c>
      <c r="I9" s="130" t="s">
        <v>3675</v>
      </c>
      <c r="J9" s="63">
        <v>150.96551909999999</v>
      </c>
      <c r="K9" s="63">
        <v>251001.43642441204</v>
      </c>
      <c r="L9" s="130" t="s">
        <v>3675</v>
      </c>
      <c r="M9" s="64">
        <f>IFERROR(K9/$K$9,0)</f>
        <v>1</v>
      </c>
      <c r="N9" s="64">
        <f>K9/'סכום נכסי הקרן'!$C$41</f>
        <v>7.8615699127859762E-2</v>
      </c>
    </row>
    <row r="10" spans="1:14">
      <c r="A10" s="56" t="s">
        <v>191</v>
      </c>
      <c r="B10" s="131" t="s">
        <v>3675</v>
      </c>
      <c r="C10" s="131" t="s">
        <v>3675</v>
      </c>
      <c r="D10" s="131" t="s">
        <v>3675</v>
      </c>
      <c r="E10" s="131" t="s">
        <v>3675</v>
      </c>
      <c r="F10" s="131" t="s">
        <v>3675</v>
      </c>
      <c r="G10" s="131" t="s">
        <v>3675</v>
      </c>
      <c r="H10" s="131" t="s">
        <v>3675</v>
      </c>
      <c r="I10" s="131" t="s">
        <v>3675</v>
      </c>
      <c r="J10" s="66">
        <v>126.36586303800001</v>
      </c>
      <c r="K10" s="66">
        <v>186188.93626724096</v>
      </c>
      <c r="L10" s="131" t="s">
        <v>3675</v>
      </c>
      <c r="M10" s="67">
        <f t="shared" ref="M10:M73" si="0">IFERROR(K10/$K$9,0)</f>
        <v>0.74178434561792206</v>
      </c>
      <c r="N10" s="67">
        <f>K10/'סכום נכסי הקרן'!$C$41</f>
        <v>5.8315894932854904E-2</v>
      </c>
    </row>
    <row r="11" spans="1:14">
      <c r="A11" s="76" t="s">
        <v>1018</v>
      </c>
      <c r="B11" s="131" t="s">
        <v>3675</v>
      </c>
      <c r="C11" s="131" t="s">
        <v>3675</v>
      </c>
      <c r="D11" s="131" t="s">
        <v>3675</v>
      </c>
      <c r="E11" s="131" t="s">
        <v>3675</v>
      </c>
      <c r="F11" s="131" t="s">
        <v>3675</v>
      </c>
      <c r="G11" s="131" t="s">
        <v>3675</v>
      </c>
      <c r="H11" s="131" t="s">
        <v>3675</v>
      </c>
      <c r="I11" s="131" t="s">
        <v>3675</v>
      </c>
      <c r="J11" s="66">
        <v>17.463567508000001</v>
      </c>
      <c r="K11" s="66">
        <v>115546.65527307197</v>
      </c>
      <c r="L11" s="131" t="s">
        <v>3675</v>
      </c>
      <c r="M11" s="67">
        <f t="shared" si="0"/>
        <v>0.46034260568014052</v>
      </c>
      <c r="N11" s="67">
        <f>K11/'סכום נכסי הקרן'!$C$41</f>
        <v>3.619015578388491E-2</v>
      </c>
    </row>
    <row r="12" spans="1:14">
      <c r="A12" s="62" t="s">
        <v>1019</v>
      </c>
      <c r="B12" s="59" t="s">
        <v>1020</v>
      </c>
      <c r="C12" s="72" t="s">
        <v>124</v>
      </c>
      <c r="D12" s="72" t="s">
        <v>29</v>
      </c>
      <c r="E12" s="59" t="s">
        <v>628</v>
      </c>
      <c r="F12" s="72" t="s">
        <v>323</v>
      </c>
      <c r="G12" s="72" t="s">
        <v>136</v>
      </c>
      <c r="H12" s="69">
        <v>88029.013103000005</v>
      </c>
      <c r="I12" s="71">
        <v>2400</v>
      </c>
      <c r="J12" s="134" t="s">
        <v>3675</v>
      </c>
      <c r="K12" s="69">
        <v>2112.6963144700003</v>
      </c>
      <c r="L12" s="70">
        <v>3.9222015364428808E-4</v>
      </c>
      <c r="M12" s="70">
        <f t="shared" si="0"/>
        <v>8.4170686214627682E-3</v>
      </c>
      <c r="N12" s="70">
        <f>K12/'סכום נכסי הקרן'!$C$41</f>
        <v>6.6171373428346625E-4</v>
      </c>
    </row>
    <row r="13" spans="1:14">
      <c r="A13" s="62" t="s">
        <v>1021</v>
      </c>
      <c r="B13" s="59" t="s">
        <v>1022</v>
      </c>
      <c r="C13" s="72" t="s">
        <v>124</v>
      </c>
      <c r="D13" s="72" t="s">
        <v>29</v>
      </c>
      <c r="E13" s="59" t="s">
        <v>1023</v>
      </c>
      <c r="F13" s="72" t="s">
        <v>660</v>
      </c>
      <c r="G13" s="72" t="s">
        <v>136</v>
      </c>
      <c r="H13" s="69">
        <v>11088.720584000001</v>
      </c>
      <c r="I13" s="71">
        <v>27680</v>
      </c>
      <c r="J13" s="134" t="s">
        <v>3675</v>
      </c>
      <c r="K13" s="69">
        <v>3069.357861509</v>
      </c>
      <c r="L13" s="70">
        <v>1.976742868170907E-4</v>
      </c>
      <c r="M13" s="70">
        <f t="shared" si="0"/>
        <v>1.2228447395492588E-2</v>
      </c>
      <c r="N13" s="70">
        <f>K13/'סכום נכסי הקרן'!$C$41</f>
        <v>9.6134794124490568E-4</v>
      </c>
    </row>
    <row r="14" spans="1:14">
      <c r="A14" s="62" t="s">
        <v>1024</v>
      </c>
      <c r="B14" s="59" t="s">
        <v>1025</v>
      </c>
      <c r="C14" s="72" t="s">
        <v>124</v>
      </c>
      <c r="D14" s="72" t="s">
        <v>29</v>
      </c>
      <c r="E14" s="59" t="s">
        <v>823</v>
      </c>
      <c r="F14" s="72" t="s">
        <v>459</v>
      </c>
      <c r="G14" s="72" t="s">
        <v>136</v>
      </c>
      <c r="H14" s="69">
        <v>403014.07955999998</v>
      </c>
      <c r="I14" s="71">
        <v>1818</v>
      </c>
      <c r="J14" s="134" t="s">
        <v>3675</v>
      </c>
      <c r="K14" s="69">
        <v>7326.7959664059999</v>
      </c>
      <c r="L14" s="70">
        <v>3.1255210262003585E-4</v>
      </c>
      <c r="M14" s="70">
        <f t="shared" si="0"/>
        <v>2.9190255126736821E-2</v>
      </c>
      <c r="N14" s="70">
        <f>K14/'סכום נכסי הקרן'!$C$41</f>
        <v>2.2948123145090081E-3</v>
      </c>
    </row>
    <row r="15" spans="1:14">
      <c r="A15" s="62" t="s">
        <v>1026</v>
      </c>
      <c r="B15" s="59" t="s">
        <v>1027</v>
      </c>
      <c r="C15" s="72" t="s">
        <v>124</v>
      </c>
      <c r="D15" s="72" t="s">
        <v>29</v>
      </c>
      <c r="E15" s="59" t="s">
        <v>807</v>
      </c>
      <c r="F15" s="72" t="s">
        <v>666</v>
      </c>
      <c r="G15" s="72" t="s">
        <v>136</v>
      </c>
      <c r="H15" s="69">
        <v>9627.1043960000006</v>
      </c>
      <c r="I15" s="71">
        <v>77500</v>
      </c>
      <c r="J15" s="69">
        <v>17.463567508000001</v>
      </c>
      <c r="K15" s="69">
        <v>7478.4694744499993</v>
      </c>
      <c r="L15" s="70">
        <v>2.1656401854957446E-4</v>
      </c>
      <c r="M15" s="70">
        <f t="shared" si="0"/>
        <v>2.9794528593074833E-2</v>
      </c>
      <c r="N15" s="70">
        <f>K15/'סכום נכסי הקרן'!$C$41</f>
        <v>2.3423176955295858E-3</v>
      </c>
    </row>
    <row r="16" spans="1:14">
      <c r="A16" s="62" t="s">
        <v>1028</v>
      </c>
      <c r="B16" s="59" t="s">
        <v>1029</v>
      </c>
      <c r="C16" s="72" t="s">
        <v>124</v>
      </c>
      <c r="D16" s="72" t="s">
        <v>29</v>
      </c>
      <c r="E16" s="59" t="s">
        <v>1030</v>
      </c>
      <c r="F16" s="72" t="s">
        <v>546</v>
      </c>
      <c r="G16" s="72" t="s">
        <v>136</v>
      </c>
      <c r="H16" s="69">
        <v>2344.6886450000002</v>
      </c>
      <c r="I16" s="71">
        <v>152920</v>
      </c>
      <c r="J16" s="134" t="s">
        <v>3675</v>
      </c>
      <c r="K16" s="69">
        <v>3585.4978759340001</v>
      </c>
      <c r="L16" s="70">
        <v>6.1069030842523337E-4</v>
      </c>
      <c r="M16" s="70">
        <f t="shared" si="0"/>
        <v>1.4284770346379101E-2</v>
      </c>
      <c r="N16" s="70">
        <f>K16/'סכום נכסי הקרן'!$C$41</f>
        <v>1.1230072076615124E-3</v>
      </c>
    </row>
    <row r="17" spans="1:14">
      <c r="A17" s="62" t="s">
        <v>1031</v>
      </c>
      <c r="B17" s="59" t="s">
        <v>1032</v>
      </c>
      <c r="C17" s="72" t="s">
        <v>124</v>
      </c>
      <c r="D17" s="72" t="s">
        <v>29</v>
      </c>
      <c r="E17" s="59" t="s">
        <v>352</v>
      </c>
      <c r="F17" s="72" t="s">
        <v>340</v>
      </c>
      <c r="G17" s="72" t="s">
        <v>136</v>
      </c>
      <c r="H17" s="69">
        <v>86910.228575000001</v>
      </c>
      <c r="I17" s="71">
        <v>2000</v>
      </c>
      <c r="J17" s="134" t="s">
        <v>3675</v>
      </c>
      <c r="K17" s="69">
        <v>1738.2045715010004</v>
      </c>
      <c r="L17" s="70">
        <v>1.8478649058330116E-4</v>
      </c>
      <c r="M17" s="70">
        <f t="shared" si="0"/>
        <v>6.9250781838631151E-3</v>
      </c>
      <c r="N17" s="70">
        <f>K17/'סכום נכסי הקרן'!$C$41</f>
        <v>5.4441986293948818E-4</v>
      </c>
    </row>
    <row r="18" spans="1:14">
      <c r="A18" s="62" t="s">
        <v>1033</v>
      </c>
      <c r="B18" s="59" t="s">
        <v>1034</v>
      </c>
      <c r="C18" s="72" t="s">
        <v>124</v>
      </c>
      <c r="D18" s="72" t="s">
        <v>29</v>
      </c>
      <c r="E18" s="59" t="s">
        <v>762</v>
      </c>
      <c r="F18" s="72" t="s">
        <v>660</v>
      </c>
      <c r="G18" s="72" t="s">
        <v>136</v>
      </c>
      <c r="H18" s="69">
        <v>36786.878433999998</v>
      </c>
      <c r="I18" s="71">
        <v>7120</v>
      </c>
      <c r="J18" s="134" t="s">
        <v>3675</v>
      </c>
      <c r="K18" s="69">
        <v>2619.2257444729998</v>
      </c>
      <c r="L18" s="70">
        <v>3.1213017567454005E-4</v>
      </c>
      <c r="M18" s="70">
        <f t="shared" si="0"/>
        <v>1.043510261050545E-2</v>
      </c>
      <c r="N18" s="70">
        <f>K18/'סכום נכסי הקרן'!$C$41</f>
        <v>8.2036288719584049E-4</v>
      </c>
    </row>
    <row r="19" spans="1:14">
      <c r="A19" s="62" t="s">
        <v>1035</v>
      </c>
      <c r="B19" s="59" t="s">
        <v>1036</v>
      </c>
      <c r="C19" s="72" t="s">
        <v>124</v>
      </c>
      <c r="D19" s="72" t="s">
        <v>29</v>
      </c>
      <c r="E19" s="59" t="s">
        <v>1037</v>
      </c>
      <c r="F19" s="72" t="s">
        <v>130</v>
      </c>
      <c r="G19" s="72" t="s">
        <v>136</v>
      </c>
      <c r="H19" s="69">
        <v>36920.631994000003</v>
      </c>
      <c r="I19" s="71">
        <v>4850</v>
      </c>
      <c r="J19" s="134" t="s">
        <v>3675</v>
      </c>
      <c r="K19" s="69">
        <v>1790.6506517070002</v>
      </c>
      <c r="L19" s="70">
        <v>2.0848583112871249E-4</v>
      </c>
      <c r="M19" s="70">
        <f t="shared" si="0"/>
        <v>7.1340255148151181E-3</v>
      </c>
      <c r="N19" s="70">
        <f>K19/'סכום נכסי הקרן'!$C$41</f>
        <v>5.6084640344318017E-4</v>
      </c>
    </row>
    <row r="20" spans="1:14">
      <c r="A20" s="62" t="s">
        <v>1038</v>
      </c>
      <c r="B20" s="59" t="s">
        <v>1039</v>
      </c>
      <c r="C20" s="72" t="s">
        <v>124</v>
      </c>
      <c r="D20" s="72" t="s">
        <v>29</v>
      </c>
      <c r="E20" s="59" t="s">
        <v>765</v>
      </c>
      <c r="F20" s="72" t="s">
        <v>660</v>
      </c>
      <c r="G20" s="72" t="s">
        <v>136</v>
      </c>
      <c r="H20" s="69">
        <v>204289.72985599999</v>
      </c>
      <c r="I20" s="71">
        <v>1336</v>
      </c>
      <c r="J20" s="134" t="s">
        <v>3675</v>
      </c>
      <c r="K20" s="69">
        <v>2729.3107908509996</v>
      </c>
      <c r="L20" s="70">
        <v>3.7286656826728828E-4</v>
      </c>
      <c r="M20" s="70">
        <f t="shared" si="0"/>
        <v>1.0873685942721366E-2</v>
      </c>
      <c r="N20" s="70">
        <f>K20/'סכום נכסי הקרן'!$C$41</f>
        <v>8.5484242248382101E-4</v>
      </c>
    </row>
    <row r="21" spans="1:14">
      <c r="A21" s="62" t="s">
        <v>1040</v>
      </c>
      <c r="B21" s="59" t="s">
        <v>1041</v>
      </c>
      <c r="C21" s="72" t="s">
        <v>124</v>
      </c>
      <c r="D21" s="72" t="s">
        <v>29</v>
      </c>
      <c r="E21" s="59" t="s">
        <v>360</v>
      </c>
      <c r="F21" s="72" t="s">
        <v>340</v>
      </c>
      <c r="G21" s="72" t="s">
        <v>136</v>
      </c>
      <c r="H21" s="69">
        <v>26654.471723999999</v>
      </c>
      <c r="I21" s="71">
        <v>6200</v>
      </c>
      <c r="J21" s="134" t="s">
        <v>3675</v>
      </c>
      <c r="K21" s="69">
        <v>1652.5772469170001</v>
      </c>
      <c r="L21" s="70">
        <v>2.1537668698113228E-4</v>
      </c>
      <c r="M21" s="70">
        <f t="shared" si="0"/>
        <v>6.5839354166989652E-3</v>
      </c>
      <c r="N21" s="70">
        <f>K21/'סכום נכסי הקרן'!$C$41</f>
        <v>5.1760068579646584E-4</v>
      </c>
    </row>
    <row r="22" spans="1:14">
      <c r="A22" s="62" t="s">
        <v>1042</v>
      </c>
      <c r="B22" s="59" t="s">
        <v>1043</v>
      </c>
      <c r="C22" s="72" t="s">
        <v>124</v>
      </c>
      <c r="D22" s="72" t="s">
        <v>29</v>
      </c>
      <c r="E22" s="59" t="s">
        <v>608</v>
      </c>
      <c r="F22" s="72" t="s">
        <v>609</v>
      </c>
      <c r="G22" s="72" t="s">
        <v>136</v>
      </c>
      <c r="H22" s="69">
        <v>5455.4630649999999</v>
      </c>
      <c r="I22" s="71">
        <v>5701</v>
      </c>
      <c r="J22" s="134" t="s">
        <v>3675</v>
      </c>
      <c r="K22" s="69">
        <v>311.01594932099999</v>
      </c>
      <c r="L22" s="70">
        <v>5.3886016726479019E-5</v>
      </c>
      <c r="M22" s="70">
        <f t="shared" si="0"/>
        <v>1.2391002766817276E-3</v>
      </c>
      <c r="N22" s="70">
        <f>K22/'סכום נכסי הקרן'!$C$41</f>
        <v>9.7412734540858472E-5</v>
      </c>
    </row>
    <row r="23" spans="1:14">
      <c r="A23" s="62" t="s">
        <v>1044</v>
      </c>
      <c r="B23" s="59" t="s">
        <v>1045</v>
      </c>
      <c r="C23" s="72" t="s">
        <v>124</v>
      </c>
      <c r="D23" s="72" t="s">
        <v>29</v>
      </c>
      <c r="E23" s="59" t="s">
        <v>463</v>
      </c>
      <c r="F23" s="72" t="s">
        <v>160</v>
      </c>
      <c r="G23" s="72" t="s">
        <v>136</v>
      </c>
      <c r="H23" s="69">
        <v>788468.08507399994</v>
      </c>
      <c r="I23" s="71">
        <v>495</v>
      </c>
      <c r="J23" s="134" t="s">
        <v>3675</v>
      </c>
      <c r="K23" s="69">
        <v>3902.9170211139999</v>
      </c>
      <c r="L23" s="70">
        <v>2.8497209362748108E-4</v>
      </c>
      <c r="M23" s="70">
        <f t="shared" si="0"/>
        <v>1.5549381217542737E-2</v>
      </c>
      <c r="N23" s="70">
        <f>K23/'סכום נכסי הקרן'!$C$41</f>
        <v>1.2224254754227336E-3</v>
      </c>
    </row>
    <row r="24" spans="1:14">
      <c r="A24" s="62" t="s">
        <v>1046</v>
      </c>
      <c r="B24" s="59" t="s">
        <v>1047</v>
      </c>
      <c r="C24" s="72" t="s">
        <v>124</v>
      </c>
      <c r="D24" s="72" t="s">
        <v>29</v>
      </c>
      <c r="E24" s="59" t="s">
        <v>368</v>
      </c>
      <c r="F24" s="72" t="s">
        <v>340</v>
      </c>
      <c r="G24" s="72" t="s">
        <v>136</v>
      </c>
      <c r="H24" s="69">
        <v>12483.517121999999</v>
      </c>
      <c r="I24" s="71">
        <v>37170</v>
      </c>
      <c r="J24" s="134" t="s">
        <v>3675</v>
      </c>
      <c r="K24" s="69">
        <v>4640.1233143140007</v>
      </c>
      <c r="L24" s="70">
        <v>5.1099701740412481E-4</v>
      </c>
      <c r="M24" s="70">
        <f t="shared" si="0"/>
        <v>1.8486441274655228E-2</v>
      </c>
      <c r="N24" s="70">
        <f>K24/'סכום נכסי הקרן'!$C$41</f>
        <v>1.4533245051931436E-3</v>
      </c>
    </row>
    <row r="25" spans="1:14">
      <c r="A25" s="62" t="s">
        <v>1048</v>
      </c>
      <c r="B25" s="59" t="s">
        <v>1049</v>
      </c>
      <c r="C25" s="72" t="s">
        <v>124</v>
      </c>
      <c r="D25" s="72" t="s">
        <v>29</v>
      </c>
      <c r="E25" s="59" t="s">
        <v>1050</v>
      </c>
      <c r="F25" s="72" t="s">
        <v>311</v>
      </c>
      <c r="G25" s="72" t="s">
        <v>136</v>
      </c>
      <c r="H25" s="69">
        <v>9905.1209670000007</v>
      </c>
      <c r="I25" s="71">
        <v>14990</v>
      </c>
      <c r="J25" s="134" t="s">
        <v>3675</v>
      </c>
      <c r="K25" s="69">
        <v>1484.7776329200001</v>
      </c>
      <c r="L25" s="70">
        <v>9.8725376437605331E-5</v>
      </c>
      <c r="M25" s="70">
        <f t="shared" si="0"/>
        <v>5.9154148839587785E-3</v>
      </c>
      <c r="N25" s="70">
        <f>K25/'סכום נכסי הקרן'!$C$41</f>
        <v>4.6504447673376679E-4</v>
      </c>
    </row>
    <row r="26" spans="1:14">
      <c r="A26" s="62" t="s">
        <v>1051</v>
      </c>
      <c r="B26" s="59" t="s">
        <v>1052</v>
      </c>
      <c r="C26" s="72" t="s">
        <v>124</v>
      </c>
      <c r="D26" s="72" t="s">
        <v>29</v>
      </c>
      <c r="E26" s="59" t="s">
        <v>1053</v>
      </c>
      <c r="F26" s="72" t="s">
        <v>311</v>
      </c>
      <c r="G26" s="72" t="s">
        <v>136</v>
      </c>
      <c r="H26" s="69">
        <v>266890.09092500003</v>
      </c>
      <c r="I26" s="71">
        <v>1835</v>
      </c>
      <c r="J26" s="134" t="s">
        <v>3675</v>
      </c>
      <c r="K26" s="69">
        <v>4897.4331685050001</v>
      </c>
      <c r="L26" s="70">
        <v>2.1575396476594658E-4</v>
      </c>
      <c r="M26" s="70">
        <f t="shared" si="0"/>
        <v>1.9511574269336265E-2</v>
      </c>
      <c r="N26" s="70">
        <f>K26/'סכום נכסי הקרן'!$C$41</f>
        <v>1.53391605226903E-3</v>
      </c>
    </row>
    <row r="27" spans="1:14">
      <c r="A27" s="62" t="s">
        <v>1054</v>
      </c>
      <c r="B27" s="59" t="s">
        <v>1055</v>
      </c>
      <c r="C27" s="72" t="s">
        <v>124</v>
      </c>
      <c r="D27" s="72" t="s">
        <v>29</v>
      </c>
      <c r="E27" s="59" t="s">
        <v>1056</v>
      </c>
      <c r="F27" s="72" t="s">
        <v>130</v>
      </c>
      <c r="G27" s="72" t="s">
        <v>136</v>
      </c>
      <c r="H27" s="69">
        <v>1024.8841319999999</v>
      </c>
      <c r="I27" s="71">
        <v>46450</v>
      </c>
      <c r="J27" s="134" t="s">
        <v>3675</v>
      </c>
      <c r="K27" s="69">
        <v>476.05867953699993</v>
      </c>
      <c r="L27" s="70">
        <v>5.5376060929414766E-5</v>
      </c>
      <c r="M27" s="70">
        <f t="shared" si="0"/>
        <v>1.8966372715574593E-3</v>
      </c>
      <c r="N27" s="70">
        <f>K27/'סכום נכסי הקרן'!$C$41</f>
        <v>1.4910546509544606E-4</v>
      </c>
    </row>
    <row r="28" spans="1:14">
      <c r="A28" s="62" t="s">
        <v>1057</v>
      </c>
      <c r="B28" s="59" t="s">
        <v>1058</v>
      </c>
      <c r="C28" s="72" t="s">
        <v>124</v>
      </c>
      <c r="D28" s="72" t="s">
        <v>29</v>
      </c>
      <c r="E28" s="59" t="s">
        <v>382</v>
      </c>
      <c r="F28" s="72" t="s">
        <v>383</v>
      </c>
      <c r="G28" s="72" t="s">
        <v>136</v>
      </c>
      <c r="H28" s="69">
        <v>57643.819381000001</v>
      </c>
      <c r="I28" s="71">
        <v>3807</v>
      </c>
      <c r="J28" s="134" t="s">
        <v>3675</v>
      </c>
      <c r="K28" s="69">
        <v>2194.500203866</v>
      </c>
      <c r="L28" s="70">
        <v>2.2775628694309702E-4</v>
      </c>
      <c r="M28" s="70">
        <f t="shared" si="0"/>
        <v>8.7429786662868922E-3</v>
      </c>
      <c r="N28" s="70">
        <f>K28/'סכום נכסי הקרן'!$C$41</f>
        <v>6.8733538031010694E-4</v>
      </c>
    </row>
    <row r="29" spans="1:14">
      <c r="A29" s="62" t="s">
        <v>1059</v>
      </c>
      <c r="B29" s="59" t="s">
        <v>1060</v>
      </c>
      <c r="C29" s="72" t="s">
        <v>124</v>
      </c>
      <c r="D29" s="72" t="s">
        <v>29</v>
      </c>
      <c r="E29" s="59" t="s">
        <v>673</v>
      </c>
      <c r="F29" s="72" t="s">
        <v>383</v>
      </c>
      <c r="G29" s="72" t="s">
        <v>136</v>
      </c>
      <c r="H29" s="69">
        <v>47664.048942000001</v>
      </c>
      <c r="I29" s="71">
        <v>2893</v>
      </c>
      <c r="J29" s="134" t="s">
        <v>3675</v>
      </c>
      <c r="K29" s="69">
        <v>1378.9209358959999</v>
      </c>
      <c r="L29" s="70">
        <v>2.2836520264267099E-4</v>
      </c>
      <c r="M29" s="70">
        <f t="shared" si="0"/>
        <v>5.4936774686994904E-3</v>
      </c>
      <c r="N29" s="70">
        <f>K29/'סכום נכסי הקרן'!$C$41</f>
        <v>4.3188929498478131E-4</v>
      </c>
    </row>
    <row r="30" spans="1:14">
      <c r="A30" s="62" t="s">
        <v>1061</v>
      </c>
      <c r="B30" s="59" t="s">
        <v>1062</v>
      </c>
      <c r="C30" s="72" t="s">
        <v>124</v>
      </c>
      <c r="D30" s="72" t="s">
        <v>29</v>
      </c>
      <c r="E30" s="59" t="s">
        <v>1063</v>
      </c>
      <c r="F30" s="72" t="s">
        <v>546</v>
      </c>
      <c r="G30" s="72" t="s">
        <v>136</v>
      </c>
      <c r="H30" s="69">
        <v>1085.7586229999999</v>
      </c>
      <c r="I30" s="71">
        <v>91410</v>
      </c>
      <c r="J30" s="134" t="s">
        <v>3675</v>
      </c>
      <c r="K30" s="69">
        <v>992.49195684600011</v>
      </c>
      <c r="L30" s="70">
        <v>1.4182329995608508E-4</v>
      </c>
      <c r="M30" s="70">
        <f t="shared" si="0"/>
        <v>3.954128593781513E-3</v>
      </c>
      <c r="N30" s="70">
        <f>K30/'סכום נכסי הקרן'!$C$41</f>
        <v>3.1085658384159462E-4</v>
      </c>
    </row>
    <row r="31" spans="1:14">
      <c r="A31" s="62" t="s">
        <v>1064</v>
      </c>
      <c r="B31" s="59" t="s">
        <v>1065</v>
      </c>
      <c r="C31" s="72" t="s">
        <v>124</v>
      </c>
      <c r="D31" s="72" t="s">
        <v>29</v>
      </c>
      <c r="E31" s="59" t="s">
        <v>1066</v>
      </c>
      <c r="F31" s="72" t="s">
        <v>1067</v>
      </c>
      <c r="G31" s="72" t="s">
        <v>136</v>
      </c>
      <c r="H31" s="69">
        <v>20376.734444999998</v>
      </c>
      <c r="I31" s="71">
        <v>11090</v>
      </c>
      <c r="J31" s="134" t="s">
        <v>3675</v>
      </c>
      <c r="K31" s="69">
        <v>2259.7798490820001</v>
      </c>
      <c r="L31" s="70">
        <v>1.8445177248813411E-4</v>
      </c>
      <c r="M31" s="70">
        <f t="shared" si="0"/>
        <v>9.003055445710657E-3</v>
      </c>
      <c r="N31" s="70">
        <f>K31/'סכום נכסי הקרן'!$C$41</f>
        <v>7.0778149815142841E-4</v>
      </c>
    </row>
    <row r="32" spans="1:14">
      <c r="A32" s="62" t="s">
        <v>1068</v>
      </c>
      <c r="B32" s="59" t="s">
        <v>1069</v>
      </c>
      <c r="C32" s="72" t="s">
        <v>124</v>
      </c>
      <c r="D32" s="72" t="s">
        <v>29</v>
      </c>
      <c r="E32" s="59" t="s">
        <v>830</v>
      </c>
      <c r="F32" s="72" t="s">
        <v>1070</v>
      </c>
      <c r="G32" s="72" t="s">
        <v>136</v>
      </c>
      <c r="H32" s="69">
        <v>62018.010060000001</v>
      </c>
      <c r="I32" s="71">
        <v>3815</v>
      </c>
      <c r="J32" s="134" t="s">
        <v>3675</v>
      </c>
      <c r="K32" s="69">
        <v>2365.9870837980002</v>
      </c>
      <c r="L32" s="70">
        <v>5.5330125200683304E-5</v>
      </c>
      <c r="M32" s="70">
        <f t="shared" si="0"/>
        <v>9.4261894174876831E-3</v>
      </c>
      <c r="N32" s="70">
        <f>K32/'סכום נכסי הקרן'!$C$41</f>
        <v>7.4104647116742732E-4</v>
      </c>
    </row>
    <row r="33" spans="1:14">
      <c r="A33" s="62" t="s">
        <v>1071</v>
      </c>
      <c r="B33" s="59" t="s">
        <v>1072</v>
      </c>
      <c r="C33" s="72" t="s">
        <v>124</v>
      </c>
      <c r="D33" s="72" t="s">
        <v>29</v>
      </c>
      <c r="E33" s="59" t="s">
        <v>391</v>
      </c>
      <c r="F33" s="72" t="s">
        <v>311</v>
      </c>
      <c r="G33" s="72" t="s">
        <v>136</v>
      </c>
      <c r="H33" s="69">
        <v>372257.20117000001</v>
      </c>
      <c r="I33" s="71">
        <v>2950</v>
      </c>
      <c r="J33" s="134" t="s">
        <v>3675</v>
      </c>
      <c r="K33" s="69">
        <v>10981.587434519</v>
      </c>
      <c r="L33" s="70">
        <v>2.4444673669650133E-4</v>
      </c>
      <c r="M33" s="70">
        <f t="shared" si="0"/>
        <v>4.375109398159184E-2</v>
      </c>
      <c r="N33" s="70">
        <f>K33/'סכום נכסי הקרן'!$C$41</f>
        <v>3.4395228409715402E-3</v>
      </c>
    </row>
    <row r="34" spans="1:14">
      <c r="A34" s="62" t="s">
        <v>1073</v>
      </c>
      <c r="B34" s="59" t="s">
        <v>1074</v>
      </c>
      <c r="C34" s="72" t="s">
        <v>124</v>
      </c>
      <c r="D34" s="72" t="s">
        <v>29</v>
      </c>
      <c r="E34" s="59" t="s">
        <v>400</v>
      </c>
      <c r="F34" s="72" t="s">
        <v>340</v>
      </c>
      <c r="G34" s="72" t="s">
        <v>136</v>
      </c>
      <c r="H34" s="69">
        <v>410322.41343999997</v>
      </c>
      <c r="I34" s="71">
        <v>1070</v>
      </c>
      <c r="J34" s="134" t="s">
        <v>3675</v>
      </c>
      <c r="K34" s="69">
        <v>4390.4498238120004</v>
      </c>
      <c r="L34" s="70">
        <v>5.4319460119530197E-4</v>
      </c>
      <c r="M34" s="70">
        <f t="shared" si="0"/>
        <v>1.7491731865583029E-2</v>
      </c>
      <c r="N34" s="70">
        <f>K34/'סכום נכסי הקרן'!$C$41</f>
        <v>1.3751247295698723E-3</v>
      </c>
    </row>
    <row r="35" spans="1:14">
      <c r="A35" s="62" t="s">
        <v>1075</v>
      </c>
      <c r="B35" s="59" t="s">
        <v>1076</v>
      </c>
      <c r="C35" s="72" t="s">
        <v>124</v>
      </c>
      <c r="D35" s="72" t="s">
        <v>29</v>
      </c>
      <c r="E35" s="59" t="s">
        <v>827</v>
      </c>
      <c r="F35" s="72" t="s">
        <v>311</v>
      </c>
      <c r="G35" s="72" t="s">
        <v>136</v>
      </c>
      <c r="H35" s="69">
        <v>61273.276038000004</v>
      </c>
      <c r="I35" s="71">
        <v>14260</v>
      </c>
      <c r="J35" s="134" t="s">
        <v>3675</v>
      </c>
      <c r="K35" s="69">
        <v>8737.5691630559995</v>
      </c>
      <c r="L35" s="70">
        <v>2.3759134650869963E-4</v>
      </c>
      <c r="M35" s="70">
        <f t="shared" si="0"/>
        <v>3.4810833306475039E-2</v>
      </c>
      <c r="N35" s="70">
        <f>K35/'סכום נכסי הקרן'!$C$41</f>
        <v>2.7366779976119213E-3</v>
      </c>
    </row>
    <row r="36" spans="1:14">
      <c r="A36" s="62" t="s">
        <v>1077</v>
      </c>
      <c r="B36" s="59" t="s">
        <v>1078</v>
      </c>
      <c r="C36" s="72" t="s">
        <v>124</v>
      </c>
      <c r="D36" s="72" t="s">
        <v>29</v>
      </c>
      <c r="E36" s="59" t="s">
        <v>411</v>
      </c>
      <c r="F36" s="72" t="s">
        <v>340</v>
      </c>
      <c r="G36" s="72" t="s">
        <v>136</v>
      </c>
      <c r="H36" s="69">
        <v>17340.457226999999</v>
      </c>
      <c r="I36" s="71">
        <v>28100</v>
      </c>
      <c r="J36" s="134" t="s">
        <v>3675</v>
      </c>
      <c r="K36" s="69">
        <v>4872.6684806930007</v>
      </c>
      <c r="L36" s="70">
        <v>3.6503507574604392E-4</v>
      </c>
      <c r="M36" s="70">
        <f t="shared" si="0"/>
        <v>1.9412910739100026E-2</v>
      </c>
      <c r="N36" s="70">
        <f>K36/'סכום נכסי הקרן'!$C$41</f>
        <v>1.5261595498610853E-3</v>
      </c>
    </row>
    <row r="37" spans="1:14">
      <c r="A37" s="62" t="s">
        <v>1079</v>
      </c>
      <c r="B37" s="59" t="s">
        <v>1080</v>
      </c>
      <c r="C37" s="72" t="s">
        <v>124</v>
      </c>
      <c r="D37" s="72" t="s">
        <v>29</v>
      </c>
      <c r="E37" s="59" t="s">
        <v>1081</v>
      </c>
      <c r="F37" s="72" t="s">
        <v>1067</v>
      </c>
      <c r="G37" s="72" t="s">
        <v>136</v>
      </c>
      <c r="H37" s="69">
        <v>2873.5985180000002</v>
      </c>
      <c r="I37" s="71">
        <v>50140</v>
      </c>
      <c r="J37" s="134" t="s">
        <v>3675</v>
      </c>
      <c r="K37" s="69">
        <v>1440.822297146</v>
      </c>
      <c r="L37" s="70">
        <v>9.9309979763023798E-5</v>
      </c>
      <c r="M37" s="70">
        <f t="shared" si="0"/>
        <v>5.7402950264784525E-3</v>
      </c>
      <c r="N37" s="70">
        <f>K37/'סכום נכסי הקרן'!$C$41</f>
        <v>4.512773067067798E-4</v>
      </c>
    </row>
    <row r="38" spans="1:14">
      <c r="A38" s="62" t="s">
        <v>1082</v>
      </c>
      <c r="B38" s="59" t="s">
        <v>1083</v>
      </c>
      <c r="C38" s="72" t="s">
        <v>124</v>
      </c>
      <c r="D38" s="72" t="s">
        <v>29</v>
      </c>
      <c r="E38" s="59" t="s">
        <v>1084</v>
      </c>
      <c r="F38" s="72" t="s">
        <v>130</v>
      </c>
      <c r="G38" s="72" t="s">
        <v>136</v>
      </c>
      <c r="H38" s="69">
        <v>165331.596196</v>
      </c>
      <c r="I38" s="71">
        <v>1040</v>
      </c>
      <c r="J38" s="134" t="s">
        <v>3675</v>
      </c>
      <c r="K38" s="69">
        <v>1719.4486006710001</v>
      </c>
      <c r="L38" s="70">
        <v>1.4084982703287704E-4</v>
      </c>
      <c r="M38" s="70">
        <f t="shared" si="0"/>
        <v>6.8503536281108272E-3</v>
      </c>
      <c r="N38" s="70">
        <f>K38/'סכום נכסי הקרן'!$C$41</f>
        <v>5.3854533974700329E-4</v>
      </c>
    </row>
    <row r="39" spans="1:14">
      <c r="A39" s="62" t="s">
        <v>1085</v>
      </c>
      <c r="B39" s="59" t="s">
        <v>1086</v>
      </c>
      <c r="C39" s="72" t="s">
        <v>124</v>
      </c>
      <c r="D39" s="72" t="s">
        <v>29</v>
      </c>
      <c r="E39" s="59" t="s">
        <v>1087</v>
      </c>
      <c r="F39" s="72" t="s">
        <v>161</v>
      </c>
      <c r="G39" s="72" t="s">
        <v>136</v>
      </c>
      <c r="H39" s="69">
        <v>2406.9617710000002</v>
      </c>
      <c r="I39" s="71">
        <v>72500</v>
      </c>
      <c r="J39" s="134" t="s">
        <v>3675</v>
      </c>
      <c r="K39" s="69">
        <v>1745.0472837720001</v>
      </c>
      <c r="L39" s="70">
        <v>3.8006395234165513E-5</v>
      </c>
      <c r="M39" s="70">
        <f t="shared" si="0"/>
        <v>6.9523398297264855E-3</v>
      </c>
      <c r="N39" s="70">
        <f>K39/'סכום נכסי הקרן'!$C$41</f>
        <v>5.4656305628841319E-4</v>
      </c>
    </row>
    <row r="40" spans="1:14">
      <c r="A40" s="62" t="s">
        <v>1088</v>
      </c>
      <c r="B40" s="59" t="s">
        <v>1089</v>
      </c>
      <c r="C40" s="72" t="s">
        <v>124</v>
      </c>
      <c r="D40" s="72" t="s">
        <v>29</v>
      </c>
      <c r="E40" s="59" t="s">
        <v>339</v>
      </c>
      <c r="F40" s="72" t="s">
        <v>340</v>
      </c>
      <c r="G40" s="72" t="s">
        <v>136</v>
      </c>
      <c r="H40" s="69">
        <v>16831.018222999999</v>
      </c>
      <c r="I40" s="71">
        <v>23780</v>
      </c>
      <c r="J40" s="134" t="s">
        <v>3675</v>
      </c>
      <c r="K40" s="69">
        <v>4002.4161334250002</v>
      </c>
      <c r="L40" s="70">
        <v>1.387864696325869E-4</v>
      </c>
      <c r="M40" s="70">
        <f t="shared" si="0"/>
        <v>1.5945789754993334E-2</v>
      </c>
      <c r="N40" s="70">
        <f>K40/'סכום נכסי הקרן'!$C$41</f>
        <v>1.2535894097346646E-3</v>
      </c>
    </row>
    <row r="41" spans="1:14">
      <c r="A41" s="62" t="s">
        <v>1090</v>
      </c>
      <c r="B41" s="59" t="s">
        <v>1091</v>
      </c>
      <c r="C41" s="72" t="s">
        <v>124</v>
      </c>
      <c r="D41" s="72" t="s">
        <v>29</v>
      </c>
      <c r="E41" s="59" t="s">
        <v>428</v>
      </c>
      <c r="F41" s="72" t="s">
        <v>311</v>
      </c>
      <c r="G41" s="72" t="s">
        <v>136</v>
      </c>
      <c r="H41" s="69">
        <v>318213.44701900001</v>
      </c>
      <c r="I41" s="71">
        <v>3290</v>
      </c>
      <c r="J41" s="134" t="s">
        <v>3675</v>
      </c>
      <c r="K41" s="69">
        <v>10469.222406936999</v>
      </c>
      <c r="L41" s="70">
        <v>2.379580107369386E-4</v>
      </c>
      <c r="M41" s="70">
        <f t="shared" si="0"/>
        <v>4.1709810732855145E-2</v>
      </c>
      <c r="N41" s="70">
        <f>K41/'סכום נכסי הקרן'!$C$41</f>
        <v>3.2790459312541155E-3</v>
      </c>
    </row>
    <row r="42" spans="1:14">
      <c r="A42" s="62" t="s">
        <v>1092</v>
      </c>
      <c r="B42" s="59" t="s">
        <v>1093</v>
      </c>
      <c r="C42" s="72" t="s">
        <v>124</v>
      </c>
      <c r="D42" s="72" t="s">
        <v>29</v>
      </c>
      <c r="E42" s="59" t="s">
        <v>1094</v>
      </c>
      <c r="F42" s="72" t="s">
        <v>1067</v>
      </c>
      <c r="G42" s="72" t="s">
        <v>136</v>
      </c>
      <c r="H42" s="69">
        <v>3511.3876679999998</v>
      </c>
      <c r="I42" s="71">
        <v>25190</v>
      </c>
      <c r="J42" s="134" t="s">
        <v>3675</v>
      </c>
      <c r="K42" s="69">
        <v>884.51855352899997</v>
      </c>
      <c r="L42" s="70">
        <v>7.9329221968366104E-5</v>
      </c>
      <c r="M42" s="70">
        <f t="shared" si="0"/>
        <v>3.523958133982109E-3</v>
      </c>
      <c r="N42" s="70">
        <f>K42/'סכום נכסי הקרן'!$C$41</f>
        <v>2.7703843240031159E-4</v>
      </c>
    </row>
    <row r="43" spans="1:14">
      <c r="A43" s="62" t="s">
        <v>1095</v>
      </c>
      <c r="B43" s="59" t="s">
        <v>1096</v>
      </c>
      <c r="C43" s="72" t="s">
        <v>124</v>
      </c>
      <c r="D43" s="72" t="s">
        <v>29</v>
      </c>
      <c r="E43" s="59" t="s">
        <v>1097</v>
      </c>
      <c r="F43" s="72" t="s">
        <v>1098</v>
      </c>
      <c r="G43" s="72" t="s">
        <v>136</v>
      </c>
      <c r="H43" s="69">
        <v>31388.755484000001</v>
      </c>
      <c r="I43" s="71">
        <v>6850</v>
      </c>
      <c r="J43" s="134" t="s">
        <v>3675</v>
      </c>
      <c r="K43" s="69">
        <v>2150.129750653</v>
      </c>
      <c r="L43" s="70">
        <v>2.6934601219906929E-4</v>
      </c>
      <c r="M43" s="70">
        <f t="shared" si="0"/>
        <v>8.5662049639325544E-3</v>
      </c>
      <c r="N43" s="70">
        <f>K43/'סכום נכסי הקרן'!$C$41</f>
        <v>6.7343819211210048E-4</v>
      </c>
    </row>
    <row r="44" spans="1:14">
      <c r="A44" s="62" t="s">
        <v>1099</v>
      </c>
      <c r="B44" s="59" t="s">
        <v>1100</v>
      </c>
      <c r="C44" s="72" t="s">
        <v>124</v>
      </c>
      <c r="D44" s="72" t="s">
        <v>29</v>
      </c>
      <c r="E44" s="59" t="s">
        <v>1101</v>
      </c>
      <c r="F44" s="72" t="s">
        <v>609</v>
      </c>
      <c r="G44" s="72" t="s">
        <v>136</v>
      </c>
      <c r="H44" s="69">
        <v>195233.48481600001</v>
      </c>
      <c r="I44" s="71">
        <v>1027</v>
      </c>
      <c r="J44" s="134" t="s">
        <v>3675</v>
      </c>
      <c r="K44" s="69">
        <v>2005.04788906</v>
      </c>
      <c r="L44" s="70">
        <v>3.5695979414178164E-4</v>
      </c>
      <c r="M44" s="70">
        <f t="shared" si="0"/>
        <v>7.9881928869511114E-3</v>
      </c>
      <c r="N44" s="70">
        <f>K44/'סכום נכסי הקרן'!$C$41</f>
        <v>6.2799736857585813E-4</v>
      </c>
    </row>
    <row r="45" spans="1:14">
      <c r="A45" s="62" t="s">
        <v>1102</v>
      </c>
      <c r="B45" s="59" t="s">
        <v>1103</v>
      </c>
      <c r="C45" s="72" t="s">
        <v>124</v>
      </c>
      <c r="D45" s="72" t="s">
        <v>29</v>
      </c>
      <c r="E45" s="59" t="s">
        <v>750</v>
      </c>
      <c r="F45" s="72" t="s">
        <v>751</v>
      </c>
      <c r="G45" s="72" t="s">
        <v>136</v>
      </c>
      <c r="H45" s="69">
        <v>132809.097775</v>
      </c>
      <c r="I45" s="71">
        <v>2365</v>
      </c>
      <c r="J45" s="134" t="s">
        <v>3675</v>
      </c>
      <c r="K45" s="69">
        <v>3140.9351623820003</v>
      </c>
      <c r="L45" s="70">
        <v>3.7171314289902011E-4</v>
      </c>
      <c r="M45" s="70">
        <f t="shared" si="0"/>
        <v>1.251361429291214E-2</v>
      </c>
      <c r="N45" s="70">
        <f>K45/'סכום נכסי הקרן'!$C$41</f>
        <v>9.8376653625366632E-4</v>
      </c>
    </row>
    <row r="46" spans="1:14">
      <c r="A46" s="133" t="s">
        <v>3675</v>
      </c>
      <c r="B46" s="134" t="s">
        <v>3675</v>
      </c>
      <c r="C46" s="134" t="s">
        <v>3675</v>
      </c>
      <c r="D46" s="134" t="s">
        <v>3675</v>
      </c>
      <c r="E46" s="134" t="s">
        <v>3675</v>
      </c>
      <c r="F46" s="134" t="s">
        <v>3675</v>
      </c>
      <c r="G46" s="134" t="s">
        <v>3675</v>
      </c>
      <c r="H46" s="134" t="s">
        <v>3675</v>
      </c>
      <c r="I46" s="134" t="s">
        <v>3675</v>
      </c>
      <c r="J46" s="134" t="s">
        <v>3675</v>
      </c>
      <c r="K46" s="134" t="s">
        <v>3675</v>
      </c>
      <c r="L46" s="134" t="s">
        <v>3675</v>
      </c>
      <c r="M46" s="134" t="s">
        <v>3675</v>
      </c>
      <c r="N46" s="134" t="s">
        <v>3675</v>
      </c>
    </row>
    <row r="47" spans="1:14">
      <c r="A47" s="76" t="s">
        <v>1104</v>
      </c>
      <c r="B47" s="131" t="s">
        <v>3675</v>
      </c>
      <c r="C47" s="131" t="s">
        <v>3675</v>
      </c>
      <c r="D47" s="131" t="s">
        <v>3675</v>
      </c>
      <c r="E47" s="131" t="s">
        <v>3675</v>
      </c>
      <c r="F47" s="131" t="s">
        <v>3675</v>
      </c>
      <c r="G47" s="131" t="s">
        <v>3675</v>
      </c>
      <c r="H47" s="131" t="s">
        <v>3675</v>
      </c>
      <c r="I47" s="131" t="s">
        <v>3675</v>
      </c>
      <c r="J47" s="66">
        <v>91.694800901000008</v>
      </c>
      <c r="K47" s="66">
        <v>59182.638529183001</v>
      </c>
      <c r="L47" s="131" t="s">
        <v>3675</v>
      </c>
      <c r="M47" s="67">
        <f t="shared" si="0"/>
        <v>0.23578605514078638</v>
      </c>
      <c r="N47" s="67">
        <f>K47/'סכום נכסי הקרן'!$C$41</f>
        <v>1.8536485569493014E-2</v>
      </c>
    </row>
    <row r="48" spans="1:14">
      <c r="A48" s="62" t="s">
        <v>1105</v>
      </c>
      <c r="B48" s="59" t="s">
        <v>1106</v>
      </c>
      <c r="C48" s="72" t="s">
        <v>124</v>
      </c>
      <c r="D48" s="72" t="s">
        <v>29</v>
      </c>
      <c r="E48" s="59" t="s">
        <v>1107</v>
      </c>
      <c r="F48" s="72" t="s">
        <v>609</v>
      </c>
      <c r="G48" s="72" t="s">
        <v>136</v>
      </c>
      <c r="H48" s="69">
        <v>35367.802369999998</v>
      </c>
      <c r="I48" s="71">
        <v>1040</v>
      </c>
      <c r="J48" s="134" t="s">
        <v>3675</v>
      </c>
      <c r="K48" s="69">
        <v>367.825144647</v>
      </c>
      <c r="L48" s="70">
        <v>1.2922577031584015E-4</v>
      </c>
      <c r="M48" s="70">
        <f t="shared" si="0"/>
        <v>1.4654304369201047E-3</v>
      </c>
      <c r="N48" s="70">
        <f>K48/'סכום נכסי הקרן'!$C$41</f>
        <v>1.1520583832171902E-4</v>
      </c>
    </row>
    <row r="49" spans="1:14">
      <c r="A49" s="62" t="s">
        <v>1108</v>
      </c>
      <c r="B49" s="59" t="s">
        <v>1109</v>
      </c>
      <c r="C49" s="72" t="s">
        <v>124</v>
      </c>
      <c r="D49" s="72" t="s">
        <v>29</v>
      </c>
      <c r="E49" s="59" t="s">
        <v>754</v>
      </c>
      <c r="F49" s="72" t="s">
        <v>609</v>
      </c>
      <c r="G49" s="72" t="s">
        <v>136</v>
      </c>
      <c r="H49" s="69">
        <v>71915.012342000002</v>
      </c>
      <c r="I49" s="71">
        <v>1488</v>
      </c>
      <c r="J49" s="134" t="s">
        <v>3675</v>
      </c>
      <c r="K49" s="69">
        <v>1070.095383653</v>
      </c>
      <c r="L49" s="70">
        <v>3.4085868514653329E-4</v>
      </c>
      <c r="M49" s="70">
        <f t="shared" si="0"/>
        <v>4.2633038236625969E-3</v>
      </c>
      <c r="N49" s="70">
        <f>K49/'סכום נכסי הקרן'!$C$41</f>
        <v>3.3516261069171276E-4</v>
      </c>
    </row>
    <row r="50" spans="1:14">
      <c r="A50" s="62" t="s">
        <v>1110</v>
      </c>
      <c r="B50" s="59" t="s">
        <v>1111</v>
      </c>
      <c r="C50" s="72" t="s">
        <v>124</v>
      </c>
      <c r="D50" s="72" t="s">
        <v>29</v>
      </c>
      <c r="E50" s="59" t="s">
        <v>1112</v>
      </c>
      <c r="F50" s="72" t="s">
        <v>383</v>
      </c>
      <c r="G50" s="72" t="s">
        <v>136</v>
      </c>
      <c r="H50" s="69">
        <v>2873.9932949999998</v>
      </c>
      <c r="I50" s="71">
        <v>9747</v>
      </c>
      <c r="J50" s="134" t="s">
        <v>3675</v>
      </c>
      <c r="K50" s="69">
        <v>280.12812642900002</v>
      </c>
      <c r="L50" s="70">
        <v>1.9570799883065218E-4</v>
      </c>
      <c r="M50" s="70">
        <f t="shared" si="0"/>
        <v>1.1160419255742361E-3</v>
      </c>
      <c r="N50" s="70">
        <f>K50/'סכום נכסי הקרן'!$C$41</f>
        <v>8.7738416235021404E-5</v>
      </c>
    </row>
    <row r="51" spans="1:14">
      <c r="A51" s="62" t="s">
        <v>1113</v>
      </c>
      <c r="B51" s="59" t="s">
        <v>1114</v>
      </c>
      <c r="C51" s="72" t="s">
        <v>124</v>
      </c>
      <c r="D51" s="72" t="s">
        <v>29</v>
      </c>
      <c r="E51" s="59" t="s">
        <v>1115</v>
      </c>
      <c r="F51" s="72" t="s">
        <v>751</v>
      </c>
      <c r="G51" s="72" t="s">
        <v>136</v>
      </c>
      <c r="H51" s="69">
        <v>75230.690103000001</v>
      </c>
      <c r="I51" s="71">
        <v>1064</v>
      </c>
      <c r="J51" s="134" t="s">
        <v>3675</v>
      </c>
      <c r="K51" s="69">
        <v>800.45454269699985</v>
      </c>
      <c r="L51" s="70">
        <v>6.0136433794626359E-4</v>
      </c>
      <c r="M51" s="70">
        <f t="shared" si="0"/>
        <v>3.1890436728160046E-3</v>
      </c>
      <c r="N51" s="70">
        <f>K51/'סכום נכסי הקרן'!$C$41</f>
        <v>2.5070889788770786E-4</v>
      </c>
    </row>
    <row r="52" spans="1:14">
      <c r="A52" s="62" t="s">
        <v>1116</v>
      </c>
      <c r="B52" s="59" t="s">
        <v>1117</v>
      </c>
      <c r="C52" s="72" t="s">
        <v>124</v>
      </c>
      <c r="D52" s="72" t="s">
        <v>29</v>
      </c>
      <c r="E52" s="59" t="s">
        <v>1118</v>
      </c>
      <c r="F52" s="72" t="s">
        <v>625</v>
      </c>
      <c r="G52" s="72" t="s">
        <v>136</v>
      </c>
      <c r="H52" s="69">
        <v>1733.0393200000001</v>
      </c>
      <c r="I52" s="71">
        <v>6944</v>
      </c>
      <c r="J52" s="134" t="s">
        <v>3675</v>
      </c>
      <c r="K52" s="69">
        <v>120.34225036000001</v>
      </c>
      <c r="L52" s="70">
        <v>1.0030266757371095E-4</v>
      </c>
      <c r="M52" s="70">
        <f t="shared" si="0"/>
        <v>4.7944845286270122E-4</v>
      </c>
      <c r="N52" s="70">
        <f>K52/'סכום נכסי הקרן'!$C$41</f>
        <v>3.7692175317571974E-5</v>
      </c>
    </row>
    <row r="53" spans="1:14">
      <c r="A53" s="62" t="s">
        <v>1119</v>
      </c>
      <c r="B53" s="59" t="s">
        <v>1120</v>
      </c>
      <c r="C53" s="72" t="s">
        <v>124</v>
      </c>
      <c r="D53" s="72" t="s">
        <v>29</v>
      </c>
      <c r="E53" s="59" t="s">
        <v>1121</v>
      </c>
      <c r="F53" s="72" t="s">
        <v>340</v>
      </c>
      <c r="G53" s="72" t="s">
        <v>136</v>
      </c>
      <c r="H53" s="69">
        <v>23536.325818000001</v>
      </c>
      <c r="I53" s="71">
        <v>3024</v>
      </c>
      <c r="J53" s="134" t="s">
        <v>3675</v>
      </c>
      <c r="K53" s="69">
        <v>711.73849273500002</v>
      </c>
      <c r="L53" s="70">
        <v>1.309592815861113E-4</v>
      </c>
      <c r="M53" s="70">
        <f t="shared" si="0"/>
        <v>2.8355952972776589E-3</v>
      </c>
      <c r="N53" s="70">
        <f>K53/'סכום נכסי הקרן'!$C$41</f>
        <v>2.2292230673915449E-4</v>
      </c>
    </row>
    <row r="54" spans="1:14">
      <c r="A54" s="62" t="s">
        <v>1122</v>
      </c>
      <c r="B54" s="59" t="s">
        <v>1123</v>
      </c>
      <c r="C54" s="72" t="s">
        <v>124</v>
      </c>
      <c r="D54" s="72" t="s">
        <v>29</v>
      </c>
      <c r="E54" s="59" t="s">
        <v>1124</v>
      </c>
      <c r="F54" s="72" t="s">
        <v>133</v>
      </c>
      <c r="G54" s="72" t="s">
        <v>136</v>
      </c>
      <c r="H54" s="69">
        <v>11302.780986</v>
      </c>
      <c r="I54" s="71">
        <v>509.6</v>
      </c>
      <c r="J54" s="134" t="s">
        <v>3675</v>
      </c>
      <c r="K54" s="69">
        <v>57.598971902999999</v>
      </c>
      <c r="L54" s="70">
        <v>5.7211400580750243E-5</v>
      </c>
      <c r="M54" s="70">
        <f t="shared" si="0"/>
        <v>2.2947666245864561E-4</v>
      </c>
      <c r="N54" s="70">
        <f>K54/'סכום נכסי הקרן'!$C$41</f>
        <v>1.8040468252714316E-5</v>
      </c>
    </row>
    <row r="55" spans="1:14">
      <c r="A55" s="62" t="s">
        <v>1125</v>
      </c>
      <c r="B55" s="59" t="s">
        <v>1126</v>
      </c>
      <c r="C55" s="72" t="s">
        <v>124</v>
      </c>
      <c r="D55" s="72" t="s">
        <v>29</v>
      </c>
      <c r="E55" s="59" t="s">
        <v>1127</v>
      </c>
      <c r="F55" s="72" t="s">
        <v>596</v>
      </c>
      <c r="G55" s="72" t="s">
        <v>136</v>
      </c>
      <c r="H55" s="69">
        <v>5703.8506099999995</v>
      </c>
      <c r="I55" s="71">
        <v>4150</v>
      </c>
      <c r="J55" s="134" t="s">
        <v>3675</v>
      </c>
      <c r="K55" s="69">
        <v>236.70980032</v>
      </c>
      <c r="L55" s="70">
        <v>1.0046613544686927E-4</v>
      </c>
      <c r="M55" s="70">
        <f t="shared" si="0"/>
        <v>9.4306153658719842E-4</v>
      </c>
      <c r="N55" s="70">
        <f>K55/'סכום נכסי הקרן'!$C$41</f>
        <v>7.4139442019396294E-5</v>
      </c>
    </row>
    <row r="56" spans="1:14">
      <c r="A56" s="62" t="s">
        <v>1128</v>
      </c>
      <c r="B56" s="59" t="s">
        <v>1129</v>
      </c>
      <c r="C56" s="72" t="s">
        <v>124</v>
      </c>
      <c r="D56" s="72" t="s">
        <v>29</v>
      </c>
      <c r="E56" s="59" t="s">
        <v>1130</v>
      </c>
      <c r="F56" s="72" t="s">
        <v>1131</v>
      </c>
      <c r="G56" s="72" t="s">
        <v>136</v>
      </c>
      <c r="H56" s="69">
        <v>10715.923606</v>
      </c>
      <c r="I56" s="71">
        <v>7405</v>
      </c>
      <c r="J56" s="134" t="s">
        <v>3675</v>
      </c>
      <c r="K56" s="69">
        <v>793.51414299900011</v>
      </c>
      <c r="L56" s="70">
        <v>4.6144343109320673E-4</v>
      </c>
      <c r="M56" s="70">
        <f t="shared" si="0"/>
        <v>3.1613928362436419E-3</v>
      </c>
      <c r="N56" s="70">
        <f>K56/'סכום נכסי הקרן'!$C$41</f>
        <v>2.4853510803910135E-4</v>
      </c>
    </row>
    <row r="57" spans="1:14">
      <c r="A57" s="62" t="s">
        <v>1132</v>
      </c>
      <c r="B57" s="59" t="s">
        <v>1133</v>
      </c>
      <c r="C57" s="72" t="s">
        <v>124</v>
      </c>
      <c r="D57" s="72" t="s">
        <v>29</v>
      </c>
      <c r="E57" s="59" t="s">
        <v>1134</v>
      </c>
      <c r="F57" s="72" t="s">
        <v>609</v>
      </c>
      <c r="G57" s="72" t="s">
        <v>136</v>
      </c>
      <c r="H57" s="69">
        <v>6924.4591430000009</v>
      </c>
      <c r="I57" s="71">
        <v>19150</v>
      </c>
      <c r="J57" s="134" t="s">
        <v>3675</v>
      </c>
      <c r="K57" s="69">
        <v>1326.0339258650001</v>
      </c>
      <c r="L57" s="70">
        <v>5.4766792636173943E-4</v>
      </c>
      <c r="M57" s="70">
        <f t="shared" si="0"/>
        <v>5.2829734552707602E-3</v>
      </c>
      <c r="N57" s="70">
        <f>K57/'סכום נכסי הקרן'!$C$41</f>
        <v>4.1532465166003578E-4</v>
      </c>
    </row>
    <row r="58" spans="1:14">
      <c r="A58" s="62" t="s">
        <v>1135</v>
      </c>
      <c r="B58" s="59" t="s">
        <v>1136</v>
      </c>
      <c r="C58" s="72" t="s">
        <v>124</v>
      </c>
      <c r="D58" s="72" t="s">
        <v>29</v>
      </c>
      <c r="E58" s="59" t="s">
        <v>1137</v>
      </c>
      <c r="F58" s="72" t="s">
        <v>546</v>
      </c>
      <c r="G58" s="72" t="s">
        <v>136</v>
      </c>
      <c r="H58" s="69">
        <v>5374.9370099999996</v>
      </c>
      <c r="I58" s="71">
        <v>11060</v>
      </c>
      <c r="J58" s="134" t="s">
        <v>3675</v>
      </c>
      <c r="K58" s="69">
        <v>594.46803332100001</v>
      </c>
      <c r="L58" s="70">
        <v>1.4794339644089982E-4</v>
      </c>
      <c r="M58" s="70">
        <f t="shared" si="0"/>
        <v>2.3683849853186854E-3</v>
      </c>
      <c r="N58" s="70">
        <f>K58/'סכום נכסי הקרן'!$C$41</f>
        <v>1.8619224142475433E-4</v>
      </c>
    </row>
    <row r="59" spans="1:14">
      <c r="A59" s="62" t="s">
        <v>1138</v>
      </c>
      <c r="B59" s="59" t="s">
        <v>1139</v>
      </c>
      <c r="C59" s="72" t="s">
        <v>124</v>
      </c>
      <c r="D59" s="72" t="s">
        <v>29</v>
      </c>
      <c r="E59" s="59" t="s">
        <v>786</v>
      </c>
      <c r="F59" s="72" t="s">
        <v>609</v>
      </c>
      <c r="G59" s="72" t="s">
        <v>136</v>
      </c>
      <c r="H59" s="69">
        <v>3480.0311579999998</v>
      </c>
      <c r="I59" s="71">
        <v>3946</v>
      </c>
      <c r="J59" s="134" t="s">
        <v>3675</v>
      </c>
      <c r="K59" s="69">
        <v>137.322029504</v>
      </c>
      <c r="L59" s="70">
        <v>5.695731848262021E-5</v>
      </c>
      <c r="M59" s="70">
        <f t="shared" si="0"/>
        <v>5.4709658821157348E-4</v>
      </c>
      <c r="N59" s="70">
        <f>K59/'סכום נכסי הקרן'!$C$41</f>
        <v>4.3010380772719653E-5</v>
      </c>
    </row>
    <row r="60" spans="1:14">
      <c r="A60" s="62" t="s">
        <v>1140</v>
      </c>
      <c r="B60" s="59" t="s">
        <v>1141</v>
      </c>
      <c r="C60" s="72" t="s">
        <v>124</v>
      </c>
      <c r="D60" s="72" t="s">
        <v>29</v>
      </c>
      <c r="E60" s="59" t="s">
        <v>1142</v>
      </c>
      <c r="F60" s="72" t="s">
        <v>1143</v>
      </c>
      <c r="G60" s="72" t="s">
        <v>136</v>
      </c>
      <c r="H60" s="69">
        <v>12410.398929999999</v>
      </c>
      <c r="I60" s="71">
        <v>5575</v>
      </c>
      <c r="J60" s="134" t="s">
        <v>3675</v>
      </c>
      <c r="K60" s="69">
        <v>691.87974036300011</v>
      </c>
      <c r="L60" s="70">
        <v>5.0182101109195001E-4</v>
      </c>
      <c r="M60" s="70">
        <f t="shared" si="0"/>
        <v>2.7564772147085168E-3</v>
      </c>
      <c r="N60" s="70">
        <f>K60/'סכום נכסי הקרן'!$C$41</f>
        <v>2.1670238336432565E-4</v>
      </c>
    </row>
    <row r="61" spans="1:14">
      <c r="A61" s="62" t="s">
        <v>1144</v>
      </c>
      <c r="B61" s="59" t="s">
        <v>1145</v>
      </c>
      <c r="C61" s="72" t="s">
        <v>124</v>
      </c>
      <c r="D61" s="72" t="s">
        <v>29</v>
      </c>
      <c r="E61" s="59" t="s">
        <v>1146</v>
      </c>
      <c r="F61" s="72" t="s">
        <v>323</v>
      </c>
      <c r="G61" s="72" t="s">
        <v>136</v>
      </c>
      <c r="H61" s="69">
        <v>5566.7335569999996</v>
      </c>
      <c r="I61" s="71">
        <v>8280</v>
      </c>
      <c r="J61" s="134" t="s">
        <v>3675</v>
      </c>
      <c r="K61" s="69">
        <v>460.92553848199998</v>
      </c>
      <c r="L61" s="70">
        <v>4.4555921855081389E-4</v>
      </c>
      <c r="M61" s="70">
        <f t="shared" si="0"/>
        <v>1.8363462179659903E-3</v>
      </c>
      <c r="N61" s="70">
        <f>K61/'סכום נכסי הקרן'!$C$41</f>
        <v>1.4436564176619748E-4</v>
      </c>
    </row>
    <row r="62" spans="1:14">
      <c r="A62" s="62" t="s">
        <v>1147</v>
      </c>
      <c r="B62" s="59" t="s">
        <v>1148</v>
      </c>
      <c r="C62" s="72" t="s">
        <v>124</v>
      </c>
      <c r="D62" s="72" t="s">
        <v>29</v>
      </c>
      <c r="E62" s="59" t="s">
        <v>1149</v>
      </c>
      <c r="F62" s="72" t="s">
        <v>323</v>
      </c>
      <c r="G62" s="72" t="s">
        <v>136</v>
      </c>
      <c r="H62" s="69">
        <v>519983.22840800002</v>
      </c>
      <c r="I62" s="71">
        <v>124</v>
      </c>
      <c r="J62" s="134" t="s">
        <v>3675</v>
      </c>
      <c r="K62" s="69">
        <v>644.77920320300007</v>
      </c>
      <c r="L62" s="70">
        <v>1.6527680576022485E-4</v>
      </c>
      <c r="M62" s="70">
        <f t="shared" si="0"/>
        <v>2.5688267461257039E-3</v>
      </c>
      <c r="N62" s="70">
        <f>K62/'סכום נכסי הקרן'!$C$41</f>
        <v>2.0195011058501733E-4</v>
      </c>
    </row>
    <row r="63" spans="1:14">
      <c r="A63" s="62" t="s">
        <v>1150</v>
      </c>
      <c r="B63" s="59" t="s">
        <v>1151</v>
      </c>
      <c r="C63" s="72" t="s">
        <v>124</v>
      </c>
      <c r="D63" s="72" t="s">
        <v>29</v>
      </c>
      <c r="E63" s="59" t="s">
        <v>615</v>
      </c>
      <c r="F63" s="72" t="s">
        <v>596</v>
      </c>
      <c r="G63" s="72" t="s">
        <v>136</v>
      </c>
      <c r="H63" s="69">
        <v>99963.63334</v>
      </c>
      <c r="I63" s="71">
        <v>1210</v>
      </c>
      <c r="J63" s="134" t="s">
        <v>3675</v>
      </c>
      <c r="K63" s="69">
        <v>1209.5599634169998</v>
      </c>
      <c r="L63" s="70">
        <v>5.3700299262458894E-4</v>
      </c>
      <c r="M63" s="70">
        <f t="shared" si="0"/>
        <v>4.818936419836997E-3</v>
      </c>
      <c r="N63" s="70">
        <f>K63/'סכום נכסי הקרן'!$C$41</f>
        <v>3.7884405569819105E-4</v>
      </c>
    </row>
    <row r="64" spans="1:14">
      <c r="A64" s="62" t="s">
        <v>1152</v>
      </c>
      <c r="B64" s="59" t="s">
        <v>1153</v>
      </c>
      <c r="C64" s="72" t="s">
        <v>124</v>
      </c>
      <c r="D64" s="72" t="s">
        <v>29</v>
      </c>
      <c r="E64" s="59" t="s">
        <v>1154</v>
      </c>
      <c r="F64" s="72" t="s">
        <v>660</v>
      </c>
      <c r="G64" s="72" t="s">
        <v>136</v>
      </c>
      <c r="H64" s="69">
        <v>50732.864290999991</v>
      </c>
      <c r="I64" s="71">
        <v>865.1</v>
      </c>
      <c r="J64" s="134" t="s">
        <v>3675</v>
      </c>
      <c r="K64" s="69">
        <v>438.89000898000006</v>
      </c>
      <c r="L64" s="70">
        <v>2.8546053272368149E-4</v>
      </c>
      <c r="M64" s="70">
        <f t="shared" si="0"/>
        <v>1.7485557661825167E-3</v>
      </c>
      <c r="N64" s="70">
        <f>K64/'סכום נכסי הקרן'!$C$41</f>
        <v>1.3746393402248904E-4</v>
      </c>
    </row>
    <row r="65" spans="1:14">
      <c r="A65" s="62" t="s">
        <v>1155</v>
      </c>
      <c r="B65" s="59" t="s">
        <v>1156</v>
      </c>
      <c r="C65" s="72" t="s">
        <v>124</v>
      </c>
      <c r="D65" s="72" t="s">
        <v>29</v>
      </c>
      <c r="E65" s="59" t="s">
        <v>1157</v>
      </c>
      <c r="F65" s="72" t="s">
        <v>157</v>
      </c>
      <c r="G65" s="72" t="s">
        <v>136</v>
      </c>
      <c r="H65" s="69">
        <v>5094.0003360000001</v>
      </c>
      <c r="I65" s="71">
        <v>16440</v>
      </c>
      <c r="J65" s="134" t="s">
        <v>3675</v>
      </c>
      <c r="K65" s="69">
        <v>837.45365529799994</v>
      </c>
      <c r="L65" s="70">
        <v>1.9803639717468093E-4</v>
      </c>
      <c r="M65" s="70">
        <f t="shared" si="0"/>
        <v>3.3364496523516723E-3</v>
      </c>
      <c r="N65" s="70">
        <f>K65/'סכום נכסי הקרן'!$C$41</f>
        <v>2.6229732202453138E-4</v>
      </c>
    </row>
    <row r="66" spans="1:14">
      <c r="A66" s="62" t="s">
        <v>1158</v>
      </c>
      <c r="B66" s="59" t="s">
        <v>1159</v>
      </c>
      <c r="C66" s="72" t="s">
        <v>124</v>
      </c>
      <c r="D66" s="72" t="s">
        <v>29</v>
      </c>
      <c r="E66" s="59" t="s">
        <v>729</v>
      </c>
      <c r="F66" s="72" t="s">
        <v>609</v>
      </c>
      <c r="G66" s="72" t="s">
        <v>136</v>
      </c>
      <c r="H66" s="69">
        <v>5387.6630720000003</v>
      </c>
      <c r="I66" s="71">
        <v>26000</v>
      </c>
      <c r="J66" s="134" t="s">
        <v>3675</v>
      </c>
      <c r="K66" s="69">
        <v>1400.792398777</v>
      </c>
      <c r="L66" s="70">
        <v>2.8798910747246441E-4</v>
      </c>
      <c r="M66" s="70">
        <f t="shared" si="0"/>
        <v>5.5808142723471716E-3</v>
      </c>
      <c r="N66" s="70">
        <f>K66/'סכום נכסי הקרן'!$C$41</f>
        <v>4.3873961572331088E-4</v>
      </c>
    </row>
    <row r="67" spans="1:14">
      <c r="A67" s="62" t="s">
        <v>1160</v>
      </c>
      <c r="B67" s="59" t="s">
        <v>1161</v>
      </c>
      <c r="C67" s="72" t="s">
        <v>124</v>
      </c>
      <c r="D67" s="72" t="s">
        <v>29</v>
      </c>
      <c r="E67" s="59" t="s">
        <v>1162</v>
      </c>
      <c r="F67" s="72" t="s">
        <v>132</v>
      </c>
      <c r="G67" s="72" t="s">
        <v>136</v>
      </c>
      <c r="H67" s="69">
        <v>3133.3161410000002</v>
      </c>
      <c r="I67" s="71">
        <v>30260</v>
      </c>
      <c r="J67" s="134" t="s">
        <v>3675</v>
      </c>
      <c r="K67" s="69">
        <v>948.14146419400015</v>
      </c>
      <c r="L67" s="70">
        <v>5.3631312956517669E-4</v>
      </c>
      <c r="M67" s="70">
        <f t="shared" si="0"/>
        <v>3.7774344151194875E-3</v>
      </c>
      <c r="N67" s="70">
        <f>K67/'סכום נכסי הקרן'!$C$41</f>
        <v>2.9696564745425655E-4</v>
      </c>
    </row>
    <row r="68" spans="1:14">
      <c r="A68" s="62" t="s">
        <v>1163</v>
      </c>
      <c r="B68" s="59" t="s">
        <v>1164</v>
      </c>
      <c r="C68" s="72" t="s">
        <v>124</v>
      </c>
      <c r="D68" s="72" t="s">
        <v>29</v>
      </c>
      <c r="E68" s="59" t="s">
        <v>1165</v>
      </c>
      <c r="F68" s="72" t="s">
        <v>609</v>
      </c>
      <c r="G68" s="72" t="s">
        <v>136</v>
      </c>
      <c r="H68" s="69">
        <v>4198.6140770000002</v>
      </c>
      <c r="I68" s="71">
        <v>10140</v>
      </c>
      <c r="J68" s="69">
        <v>5.3670883519999997</v>
      </c>
      <c r="K68" s="69">
        <v>431.10655573899999</v>
      </c>
      <c r="L68" s="70">
        <v>1.3417720980280975E-4</v>
      </c>
      <c r="M68" s="70">
        <f t="shared" si="0"/>
        <v>1.7175461697759081E-3</v>
      </c>
      <c r="N68" s="70">
        <f>K68/'סכום נכסי הקרן'!$C$41</f>
        <v>1.3502609292131073E-4</v>
      </c>
    </row>
    <row r="69" spans="1:14">
      <c r="A69" s="62" t="s">
        <v>1166</v>
      </c>
      <c r="B69" s="59" t="s">
        <v>1167</v>
      </c>
      <c r="C69" s="72" t="s">
        <v>124</v>
      </c>
      <c r="D69" s="72" t="s">
        <v>29</v>
      </c>
      <c r="E69" s="59" t="s">
        <v>618</v>
      </c>
      <c r="F69" s="72" t="s">
        <v>340</v>
      </c>
      <c r="G69" s="72" t="s">
        <v>136</v>
      </c>
      <c r="H69" s="69">
        <v>6105.6594660000001</v>
      </c>
      <c r="I69" s="71">
        <v>3447</v>
      </c>
      <c r="J69" s="134" t="s">
        <v>3675</v>
      </c>
      <c r="K69" s="69">
        <v>210.46208179799999</v>
      </c>
      <c r="L69" s="70">
        <v>1.6564572816101338E-4</v>
      </c>
      <c r="M69" s="70">
        <f t="shared" si="0"/>
        <v>8.384895512794394E-4</v>
      </c>
      <c r="N69" s="70">
        <f>K69/'סכום נכסי הקרן'!$C$41</f>
        <v>6.5918442285238545E-5</v>
      </c>
    </row>
    <row r="70" spans="1:14">
      <c r="A70" s="62" t="s">
        <v>1168</v>
      </c>
      <c r="B70" s="59" t="s">
        <v>1169</v>
      </c>
      <c r="C70" s="72" t="s">
        <v>124</v>
      </c>
      <c r="D70" s="72" t="s">
        <v>29</v>
      </c>
      <c r="E70" s="59" t="s">
        <v>1170</v>
      </c>
      <c r="F70" s="72" t="s">
        <v>1171</v>
      </c>
      <c r="G70" s="72" t="s">
        <v>136</v>
      </c>
      <c r="H70" s="69">
        <v>47439.438202999998</v>
      </c>
      <c r="I70" s="71">
        <v>4651</v>
      </c>
      <c r="J70" s="134" t="s">
        <v>3675</v>
      </c>
      <c r="K70" s="69">
        <v>2206.4082708350002</v>
      </c>
      <c r="L70" s="70">
        <v>6.6330561095518672E-4</v>
      </c>
      <c r="M70" s="70">
        <f t="shared" si="0"/>
        <v>8.790420892668677E-3</v>
      </c>
      <c r="N70" s="70">
        <f>K70/'סכום נכסי הקרן'!$C$41</f>
        <v>6.9106508410529308E-4</v>
      </c>
    </row>
    <row r="71" spans="1:14">
      <c r="A71" s="62" t="s">
        <v>1172</v>
      </c>
      <c r="B71" s="59" t="s">
        <v>1173</v>
      </c>
      <c r="C71" s="72" t="s">
        <v>124</v>
      </c>
      <c r="D71" s="72" t="s">
        <v>29</v>
      </c>
      <c r="E71" s="59" t="s">
        <v>1174</v>
      </c>
      <c r="F71" s="72" t="s">
        <v>159</v>
      </c>
      <c r="G71" s="72" t="s">
        <v>136</v>
      </c>
      <c r="H71" s="69">
        <v>22446.861938999999</v>
      </c>
      <c r="I71" s="71">
        <v>1990</v>
      </c>
      <c r="J71" s="134" t="s">
        <v>3675</v>
      </c>
      <c r="K71" s="69">
        <v>446.69255258199996</v>
      </c>
      <c r="L71" s="70">
        <v>1.5462965593501641E-4</v>
      </c>
      <c r="M71" s="70">
        <f t="shared" si="0"/>
        <v>1.7796414193690061E-3</v>
      </c>
      <c r="N71" s="70">
        <f>K71/'סכום נכסי הקרן'!$C$41</f>
        <v>1.3990775438059108E-4</v>
      </c>
    </row>
    <row r="72" spans="1:14">
      <c r="A72" s="62" t="s">
        <v>1175</v>
      </c>
      <c r="B72" s="59" t="s">
        <v>1176</v>
      </c>
      <c r="C72" s="72" t="s">
        <v>124</v>
      </c>
      <c r="D72" s="72" t="s">
        <v>29</v>
      </c>
      <c r="E72" s="59" t="s">
        <v>1177</v>
      </c>
      <c r="F72" s="72" t="s">
        <v>1171</v>
      </c>
      <c r="G72" s="72" t="s">
        <v>136</v>
      </c>
      <c r="H72" s="69">
        <v>11348.270482999998</v>
      </c>
      <c r="I72" s="71">
        <v>19210</v>
      </c>
      <c r="J72" s="134" t="s">
        <v>3675</v>
      </c>
      <c r="K72" s="69">
        <v>2180.002759815</v>
      </c>
      <c r="L72" s="70">
        <v>4.9485153796043958E-4</v>
      </c>
      <c r="M72" s="70">
        <f t="shared" si="0"/>
        <v>8.6852202555880512E-3</v>
      </c>
      <c r="N72" s="70">
        <f>K72/'סכום נכסי הקרן'!$C$41</f>
        <v>6.8279466247250353E-4</v>
      </c>
    </row>
    <row r="73" spans="1:14">
      <c r="A73" s="62" t="s">
        <v>1178</v>
      </c>
      <c r="B73" s="59" t="s">
        <v>1179</v>
      </c>
      <c r="C73" s="72" t="s">
        <v>124</v>
      </c>
      <c r="D73" s="72" t="s">
        <v>29</v>
      </c>
      <c r="E73" s="59" t="s">
        <v>1180</v>
      </c>
      <c r="F73" s="72" t="s">
        <v>1131</v>
      </c>
      <c r="G73" s="72" t="s">
        <v>136</v>
      </c>
      <c r="H73" s="69">
        <v>5790.2840390000001</v>
      </c>
      <c r="I73" s="71">
        <v>15690</v>
      </c>
      <c r="J73" s="134" t="s">
        <v>3675</v>
      </c>
      <c r="K73" s="69">
        <v>908.49556576300006</v>
      </c>
      <c r="L73" s="70">
        <v>3.9966454942275809E-4</v>
      </c>
      <c r="M73" s="70">
        <f t="shared" si="0"/>
        <v>3.6194835324641237E-3</v>
      </c>
      <c r="N73" s="70">
        <f>K73/'סכום נכסי הקרן'!$C$41</f>
        <v>2.845482283864426E-4</v>
      </c>
    </row>
    <row r="74" spans="1:14">
      <c r="A74" s="62" t="s">
        <v>1181</v>
      </c>
      <c r="B74" s="59" t="s">
        <v>1182</v>
      </c>
      <c r="C74" s="72" t="s">
        <v>124</v>
      </c>
      <c r="D74" s="72" t="s">
        <v>29</v>
      </c>
      <c r="E74" s="59" t="s">
        <v>1183</v>
      </c>
      <c r="F74" s="72" t="s">
        <v>133</v>
      </c>
      <c r="G74" s="72" t="s">
        <v>136</v>
      </c>
      <c r="H74" s="69">
        <v>22366.075840000001</v>
      </c>
      <c r="I74" s="71">
        <v>1320</v>
      </c>
      <c r="J74" s="134" t="s">
        <v>3675</v>
      </c>
      <c r="K74" s="69">
        <v>295.23220107100002</v>
      </c>
      <c r="L74" s="70">
        <v>1.1164054673074452E-4</v>
      </c>
      <c r="M74" s="70">
        <f t="shared" ref="M74:M137" si="1">IFERROR(K74/$K$9,0)</f>
        <v>1.1762171773861856E-3</v>
      </c>
      <c r="N74" s="70">
        <f>K74/'סכום נכסי הקרן'!$C$41</f>
        <v>9.2469135726412814E-5</v>
      </c>
    </row>
    <row r="75" spans="1:14">
      <c r="A75" s="62" t="s">
        <v>1184</v>
      </c>
      <c r="B75" s="59" t="s">
        <v>1185</v>
      </c>
      <c r="C75" s="72" t="s">
        <v>124</v>
      </c>
      <c r="D75" s="72" t="s">
        <v>29</v>
      </c>
      <c r="E75" s="59" t="s">
        <v>1186</v>
      </c>
      <c r="F75" s="72" t="s">
        <v>609</v>
      </c>
      <c r="G75" s="72" t="s">
        <v>136</v>
      </c>
      <c r="H75" s="69">
        <v>84808.400609000004</v>
      </c>
      <c r="I75" s="71">
        <v>1082</v>
      </c>
      <c r="J75" s="134" t="s">
        <v>3675</v>
      </c>
      <c r="K75" s="69">
        <v>917.62689458499995</v>
      </c>
      <c r="L75" s="70">
        <v>2.6291828076016122E-4</v>
      </c>
      <c r="M75" s="70">
        <f t="shared" si="1"/>
        <v>3.6558631203743694E-3</v>
      </c>
      <c r="N75" s="70">
        <f>K75/'סכום נכסי הקרן'!$C$41</f>
        <v>2.8740823512399E-4</v>
      </c>
    </row>
    <row r="76" spans="1:14">
      <c r="A76" s="62" t="s">
        <v>1187</v>
      </c>
      <c r="B76" s="59" t="s">
        <v>1188</v>
      </c>
      <c r="C76" s="72" t="s">
        <v>124</v>
      </c>
      <c r="D76" s="72" t="s">
        <v>29</v>
      </c>
      <c r="E76" s="59" t="s">
        <v>1189</v>
      </c>
      <c r="F76" s="72" t="s">
        <v>130</v>
      </c>
      <c r="G76" s="72" t="s">
        <v>136</v>
      </c>
      <c r="H76" s="69">
        <v>1718287.7818400001</v>
      </c>
      <c r="I76" s="71">
        <v>150.69999999999999</v>
      </c>
      <c r="J76" s="134" t="s">
        <v>3675</v>
      </c>
      <c r="K76" s="69">
        <v>2589.4596872319999</v>
      </c>
      <c r="L76" s="70">
        <v>6.6331452813302009E-4</v>
      </c>
      <c r="M76" s="70">
        <f t="shared" si="1"/>
        <v>1.0316513419682377E-2</v>
      </c>
      <c r="N76" s="70">
        <f>K76/'סכום נכסי הקרן'!$C$41</f>
        <v>8.1103991505027736E-4</v>
      </c>
    </row>
    <row r="77" spans="1:14">
      <c r="A77" s="62" t="s">
        <v>1190</v>
      </c>
      <c r="B77" s="59" t="s">
        <v>1191</v>
      </c>
      <c r="C77" s="72" t="s">
        <v>124</v>
      </c>
      <c r="D77" s="72" t="s">
        <v>29</v>
      </c>
      <c r="E77" s="59" t="s">
        <v>386</v>
      </c>
      <c r="F77" s="72" t="s">
        <v>340</v>
      </c>
      <c r="G77" s="72" t="s">
        <v>136</v>
      </c>
      <c r="H77" s="69">
        <v>1232.8409549999999</v>
      </c>
      <c r="I77" s="71">
        <v>76070</v>
      </c>
      <c r="J77" s="134" t="s">
        <v>3675</v>
      </c>
      <c r="K77" s="69">
        <v>937.82211471200003</v>
      </c>
      <c r="L77" s="70">
        <v>2.3524356574503404E-4</v>
      </c>
      <c r="M77" s="70">
        <f t="shared" si="1"/>
        <v>3.7363217042561468E-3</v>
      </c>
      <c r="N77" s="70">
        <f>K77/'סכום נכסי הקרן'!$C$41</f>
        <v>2.9373354294669342E-4</v>
      </c>
    </row>
    <row r="78" spans="1:14">
      <c r="A78" s="62" t="s">
        <v>1192</v>
      </c>
      <c r="B78" s="59" t="s">
        <v>1193</v>
      </c>
      <c r="C78" s="72" t="s">
        <v>124</v>
      </c>
      <c r="D78" s="72" t="s">
        <v>29</v>
      </c>
      <c r="E78" s="59" t="s">
        <v>694</v>
      </c>
      <c r="F78" s="72" t="s">
        <v>383</v>
      </c>
      <c r="G78" s="72" t="s">
        <v>136</v>
      </c>
      <c r="H78" s="69">
        <v>15599.197932999999</v>
      </c>
      <c r="I78" s="71">
        <v>5850</v>
      </c>
      <c r="J78" s="134" t="s">
        <v>3675</v>
      </c>
      <c r="K78" s="69">
        <v>912.55307909999999</v>
      </c>
      <c r="L78" s="70">
        <v>1.9737985187626598E-4</v>
      </c>
      <c r="M78" s="70">
        <f t="shared" si="1"/>
        <v>3.6356488317341217E-3</v>
      </c>
      <c r="N78" s="70">
        <f>K78/'סכום נכסי הקרן'!$C$41</f>
        <v>2.8581907469016452E-4</v>
      </c>
    </row>
    <row r="79" spans="1:14">
      <c r="A79" s="62" t="s">
        <v>1194</v>
      </c>
      <c r="B79" s="59" t="s">
        <v>1195</v>
      </c>
      <c r="C79" s="72" t="s">
        <v>124</v>
      </c>
      <c r="D79" s="72" t="s">
        <v>29</v>
      </c>
      <c r="E79" s="59" t="s">
        <v>1196</v>
      </c>
      <c r="F79" s="72" t="s">
        <v>340</v>
      </c>
      <c r="G79" s="72" t="s">
        <v>136</v>
      </c>
      <c r="H79" s="69">
        <v>41839.769031999997</v>
      </c>
      <c r="I79" s="71">
        <v>884</v>
      </c>
      <c r="J79" s="134" t="s">
        <v>3675</v>
      </c>
      <c r="K79" s="69">
        <v>369.86355824599997</v>
      </c>
      <c r="L79" s="70">
        <v>2.7819660338290666E-4</v>
      </c>
      <c r="M79" s="70">
        <f t="shared" si="1"/>
        <v>1.4735515601616198E-3</v>
      </c>
      <c r="N79" s="70">
        <f>K79/'סכום נכסי הקרן'!$C$41</f>
        <v>1.1584428610305424E-4</v>
      </c>
    </row>
    <row r="80" spans="1:14">
      <c r="A80" s="62" t="s">
        <v>1197</v>
      </c>
      <c r="B80" s="59" t="s">
        <v>1198</v>
      </c>
      <c r="C80" s="72" t="s">
        <v>124</v>
      </c>
      <c r="D80" s="72" t="s">
        <v>29</v>
      </c>
      <c r="E80" s="59" t="s">
        <v>507</v>
      </c>
      <c r="F80" s="72" t="s">
        <v>340</v>
      </c>
      <c r="G80" s="72" t="s">
        <v>136</v>
      </c>
      <c r="H80" s="69">
        <v>16263.28493</v>
      </c>
      <c r="I80" s="71">
        <v>8550</v>
      </c>
      <c r="J80" s="134" t="s">
        <v>3675</v>
      </c>
      <c r="K80" s="69">
        <v>1390.5108615240001</v>
      </c>
      <c r="L80" s="70">
        <v>4.4433939694940924E-4</v>
      </c>
      <c r="M80" s="70">
        <f t="shared" si="1"/>
        <v>5.5398522069523941E-3</v>
      </c>
      <c r="N80" s="70">
        <f>K80/'סכום נכסי הקרן'!$C$41</f>
        <v>4.3551935431457935E-4</v>
      </c>
    </row>
    <row r="81" spans="1:14">
      <c r="A81" s="62" t="s">
        <v>1199</v>
      </c>
      <c r="B81" s="59" t="s">
        <v>1200</v>
      </c>
      <c r="C81" s="72" t="s">
        <v>124</v>
      </c>
      <c r="D81" s="72" t="s">
        <v>29</v>
      </c>
      <c r="E81" s="59" t="s">
        <v>1201</v>
      </c>
      <c r="F81" s="72" t="s">
        <v>1171</v>
      </c>
      <c r="G81" s="72" t="s">
        <v>136</v>
      </c>
      <c r="H81" s="69">
        <v>31890.055273999998</v>
      </c>
      <c r="I81" s="71">
        <v>6799</v>
      </c>
      <c r="J81" s="134" t="s">
        <v>3675</v>
      </c>
      <c r="K81" s="69">
        <v>2168.2048580769997</v>
      </c>
      <c r="L81" s="70">
        <v>5.0203106198859113E-4</v>
      </c>
      <c r="M81" s="70">
        <f t="shared" si="1"/>
        <v>8.6382169319972994E-3</v>
      </c>
      <c r="N81" s="70">
        <f>K81/'סכום נכסי הקרן'!$C$41</f>
        <v>6.7909946332708347E-4</v>
      </c>
    </row>
    <row r="82" spans="1:14">
      <c r="A82" s="62" t="s">
        <v>1202</v>
      </c>
      <c r="B82" s="59" t="s">
        <v>1203</v>
      </c>
      <c r="C82" s="72" t="s">
        <v>124</v>
      </c>
      <c r="D82" s="72" t="s">
        <v>29</v>
      </c>
      <c r="E82" s="59" t="s">
        <v>1204</v>
      </c>
      <c r="F82" s="72" t="s">
        <v>1205</v>
      </c>
      <c r="G82" s="72" t="s">
        <v>136</v>
      </c>
      <c r="H82" s="69">
        <v>30782.564955000002</v>
      </c>
      <c r="I82" s="71">
        <v>4109</v>
      </c>
      <c r="J82" s="134" t="s">
        <v>3675</v>
      </c>
      <c r="K82" s="69">
        <v>1264.855594011</v>
      </c>
      <c r="L82" s="70">
        <v>2.8057951810025978E-4</v>
      </c>
      <c r="M82" s="70">
        <f t="shared" si="1"/>
        <v>5.0392364762099906E-3</v>
      </c>
      <c r="N82" s="70">
        <f>K82/'סכום נכסי הקרן'!$C$41</f>
        <v>3.9616309864786082E-4</v>
      </c>
    </row>
    <row r="83" spans="1:14">
      <c r="A83" s="62" t="s">
        <v>1206</v>
      </c>
      <c r="B83" s="59" t="s">
        <v>1207</v>
      </c>
      <c r="C83" s="72" t="s">
        <v>124</v>
      </c>
      <c r="D83" s="72" t="s">
        <v>29</v>
      </c>
      <c r="E83" s="59" t="s">
        <v>570</v>
      </c>
      <c r="F83" s="72" t="s">
        <v>571</v>
      </c>
      <c r="G83" s="72" t="s">
        <v>136</v>
      </c>
      <c r="H83" s="69">
        <v>1162.2380519999999</v>
      </c>
      <c r="I83" s="71">
        <v>41750</v>
      </c>
      <c r="J83" s="134" t="s">
        <v>3675</v>
      </c>
      <c r="K83" s="69">
        <v>485.23438661799997</v>
      </c>
      <c r="L83" s="70">
        <v>3.930670850406717E-4</v>
      </c>
      <c r="M83" s="70">
        <f t="shared" si="1"/>
        <v>1.9331936642686353E-3</v>
      </c>
      <c r="N83" s="70">
        <f>K83/'סכום נכסי הקרן'!$C$41</f>
        <v>1.5197937146602775E-4</v>
      </c>
    </row>
    <row r="84" spans="1:14">
      <c r="A84" s="62" t="s">
        <v>1208</v>
      </c>
      <c r="B84" s="59" t="s">
        <v>1209</v>
      </c>
      <c r="C84" s="72" t="s">
        <v>124</v>
      </c>
      <c r="D84" s="72" t="s">
        <v>29</v>
      </c>
      <c r="E84" s="59" t="s">
        <v>1210</v>
      </c>
      <c r="F84" s="72" t="s">
        <v>383</v>
      </c>
      <c r="G84" s="72" t="s">
        <v>136</v>
      </c>
      <c r="H84" s="69">
        <v>14291.349613</v>
      </c>
      <c r="I84" s="71">
        <v>9332</v>
      </c>
      <c r="J84" s="134" t="s">
        <v>3675</v>
      </c>
      <c r="K84" s="69">
        <v>1333.6687458659999</v>
      </c>
      <c r="L84" s="70">
        <v>2.3094141046144977E-4</v>
      </c>
      <c r="M84" s="70">
        <f t="shared" si="1"/>
        <v>5.3133908907634008E-3</v>
      </c>
      <c r="N84" s="70">
        <f>K84/'סכום נכסי הקרן'!$C$41</f>
        <v>4.177159396169663E-4</v>
      </c>
    </row>
    <row r="85" spans="1:14">
      <c r="A85" s="62" t="s">
        <v>1211</v>
      </c>
      <c r="B85" s="59" t="s">
        <v>1212</v>
      </c>
      <c r="C85" s="72" t="s">
        <v>124</v>
      </c>
      <c r="D85" s="72" t="s">
        <v>29</v>
      </c>
      <c r="E85" s="59" t="s">
        <v>580</v>
      </c>
      <c r="F85" s="72" t="s">
        <v>340</v>
      </c>
      <c r="G85" s="72" t="s">
        <v>136</v>
      </c>
      <c r="H85" s="69">
        <v>526988.48075600003</v>
      </c>
      <c r="I85" s="71">
        <v>169</v>
      </c>
      <c r="J85" s="134" t="s">
        <v>3675</v>
      </c>
      <c r="K85" s="69">
        <v>890.61053247699999</v>
      </c>
      <c r="L85" s="70">
        <v>7.637691939625772E-4</v>
      </c>
      <c r="M85" s="70">
        <f t="shared" si="1"/>
        <v>3.5482288275477795E-3</v>
      </c>
      <c r="N85" s="70">
        <f>K85/'סכום נכסי הקרן'!$C$41</f>
        <v>2.7894648994329483E-4</v>
      </c>
    </row>
    <row r="86" spans="1:14">
      <c r="A86" s="62" t="s">
        <v>1213</v>
      </c>
      <c r="B86" s="59" t="s">
        <v>1214</v>
      </c>
      <c r="C86" s="72" t="s">
        <v>124</v>
      </c>
      <c r="D86" s="72" t="s">
        <v>29</v>
      </c>
      <c r="E86" s="59" t="s">
        <v>1215</v>
      </c>
      <c r="F86" s="72" t="s">
        <v>546</v>
      </c>
      <c r="G86" s="72" t="s">
        <v>136</v>
      </c>
      <c r="H86" s="69">
        <v>8675.0378049999999</v>
      </c>
      <c r="I86" s="71">
        <v>7554</v>
      </c>
      <c r="J86" s="134" t="s">
        <v>3675</v>
      </c>
      <c r="K86" s="69">
        <v>655.31235580500004</v>
      </c>
      <c r="L86" s="70">
        <v>3.4700151220000002E-4</v>
      </c>
      <c r="M86" s="70">
        <f t="shared" si="1"/>
        <v>2.6107912573733196E-3</v>
      </c>
      <c r="N86" s="70">
        <f>K86/'סכום נכסי הקרן'!$C$41</f>
        <v>2.0524917997530757E-4</v>
      </c>
    </row>
    <row r="87" spans="1:14">
      <c r="A87" s="62" t="s">
        <v>1216</v>
      </c>
      <c r="B87" s="59" t="s">
        <v>1217</v>
      </c>
      <c r="C87" s="72" t="s">
        <v>124</v>
      </c>
      <c r="D87" s="72" t="s">
        <v>29</v>
      </c>
      <c r="E87" s="59" t="s">
        <v>656</v>
      </c>
      <c r="F87" s="72" t="s">
        <v>323</v>
      </c>
      <c r="G87" s="72" t="s">
        <v>136</v>
      </c>
      <c r="H87" s="69">
        <v>103674.21943899998</v>
      </c>
      <c r="I87" s="71">
        <v>316</v>
      </c>
      <c r="J87" s="134" t="s">
        <v>3675</v>
      </c>
      <c r="K87" s="69">
        <v>327.61053342700001</v>
      </c>
      <c r="L87" s="70">
        <v>1.4590117812862119E-4</v>
      </c>
      <c r="M87" s="70">
        <f t="shared" si="1"/>
        <v>1.305213779227349E-3</v>
      </c>
      <c r="N87" s="70">
        <f>K87/'סכום נכסי הקרן'!$C$41</f>
        <v>1.0261029376527404E-4</v>
      </c>
    </row>
    <row r="88" spans="1:14">
      <c r="A88" s="62" t="s">
        <v>1218</v>
      </c>
      <c r="B88" s="59" t="s">
        <v>1219</v>
      </c>
      <c r="C88" s="72" t="s">
        <v>124</v>
      </c>
      <c r="D88" s="72" t="s">
        <v>29</v>
      </c>
      <c r="E88" s="59" t="s">
        <v>1220</v>
      </c>
      <c r="F88" s="72" t="s">
        <v>130</v>
      </c>
      <c r="G88" s="72" t="s">
        <v>136</v>
      </c>
      <c r="H88" s="69">
        <v>16924.642219000001</v>
      </c>
      <c r="I88" s="71">
        <v>3253</v>
      </c>
      <c r="J88" s="134" t="s">
        <v>3675</v>
      </c>
      <c r="K88" s="69">
        <v>550.55861137199997</v>
      </c>
      <c r="L88" s="70">
        <v>1.7975156946616776E-4</v>
      </c>
      <c r="M88" s="70">
        <f t="shared" si="1"/>
        <v>2.1934480503971068E-3</v>
      </c>
      <c r="N88" s="70">
        <f>K88/'סכום נכסי הקרן'!$C$41</f>
        <v>1.7243945198260952E-4</v>
      </c>
    </row>
    <row r="89" spans="1:14">
      <c r="A89" s="62" t="s">
        <v>1221</v>
      </c>
      <c r="B89" s="59" t="s">
        <v>1222</v>
      </c>
      <c r="C89" s="72" t="s">
        <v>124</v>
      </c>
      <c r="D89" s="72" t="s">
        <v>29</v>
      </c>
      <c r="E89" s="59" t="s">
        <v>1223</v>
      </c>
      <c r="F89" s="72" t="s">
        <v>161</v>
      </c>
      <c r="G89" s="72" t="s">
        <v>136</v>
      </c>
      <c r="H89" s="69">
        <v>3580.7447699999993</v>
      </c>
      <c r="I89" s="71">
        <v>7011</v>
      </c>
      <c r="J89" s="134" t="s">
        <v>3675</v>
      </c>
      <c r="K89" s="69">
        <v>251.046015853</v>
      </c>
      <c r="L89" s="70">
        <v>1.0752770304455115E-4</v>
      </c>
      <c r="M89" s="70">
        <f t="shared" si="1"/>
        <v>1.0001776062688048E-3</v>
      </c>
      <c r="N89" s="70">
        <f>K89/'סכום נכסי הקרן'!$C$41</f>
        <v>7.8629661768851329E-5</v>
      </c>
    </row>
    <row r="90" spans="1:14">
      <c r="A90" s="62" t="s">
        <v>1224</v>
      </c>
      <c r="B90" s="59" t="s">
        <v>1225</v>
      </c>
      <c r="C90" s="72" t="s">
        <v>124</v>
      </c>
      <c r="D90" s="72" t="s">
        <v>29</v>
      </c>
      <c r="E90" s="59" t="s">
        <v>659</v>
      </c>
      <c r="F90" s="72" t="s">
        <v>660</v>
      </c>
      <c r="G90" s="72" t="s">
        <v>136</v>
      </c>
      <c r="H90" s="69">
        <v>11618.776775</v>
      </c>
      <c r="I90" s="71">
        <v>9675</v>
      </c>
      <c r="J90" s="134" t="s">
        <v>3675</v>
      </c>
      <c r="K90" s="69">
        <v>1124.1166529870002</v>
      </c>
      <c r="L90" s="70">
        <v>3.2691641513211739E-4</v>
      </c>
      <c r="M90" s="70">
        <f t="shared" si="1"/>
        <v>4.4785267725968685E-3</v>
      </c>
      <c r="N90" s="70">
        <f>K90/'סכום נכסי הקרן'!$C$41</f>
        <v>3.5208251329054026E-4</v>
      </c>
    </row>
    <row r="91" spans="1:14">
      <c r="A91" s="62" t="s">
        <v>1226</v>
      </c>
      <c r="B91" s="59" t="s">
        <v>1227</v>
      </c>
      <c r="C91" s="72" t="s">
        <v>124</v>
      </c>
      <c r="D91" s="72" t="s">
        <v>29</v>
      </c>
      <c r="E91" s="59" t="s">
        <v>1228</v>
      </c>
      <c r="F91" s="72" t="s">
        <v>130</v>
      </c>
      <c r="G91" s="72" t="s">
        <v>136</v>
      </c>
      <c r="H91" s="69">
        <v>36332.320033000004</v>
      </c>
      <c r="I91" s="71">
        <v>1817</v>
      </c>
      <c r="J91" s="134" t="s">
        <v>3675</v>
      </c>
      <c r="K91" s="69">
        <v>660.15825497799995</v>
      </c>
      <c r="L91" s="70">
        <v>3.8582881093603296E-4</v>
      </c>
      <c r="M91" s="70">
        <f t="shared" si="1"/>
        <v>2.6300975180944975E-3</v>
      </c>
      <c r="N91" s="70">
        <f>K91/'סכום נכסי הקרן'!$C$41</f>
        <v>2.0676695515944773E-4</v>
      </c>
    </row>
    <row r="92" spans="1:14">
      <c r="A92" s="62" t="s">
        <v>1229</v>
      </c>
      <c r="B92" s="59" t="s">
        <v>1230</v>
      </c>
      <c r="C92" s="72" t="s">
        <v>124</v>
      </c>
      <c r="D92" s="72" t="s">
        <v>29</v>
      </c>
      <c r="E92" s="59" t="s">
        <v>1231</v>
      </c>
      <c r="F92" s="72" t="s">
        <v>596</v>
      </c>
      <c r="G92" s="72" t="s">
        <v>136</v>
      </c>
      <c r="H92" s="69">
        <v>13491.172092999999</v>
      </c>
      <c r="I92" s="71">
        <v>5400</v>
      </c>
      <c r="J92" s="134" t="s">
        <v>3675</v>
      </c>
      <c r="K92" s="69">
        <v>728.52329304099999</v>
      </c>
      <c r="L92" s="70">
        <v>1.8250347518519416E-4</v>
      </c>
      <c r="M92" s="70">
        <f t="shared" si="1"/>
        <v>2.9024666289525062E-3</v>
      </c>
      <c r="N92" s="70">
        <f>K92/'סכום נכסי הקרן'!$C$41</f>
        <v>2.2817944323038359E-4</v>
      </c>
    </row>
    <row r="93" spans="1:14">
      <c r="A93" s="62" t="s">
        <v>1232</v>
      </c>
      <c r="B93" s="59" t="s">
        <v>1233</v>
      </c>
      <c r="C93" s="72" t="s">
        <v>124</v>
      </c>
      <c r="D93" s="72" t="s">
        <v>29</v>
      </c>
      <c r="E93" s="59" t="s">
        <v>587</v>
      </c>
      <c r="F93" s="72" t="s">
        <v>160</v>
      </c>
      <c r="G93" s="72" t="s">
        <v>136</v>
      </c>
      <c r="H93" s="69">
        <v>74072.597200999997</v>
      </c>
      <c r="I93" s="71">
        <v>1494</v>
      </c>
      <c r="J93" s="134" t="s">
        <v>3675</v>
      </c>
      <c r="K93" s="69">
        <v>1106.6446021900001</v>
      </c>
      <c r="L93" s="70">
        <v>4.4800925807973935E-4</v>
      </c>
      <c r="M93" s="70">
        <f t="shared" si="1"/>
        <v>4.4089174068263201E-3</v>
      </c>
      <c r="N93" s="70">
        <f>K93/'סכום נכסי הקרן'!$C$41</f>
        <v>3.4661012433464161E-4</v>
      </c>
    </row>
    <row r="94" spans="1:14">
      <c r="A94" s="62" t="s">
        <v>1234</v>
      </c>
      <c r="B94" s="59" t="s">
        <v>1235</v>
      </c>
      <c r="C94" s="72" t="s">
        <v>124</v>
      </c>
      <c r="D94" s="72" t="s">
        <v>29</v>
      </c>
      <c r="E94" s="59" t="s">
        <v>1236</v>
      </c>
      <c r="F94" s="72" t="s">
        <v>131</v>
      </c>
      <c r="G94" s="72" t="s">
        <v>136</v>
      </c>
      <c r="H94" s="69">
        <v>5408.202714</v>
      </c>
      <c r="I94" s="71">
        <v>10760</v>
      </c>
      <c r="J94" s="134" t="s">
        <v>3675</v>
      </c>
      <c r="K94" s="69">
        <v>581.92261201999997</v>
      </c>
      <c r="L94" s="70">
        <v>4.4360259012205916E-4</v>
      </c>
      <c r="M94" s="70">
        <f t="shared" si="1"/>
        <v>2.3184035131816601E-3</v>
      </c>
      <c r="N94" s="70">
        <f>K94/'סכום נכסי הקרן'!$C$41</f>
        <v>1.8226291304926246E-4</v>
      </c>
    </row>
    <row r="95" spans="1:14">
      <c r="A95" s="62" t="s">
        <v>1237</v>
      </c>
      <c r="B95" s="59" t="s">
        <v>1238</v>
      </c>
      <c r="C95" s="72" t="s">
        <v>124</v>
      </c>
      <c r="D95" s="72" t="s">
        <v>29</v>
      </c>
      <c r="E95" s="59" t="s">
        <v>1239</v>
      </c>
      <c r="F95" s="72" t="s">
        <v>546</v>
      </c>
      <c r="G95" s="72" t="s">
        <v>136</v>
      </c>
      <c r="H95" s="69">
        <v>3815.3484230000004</v>
      </c>
      <c r="I95" s="71">
        <v>46400</v>
      </c>
      <c r="J95" s="134" t="s">
        <v>3675</v>
      </c>
      <c r="K95" s="69">
        <v>1770.3216682069999</v>
      </c>
      <c r="L95" s="70">
        <v>5.9602135030013934E-4</v>
      </c>
      <c r="M95" s="70">
        <f t="shared" si="1"/>
        <v>7.05303401217835E-3</v>
      </c>
      <c r="N95" s="70">
        <f>K95/'סכום נכסי הקרן'!$C$41</f>
        <v>5.5447919983997473E-4</v>
      </c>
    </row>
    <row r="96" spans="1:14">
      <c r="A96" s="62" t="s">
        <v>1240</v>
      </c>
      <c r="B96" s="59" t="s">
        <v>1241</v>
      </c>
      <c r="C96" s="72" t="s">
        <v>124</v>
      </c>
      <c r="D96" s="72" t="s">
        <v>29</v>
      </c>
      <c r="E96" s="59" t="s">
        <v>1242</v>
      </c>
      <c r="F96" s="72" t="s">
        <v>1131</v>
      </c>
      <c r="G96" s="72" t="s">
        <v>136</v>
      </c>
      <c r="H96" s="69">
        <v>2471.0057499999998</v>
      </c>
      <c r="I96" s="71">
        <v>24060</v>
      </c>
      <c r="J96" s="134" t="s">
        <v>3675</v>
      </c>
      <c r="K96" s="69">
        <v>594.52398337300008</v>
      </c>
      <c r="L96" s="70">
        <v>1.7939389326022848E-4</v>
      </c>
      <c r="M96" s="70">
        <f t="shared" si="1"/>
        <v>2.3686078926167353E-3</v>
      </c>
      <c r="N96" s="70">
        <f>K96/'סכום נכסי הקרן'!$C$41</f>
        <v>1.8620976543783123E-4</v>
      </c>
    </row>
    <row r="97" spans="1:14">
      <c r="A97" s="62" t="s">
        <v>1243</v>
      </c>
      <c r="B97" s="59" t="s">
        <v>1244</v>
      </c>
      <c r="C97" s="72" t="s">
        <v>124</v>
      </c>
      <c r="D97" s="72" t="s">
        <v>29</v>
      </c>
      <c r="E97" s="59" t="s">
        <v>590</v>
      </c>
      <c r="F97" s="72" t="s">
        <v>323</v>
      </c>
      <c r="G97" s="72" t="s">
        <v>136</v>
      </c>
      <c r="H97" s="69">
        <v>5082.99172</v>
      </c>
      <c r="I97" s="71">
        <v>29920</v>
      </c>
      <c r="J97" s="69">
        <v>35.817946665000001</v>
      </c>
      <c r="K97" s="69">
        <v>1556.6490693010003</v>
      </c>
      <c r="L97" s="70">
        <v>4.7755714699774095E-4</v>
      </c>
      <c r="M97" s="70">
        <f t="shared" si="1"/>
        <v>6.2017536292856166E-3</v>
      </c>
      <c r="N97" s="70">
        <f>K97/'סכום נכסי הקרן'!$C$41</f>
        <v>4.8755519738503033E-4</v>
      </c>
    </row>
    <row r="98" spans="1:14">
      <c r="A98" s="62" t="s">
        <v>1245</v>
      </c>
      <c r="B98" s="59" t="s">
        <v>1246</v>
      </c>
      <c r="C98" s="72" t="s">
        <v>124</v>
      </c>
      <c r="D98" s="72" t="s">
        <v>29</v>
      </c>
      <c r="E98" s="59" t="s">
        <v>1247</v>
      </c>
      <c r="F98" s="72" t="s">
        <v>311</v>
      </c>
      <c r="G98" s="72" t="s">
        <v>136</v>
      </c>
      <c r="H98" s="69">
        <v>338.94356599999998</v>
      </c>
      <c r="I98" s="71">
        <v>16000</v>
      </c>
      <c r="J98" s="134" t="s">
        <v>3675</v>
      </c>
      <c r="K98" s="69">
        <v>54.230970560000003</v>
      </c>
      <c r="L98" s="70">
        <v>9.5604605468027204E-6</v>
      </c>
      <c r="M98" s="70">
        <f t="shared" si="1"/>
        <v>2.1605840720489828E-4</v>
      </c>
      <c r="N98" s="70">
        <f>K98/'סכום נכסי הקרן'!$C$41</f>
        <v>1.698558273486489E-5</v>
      </c>
    </row>
    <row r="99" spans="1:14">
      <c r="A99" s="62" t="s">
        <v>1248</v>
      </c>
      <c r="B99" s="59" t="s">
        <v>1249</v>
      </c>
      <c r="C99" s="72" t="s">
        <v>124</v>
      </c>
      <c r="D99" s="72" t="s">
        <v>29</v>
      </c>
      <c r="E99" s="59" t="s">
        <v>1250</v>
      </c>
      <c r="F99" s="72" t="s">
        <v>459</v>
      </c>
      <c r="G99" s="72" t="s">
        <v>136</v>
      </c>
      <c r="H99" s="69">
        <v>2968.8241779999998</v>
      </c>
      <c r="I99" s="71">
        <v>14100</v>
      </c>
      <c r="J99" s="134" t="s">
        <v>3675</v>
      </c>
      <c r="K99" s="69">
        <v>418.60420903300007</v>
      </c>
      <c r="L99" s="70">
        <v>3.109382247821654E-4</v>
      </c>
      <c r="M99" s="70">
        <f t="shared" si="1"/>
        <v>1.6677363085890581E-3</v>
      </c>
      <c r="N99" s="70">
        <f>K99/'סכום נכסי הקרן'!$C$41</f>
        <v>1.3111025586064488E-4</v>
      </c>
    </row>
    <row r="100" spans="1:14">
      <c r="A100" s="62" t="s">
        <v>1251</v>
      </c>
      <c r="B100" s="59" t="s">
        <v>1252</v>
      </c>
      <c r="C100" s="72" t="s">
        <v>124</v>
      </c>
      <c r="D100" s="72" t="s">
        <v>29</v>
      </c>
      <c r="E100" s="59" t="s">
        <v>747</v>
      </c>
      <c r="F100" s="72" t="s">
        <v>160</v>
      </c>
      <c r="G100" s="72" t="s">
        <v>136</v>
      </c>
      <c r="H100" s="69">
        <v>83722.004704999999</v>
      </c>
      <c r="I100" s="71">
        <v>1798</v>
      </c>
      <c r="J100" s="134" t="s">
        <v>3675</v>
      </c>
      <c r="K100" s="69">
        <v>1505.3216445869998</v>
      </c>
      <c r="L100" s="70">
        <v>4.4950355075946968E-4</v>
      </c>
      <c r="M100" s="70">
        <f t="shared" si="1"/>
        <v>5.997263067617227E-3</v>
      </c>
      <c r="N100" s="70">
        <f>K100/'סכום נכסי הקרן'!$C$41</f>
        <v>4.7147902891442122E-4</v>
      </c>
    </row>
    <row r="101" spans="1:14">
      <c r="A101" s="62" t="s">
        <v>1253</v>
      </c>
      <c r="B101" s="59" t="s">
        <v>1254</v>
      </c>
      <c r="C101" s="72" t="s">
        <v>124</v>
      </c>
      <c r="D101" s="72" t="s">
        <v>29</v>
      </c>
      <c r="E101" s="59" t="s">
        <v>1255</v>
      </c>
      <c r="F101" s="72" t="s">
        <v>161</v>
      </c>
      <c r="G101" s="72" t="s">
        <v>136</v>
      </c>
      <c r="H101" s="69">
        <v>173.137562</v>
      </c>
      <c r="I101" s="71">
        <v>11150</v>
      </c>
      <c r="J101" s="134" t="s">
        <v>3675</v>
      </c>
      <c r="K101" s="69">
        <v>19.304838162999999</v>
      </c>
      <c r="L101" s="70">
        <v>3.680685512563402E-6</v>
      </c>
      <c r="M101" s="70">
        <f t="shared" si="1"/>
        <v>7.6911265680400066E-5</v>
      </c>
      <c r="N101" s="70">
        <f>K101/'סכום נכסי הקרן'!$C$41</f>
        <v>6.0464329222732173E-6</v>
      </c>
    </row>
    <row r="102" spans="1:14">
      <c r="A102" s="62" t="s">
        <v>1256</v>
      </c>
      <c r="B102" s="59" t="s">
        <v>1257</v>
      </c>
      <c r="C102" s="72" t="s">
        <v>124</v>
      </c>
      <c r="D102" s="72" t="s">
        <v>29</v>
      </c>
      <c r="E102" s="59" t="s">
        <v>1258</v>
      </c>
      <c r="F102" s="72" t="s">
        <v>609</v>
      </c>
      <c r="G102" s="72" t="s">
        <v>136</v>
      </c>
      <c r="H102" s="69">
        <v>5310.630956</v>
      </c>
      <c r="I102" s="71">
        <v>8105</v>
      </c>
      <c r="J102" s="134" t="s">
        <v>3675</v>
      </c>
      <c r="K102" s="69">
        <v>430.42663900600002</v>
      </c>
      <c r="L102" s="70">
        <v>2.5206436626799822E-4</v>
      </c>
      <c r="M102" s="70">
        <f t="shared" si="1"/>
        <v>1.7148373536723606E-3</v>
      </c>
      <c r="N102" s="70">
        <f>K102/'סכום נכסי הקרן'!$C$41</f>
        <v>1.3481313744952156E-4</v>
      </c>
    </row>
    <row r="103" spans="1:14">
      <c r="A103" s="62" t="s">
        <v>1259</v>
      </c>
      <c r="B103" s="59" t="s">
        <v>1260</v>
      </c>
      <c r="C103" s="72" t="s">
        <v>124</v>
      </c>
      <c r="D103" s="72" t="s">
        <v>29</v>
      </c>
      <c r="E103" s="59" t="s">
        <v>624</v>
      </c>
      <c r="F103" s="72" t="s">
        <v>625</v>
      </c>
      <c r="G103" s="72" t="s">
        <v>136</v>
      </c>
      <c r="H103" s="69">
        <v>8505.2971799999996</v>
      </c>
      <c r="I103" s="71">
        <v>39900</v>
      </c>
      <c r="J103" s="134" t="s">
        <v>3675</v>
      </c>
      <c r="K103" s="69">
        <v>3393.6135746639993</v>
      </c>
      <c r="L103" s="70">
        <v>5.1776065050624016E-4</v>
      </c>
      <c r="M103" s="70">
        <f t="shared" si="1"/>
        <v>1.3520295433392752E-2</v>
      </c>
      <c r="N103" s="70">
        <f>K103/'סכום נכסי הקרן'!$C$41</f>
        <v>1.0629074779113809E-3</v>
      </c>
    </row>
    <row r="104" spans="1:14">
      <c r="A104" s="62" t="s">
        <v>1261</v>
      </c>
      <c r="B104" s="59" t="s">
        <v>1262</v>
      </c>
      <c r="C104" s="72" t="s">
        <v>124</v>
      </c>
      <c r="D104" s="72" t="s">
        <v>29</v>
      </c>
      <c r="E104" s="59" t="s">
        <v>1263</v>
      </c>
      <c r="F104" s="72" t="s">
        <v>751</v>
      </c>
      <c r="G104" s="72" t="s">
        <v>136</v>
      </c>
      <c r="H104" s="69">
        <v>50756.94</v>
      </c>
      <c r="I104" s="71">
        <v>459.3</v>
      </c>
      <c r="J104" s="134" t="s">
        <v>3675</v>
      </c>
      <c r="K104" s="69">
        <v>233.12662542000001</v>
      </c>
      <c r="L104" s="70">
        <v>1.7653973774825224E-4</v>
      </c>
      <c r="M104" s="70">
        <f t="shared" si="1"/>
        <v>9.2878602107205493E-4</v>
      </c>
      <c r="N104" s="70">
        <f>K104/'סכום נכסי הקרן'!$C$41</f>
        <v>7.3017162386762683E-5</v>
      </c>
    </row>
    <row r="105" spans="1:14">
      <c r="A105" s="62" t="s">
        <v>1264</v>
      </c>
      <c r="B105" s="59" t="s">
        <v>1265</v>
      </c>
      <c r="C105" s="72" t="s">
        <v>124</v>
      </c>
      <c r="D105" s="72" t="s">
        <v>29</v>
      </c>
      <c r="E105" s="59" t="s">
        <v>781</v>
      </c>
      <c r="F105" s="72" t="s">
        <v>609</v>
      </c>
      <c r="G105" s="72" t="s">
        <v>136</v>
      </c>
      <c r="H105" s="69">
        <v>20763.914078999998</v>
      </c>
      <c r="I105" s="71">
        <v>2605</v>
      </c>
      <c r="J105" s="134" t="s">
        <v>3675</v>
      </c>
      <c r="K105" s="69">
        <v>540.89996176399995</v>
      </c>
      <c r="L105" s="70">
        <v>3.8339148877343683E-4</v>
      </c>
      <c r="M105" s="70">
        <f t="shared" si="1"/>
        <v>2.1549675948842211E-3</v>
      </c>
      <c r="N105" s="70">
        <f>K105/'סכום נכסי הקרן'!$C$41</f>
        <v>1.694142840697055E-4</v>
      </c>
    </row>
    <row r="106" spans="1:14">
      <c r="A106" s="62" t="s">
        <v>1266</v>
      </c>
      <c r="B106" s="59" t="s">
        <v>1267</v>
      </c>
      <c r="C106" s="72" t="s">
        <v>124</v>
      </c>
      <c r="D106" s="72" t="s">
        <v>29</v>
      </c>
      <c r="E106" s="59" t="s">
        <v>441</v>
      </c>
      <c r="F106" s="72" t="s">
        <v>340</v>
      </c>
      <c r="G106" s="72" t="s">
        <v>136</v>
      </c>
      <c r="H106" s="69">
        <v>6161.7684429999999</v>
      </c>
      <c r="I106" s="71">
        <v>23770</v>
      </c>
      <c r="J106" s="69">
        <v>50.509765884000004</v>
      </c>
      <c r="K106" s="69">
        <v>1515.162124899</v>
      </c>
      <c r="L106" s="70">
        <v>5.050976401413769E-4</v>
      </c>
      <c r="M106" s="70">
        <f t="shared" si="1"/>
        <v>6.0364679440999304E-3</v>
      </c>
      <c r="N106" s="70">
        <f>K106/'סכום נכסי הקרן'!$C$41</f>
        <v>4.7456114768833034E-4</v>
      </c>
    </row>
    <row r="107" spans="1:14">
      <c r="A107" s="62" t="s">
        <v>1268</v>
      </c>
      <c r="B107" s="59" t="s">
        <v>1269</v>
      </c>
      <c r="C107" s="72" t="s">
        <v>124</v>
      </c>
      <c r="D107" s="72" t="s">
        <v>29</v>
      </c>
      <c r="E107" s="59" t="s">
        <v>444</v>
      </c>
      <c r="F107" s="72" t="s">
        <v>340</v>
      </c>
      <c r="G107" s="72" t="s">
        <v>136</v>
      </c>
      <c r="H107" s="69">
        <v>88450.459199000004</v>
      </c>
      <c r="I107" s="71">
        <v>1700</v>
      </c>
      <c r="J107" s="134" t="s">
        <v>3675</v>
      </c>
      <c r="K107" s="69">
        <v>1503.657806377</v>
      </c>
      <c r="L107" s="70">
        <v>4.5510825309242784E-4</v>
      </c>
      <c r="M107" s="70">
        <f t="shared" si="1"/>
        <v>5.9906342680625252E-3</v>
      </c>
      <c r="N107" s="70">
        <f>K107/'סכום נכסי הקרן'!$C$41</f>
        <v>4.7095790120304983E-4</v>
      </c>
    </row>
    <row r="108" spans="1:14">
      <c r="A108" s="62" t="s">
        <v>1270</v>
      </c>
      <c r="B108" s="59" t="s">
        <v>1271</v>
      </c>
      <c r="C108" s="72" t="s">
        <v>124</v>
      </c>
      <c r="D108" s="72" t="s">
        <v>29</v>
      </c>
      <c r="E108" s="59" t="s">
        <v>1272</v>
      </c>
      <c r="F108" s="72" t="s">
        <v>1131</v>
      </c>
      <c r="G108" s="72" t="s">
        <v>136</v>
      </c>
      <c r="H108" s="69">
        <v>11347.627562</v>
      </c>
      <c r="I108" s="71">
        <v>7154</v>
      </c>
      <c r="J108" s="134" t="s">
        <v>3675</v>
      </c>
      <c r="K108" s="69">
        <v>811.80927578000012</v>
      </c>
      <c r="L108" s="70">
        <v>2.3424738008165569E-4</v>
      </c>
      <c r="M108" s="70">
        <f t="shared" si="1"/>
        <v>3.2342813943396411E-3</v>
      </c>
      <c r="N108" s="70">
        <f>K108/'סכום נכסי הקרן'!$C$41</f>
        <v>2.5426529299223995E-4</v>
      </c>
    </row>
    <row r="109" spans="1:14">
      <c r="A109" s="62" t="s">
        <v>1273</v>
      </c>
      <c r="B109" s="59" t="s">
        <v>1274</v>
      </c>
      <c r="C109" s="72" t="s">
        <v>124</v>
      </c>
      <c r="D109" s="72" t="s">
        <v>29</v>
      </c>
      <c r="E109" s="59" t="s">
        <v>1275</v>
      </c>
      <c r="F109" s="72" t="s">
        <v>1131</v>
      </c>
      <c r="G109" s="72" t="s">
        <v>136</v>
      </c>
      <c r="H109" s="69">
        <v>2263.8723169999998</v>
      </c>
      <c r="I109" s="71">
        <v>20210</v>
      </c>
      <c r="J109" s="134" t="s">
        <v>3675</v>
      </c>
      <c r="K109" s="69">
        <v>457.528595306</v>
      </c>
      <c r="L109" s="70">
        <v>1.6433949234671228E-4</v>
      </c>
      <c r="M109" s="70">
        <f t="shared" si="1"/>
        <v>1.822812657264544E-3</v>
      </c>
      <c r="N109" s="70">
        <f>K109/'סכום נכסי הקרן'!$C$41</f>
        <v>1.4330169142996393E-4</v>
      </c>
    </row>
    <row r="110" spans="1:14">
      <c r="A110" s="62" t="s">
        <v>1276</v>
      </c>
      <c r="B110" s="59" t="s">
        <v>1277</v>
      </c>
      <c r="C110" s="72" t="s">
        <v>124</v>
      </c>
      <c r="D110" s="72" t="s">
        <v>29</v>
      </c>
      <c r="E110" s="59" t="s">
        <v>1278</v>
      </c>
      <c r="F110" s="72" t="s">
        <v>130</v>
      </c>
      <c r="G110" s="72" t="s">
        <v>136</v>
      </c>
      <c r="H110" s="69">
        <v>225193.530287</v>
      </c>
      <c r="I110" s="71">
        <v>299.60000000000002</v>
      </c>
      <c r="J110" s="134" t="s">
        <v>3675</v>
      </c>
      <c r="K110" s="69">
        <v>674.67981675199997</v>
      </c>
      <c r="L110" s="70">
        <v>2.0037308644188647E-4</v>
      </c>
      <c r="M110" s="70">
        <f t="shared" si="1"/>
        <v>2.6879520147892731E-3</v>
      </c>
      <c r="N110" s="70">
        <f>K110/'סכום נכסי הקרן'!$C$41</f>
        <v>2.1131522686479795E-4</v>
      </c>
    </row>
    <row r="111" spans="1:14">
      <c r="A111" s="62" t="s">
        <v>1279</v>
      </c>
      <c r="B111" s="59" t="s">
        <v>1280</v>
      </c>
      <c r="C111" s="72" t="s">
        <v>124</v>
      </c>
      <c r="D111" s="72" t="s">
        <v>29</v>
      </c>
      <c r="E111" s="59" t="s">
        <v>794</v>
      </c>
      <c r="F111" s="72" t="s">
        <v>323</v>
      </c>
      <c r="G111" s="72" t="s">
        <v>136</v>
      </c>
      <c r="H111" s="69">
        <v>305408.15684000001</v>
      </c>
      <c r="I111" s="71">
        <v>295.7</v>
      </c>
      <c r="J111" s="134" t="s">
        <v>3675</v>
      </c>
      <c r="K111" s="69">
        <v>903.09191978199999</v>
      </c>
      <c r="L111" s="70">
        <v>3.3313264119221915E-4</v>
      </c>
      <c r="M111" s="70">
        <f t="shared" si="1"/>
        <v>3.5979551856228603E-3</v>
      </c>
      <c r="N111" s="70">
        <f>K111/'סכום נכסי הקרן'!$C$41</f>
        <v>2.828557623484496E-4</v>
      </c>
    </row>
    <row r="112" spans="1:14">
      <c r="A112" s="62" t="s">
        <v>1281</v>
      </c>
      <c r="B112" s="59" t="s">
        <v>1282</v>
      </c>
      <c r="C112" s="72" t="s">
        <v>124</v>
      </c>
      <c r="D112" s="72" t="s">
        <v>29</v>
      </c>
      <c r="E112" s="59" t="s">
        <v>1283</v>
      </c>
      <c r="F112" s="72" t="s">
        <v>1131</v>
      </c>
      <c r="G112" s="72" t="s">
        <v>136</v>
      </c>
      <c r="H112" s="69">
        <v>168429.89845100002</v>
      </c>
      <c r="I112" s="71">
        <v>1709</v>
      </c>
      <c r="J112" s="134" t="s">
        <v>3675</v>
      </c>
      <c r="K112" s="69">
        <v>2878.4669645220001</v>
      </c>
      <c r="L112" s="70">
        <v>6.3399213279015582E-4</v>
      </c>
      <c r="M112" s="70">
        <f t="shared" si="1"/>
        <v>1.1467930245844778E-2</v>
      </c>
      <c r="N112" s="70">
        <f>K112/'סכום נכסי הקרן'!$C$41</f>
        <v>9.0155935382661592E-4</v>
      </c>
    </row>
    <row r="113" spans="1:14">
      <c r="A113" s="62" t="s">
        <v>1284</v>
      </c>
      <c r="B113" s="59" t="s">
        <v>1285</v>
      </c>
      <c r="C113" s="72" t="s">
        <v>124</v>
      </c>
      <c r="D113" s="72" t="s">
        <v>29</v>
      </c>
      <c r="E113" s="59" t="s">
        <v>1286</v>
      </c>
      <c r="F113" s="72" t="s">
        <v>131</v>
      </c>
      <c r="G113" s="72" t="s">
        <v>136</v>
      </c>
      <c r="H113" s="69">
        <v>3268.7864140000001</v>
      </c>
      <c r="I113" s="71">
        <v>26550</v>
      </c>
      <c r="J113" s="134" t="s">
        <v>3675</v>
      </c>
      <c r="K113" s="69">
        <v>867.86279281599991</v>
      </c>
      <c r="L113" s="70">
        <v>3.8071116157568582E-4</v>
      </c>
      <c r="M113" s="70">
        <f t="shared" si="1"/>
        <v>3.4576009013293153E-3</v>
      </c>
      <c r="N113" s="70">
        <f>K113/'סכום נכסי הקרן'!$C$41</f>
        <v>2.718217121631222E-4</v>
      </c>
    </row>
    <row r="114" spans="1:14">
      <c r="A114" s="133" t="s">
        <v>3675</v>
      </c>
      <c r="B114" s="134" t="s">
        <v>3675</v>
      </c>
      <c r="C114" s="134" t="s">
        <v>3675</v>
      </c>
      <c r="D114" s="134" t="s">
        <v>3675</v>
      </c>
      <c r="E114" s="134" t="s">
        <v>3675</v>
      </c>
      <c r="F114" s="134" t="s">
        <v>3675</v>
      </c>
      <c r="G114" s="134" t="s">
        <v>3675</v>
      </c>
      <c r="H114" s="134" t="s">
        <v>3675</v>
      </c>
      <c r="I114" s="134" t="s">
        <v>3675</v>
      </c>
      <c r="J114" s="134" t="s">
        <v>3675</v>
      </c>
      <c r="K114" s="134" t="s">
        <v>3675</v>
      </c>
      <c r="L114" s="134" t="s">
        <v>3675</v>
      </c>
      <c r="M114" s="134" t="s">
        <v>3675</v>
      </c>
      <c r="N114" s="134" t="s">
        <v>3675</v>
      </c>
    </row>
    <row r="115" spans="1:14">
      <c r="A115" s="76" t="s">
        <v>30</v>
      </c>
      <c r="B115" s="131" t="s">
        <v>3675</v>
      </c>
      <c r="C115" s="131" t="s">
        <v>3675</v>
      </c>
      <c r="D115" s="131" t="s">
        <v>3675</v>
      </c>
      <c r="E115" s="131" t="s">
        <v>3675</v>
      </c>
      <c r="F115" s="131" t="s">
        <v>3675</v>
      </c>
      <c r="G115" s="131" t="s">
        <v>3675</v>
      </c>
      <c r="H115" s="131" t="s">
        <v>3675</v>
      </c>
      <c r="I115" s="131" t="s">
        <v>3675</v>
      </c>
      <c r="J115" s="66">
        <v>17.207494628999999</v>
      </c>
      <c r="K115" s="66">
        <v>11459.642464986004</v>
      </c>
      <c r="L115" s="131" t="s">
        <v>3675</v>
      </c>
      <c r="M115" s="67">
        <f t="shared" si="1"/>
        <v>4.565568479699527E-2</v>
      </c>
      <c r="N115" s="67">
        <f>K115/'סכום נכסי הקרן'!$C$41</f>
        <v>3.5892535794769813E-3</v>
      </c>
    </row>
    <row r="116" spans="1:14">
      <c r="A116" s="62" t="s">
        <v>1287</v>
      </c>
      <c r="B116" s="59" t="s">
        <v>1288</v>
      </c>
      <c r="C116" s="72" t="s">
        <v>124</v>
      </c>
      <c r="D116" s="72" t="s">
        <v>29</v>
      </c>
      <c r="E116" s="59" t="s">
        <v>1289</v>
      </c>
      <c r="F116" s="72" t="s">
        <v>1290</v>
      </c>
      <c r="G116" s="72" t="s">
        <v>136</v>
      </c>
      <c r="H116" s="69">
        <v>136418.81291499999</v>
      </c>
      <c r="I116" s="71">
        <v>160.30000000000001</v>
      </c>
      <c r="J116" s="134" t="s">
        <v>3675</v>
      </c>
      <c r="K116" s="69">
        <v>218.67935708600001</v>
      </c>
      <c r="L116" s="70">
        <v>4.5954990631275099E-4</v>
      </c>
      <c r="M116" s="70">
        <f t="shared" si="1"/>
        <v>8.7122751248419378E-4</v>
      </c>
      <c r="N116" s="70">
        <f>K116/'סכום נכסי הקרן'!$C$41</f>
        <v>6.8492159993371058E-5</v>
      </c>
    </row>
    <row r="117" spans="1:14">
      <c r="A117" s="62" t="s">
        <v>1291</v>
      </c>
      <c r="B117" s="59" t="s">
        <v>1292</v>
      </c>
      <c r="C117" s="72" t="s">
        <v>124</v>
      </c>
      <c r="D117" s="72" t="s">
        <v>29</v>
      </c>
      <c r="E117" s="59" t="s">
        <v>1293</v>
      </c>
      <c r="F117" s="72" t="s">
        <v>596</v>
      </c>
      <c r="G117" s="72" t="s">
        <v>136</v>
      </c>
      <c r="H117" s="69">
        <v>55263.270844999999</v>
      </c>
      <c r="I117" s="71">
        <v>512</v>
      </c>
      <c r="J117" s="134" t="s">
        <v>3675</v>
      </c>
      <c r="K117" s="69">
        <v>282.94794672800003</v>
      </c>
      <c r="L117" s="70">
        <v>3.352223963409905E-4</v>
      </c>
      <c r="M117" s="70">
        <f t="shared" si="1"/>
        <v>1.1272762051033462E-3</v>
      </c>
      <c r="N117" s="70">
        <f>K117/'סכום נכסי הקרן'!$C$41</f>
        <v>8.8621606974400202E-5</v>
      </c>
    </row>
    <row r="118" spans="1:14">
      <c r="A118" s="62" t="s">
        <v>1294</v>
      </c>
      <c r="B118" s="59" t="s">
        <v>1295</v>
      </c>
      <c r="C118" s="72" t="s">
        <v>124</v>
      </c>
      <c r="D118" s="72" t="s">
        <v>29</v>
      </c>
      <c r="E118" s="59" t="s">
        <v>1296</v>
      </c>
      <c r="F118" s="72" t="s">
        <v>1297</v>
      </c>
      <c r="G118" s="72" t="s">
        <v>136</v>
      </c>
      <c r="H118" s="69">
        <v>1883.3644569999999</v>
      </c>
      <c r="I118" s="71">
        <v>1558</v>
      </c>
      <c r="J118" s="134" t="s">
        <v>3675</v>
      </c>
      <c r="K118" s="69">
        <v>29.34281824</v>
      </c>
      <c r="L118" s="70">
        <v>4.214289869581445E-4</v>
      </c>
      <c r="M118" s="70">
        <f t="shared" si="1"/>
        <v>1.1690298931351518E-4</v>
      </c>
      <c r="N118" s="70">
        <f>K118/'סכום נכסי הקרן'!$C$41</f>
        <v>9.1904102350187136E-6</v>
      </c>
    </row>
    <row r="119" spans="1:14">
      <c r="A119" s="62" t="s">
        <v>1298</v>
      </c>
      <c r="B119" s="59" t="s">
        <v>1299</v>
      </c>
      <c r="C119" s="72" t="s">
        <v>124</v>
      </c>
      <c r="D119" s="72" t="s">
        <v>29</v>
      </c>
      <c r="E119" s="59" t="s">
        <v>1300</v>
      </c>
      <c r="F119" s="72" t="s">
        <v>132</v>
      </c>
      <c r="G119" s="72" t="s">
        <v>136</v>
      </c>
      <c r="H119" s="69">
        <v>24617.589630999999</v>
      </c>
      <c r="I119" s="71">
        <v>433</v>
      </c>
      <c r="J119" s="134" t="s">
        <v>3675</v>
      </c>
      <c r="K119" s="69">
        <v>106.59416310399999</v>
      </c>
      <c r="L119" s="70">
        <v>4.4749881622065368E-4</v>
      </c>
      <c r="M119" s="70">
        <f t="shared" si="1"/>
        <v>4.246755103176485E-4</v>
      </c>
      <c r="N119" s="70">
        <f>K119/'סכום נכסי הקרן'!$C$41</f>
        <v>3.3386162146102557E-5</v>
      </c>
    </row>
    <row r="120" spans="1:14">
      <c r="A120" s="62" t="s">
        <v>1301</v>
      </c>
      <c r="B120" s="59" t="s">
        <v>1302</v>
      </c>
      <c r="C120" s="72" t="s">
        <v>124</v>
      </c>
      <c r="D120" s="72" t="s">
        <v>29</v>
      </c>
      <c r="E120" s="59" t="s">
        <v>1303</v>
      </c>
      <c r="F120" s="72" t="s">
        <v>132</v>
      </c>
      <c r="G120" s="72" t="s">
        <v>136</v>
      </c>
      <c r="H120" s="69">
        <v>10825.113063000001</v>
      </c>
      <c r="I120" s="71">
        <v>1999</v>
      </c>
      <c r="J120" s="134" t="s">
        <v>3675</v>
      </c>
      <c r="K120" s="69">
        <v>216.39401012799999</v>
      </c>
      <c r="L120" s="70">
        <v>6.4063972774664238E-4</v>
      </c>
      <c r="M120" s="70">
        <f t="shared" si="1"/>
        <v>8.6212259662970527E-4</v>
      </c>
      <c r="N120" s="70">
        <f>K120/'סכום נכסי הקרן'!$C$41</f>
        <v>6.7776370667970109E-5</v>
      </c>
    </row>
    <row r="121" spans="1:14">
      <c r="A121" s="62" t="s">
        <v>1304</v>
      </c>
      <c r="B121" s="59" t="s">
        <v>1305</v>
      </c>
      <c r="C121" s="72" t="s">
        <v>124</v>
      </c>
      <c r="D121" s="72" t="s">
        <v>29</v>
      </c>
      <c r="E121" s="59" t="s">
        <v>1306</v>
      </c>
      <c r="F121" s="72" t="s">
        <v>131</v>
      </c>
      <c r="G121" s="72" t="s">
        <v>136</v>
      </c>
      <c r="H121" s="69">
        <v>13535.183999999999</v>
      </c>
      <c r="I121" s="71">
        <v>468</v>
      </c>
      <c r="J121" s="134" t="s">
        <v>3675</v>
      </c>
      <c r="K121" s="69">
        <v>63.344661119999998</v>
      </c>
      <c r="L121" s="70">
        <v>2.3817216338610012E-4</v>
      </c>
      <c r="M121" s="70">
        <f t="shared" si="1"/>
        <v>2.5236772355713573E-4</v>
      </c>
      <c r="N121" s="70">
        <f>K121/'סכום נכסי הקרן'!$C$41</f>
        <v>1.984006502475067E-5</v>
      </c>
    </row>
    <row r="122" spans="1:14">
      <c r="A122" s="62" t="s">
        <v>1307</v>
      </c>
      <c r="B122" s="59" t="s">
        <v>1308</v>
      </c>
      <c r="C122" s="72" t="s">
        <v>124</v>
      </c>
      <c r="D122" s="72" t="s">
        <v>29</v>
      </c>
      <c r="E122" s="59" t="s">
        <v>797</v>
      </c>
      <c r="F122" s="72" t="s">
        <v>660</v>
      </c>
      <c r="G122" s="72" t="s">
        <v>136</v>
      </c>
      <c r="H122" s="69">
        <v>1092.791279</v>
      </c>
      <c r="I122" s="71">
        <v>5400</v>
      </c>
      <c r="J122" s="134" t="s">
        <v>3675</v>
      </c>
      <c r="K122" s="69">
        <v>59.010729040999998</v>
      </c>
      <c r="L122" s="70">
        <v>8.5025018624658002E-5</v>
      </c>
      <c r="M122" s="70">
        <f t="shared" si="1"/>
        <v>2.3510116070100983E-4</v>
      </c>
      <c r="N122" s="70">
        <f>K122/'סכום נכסי הקרן'!$C$41</f>
        <v>1.8482642114281197E-5</v>
      </c>
    </row>
    <row r="123" spans="1:14">
      <c r="A123" s="62" t="s">
        <v>1309</v>
      </c>
      <c r="B123" s="59" t="s">
        <v>1310</v>
      </c>
      <c r="C123" s="72" t="s">
        <v>124</v>
      </c>
      <c r="D123" s="72" t="s">
        <v>29</v>
      </c>
      <c r="E123" s="59" t="s">
        <v>1311</v>
      </c>
      <c r="F123" s="72" t="s">
        <v>1312</v>
      </c>
      <c r="G123" s="72" t="s">
        <v>136</v>
      </c>
      <c r="H123" s="69">
        <v>12334.201483999997</v>
      </c>
      <c r="I123" s="71">
        <v>574</v>
      </c>
      <c r="J123" s="134" t="s">
        <v>3675</v>
      </c>
      <c r="K123" s="69">
        <v>70.798316518000007</v>
      </c>
      <c r="L123" s="70">
        <v>6.3501972493293618E-4</v>
      </c>
      <c r="M123" s="70">
        <f t="shared" si="1"/>
        <v>2.8206339185361833E-4</v>
      </c>
      <c r="N123" s="70">
        <f>K123/'סכום נכסי הקרן'!$C$41</f>
        <v>2.217461074894767E-5</v>
      </c>
    </row>
    <row r="124" spans="1:14">
      <c r="A124" s="62" t="s">
        <v>1313</v>
      </c>
      <c r="B124" s="59" t="s">
        <v>1314</v>
      </c>
      <c r="C124" s="72" t="s">
        <v>124</v>
      </c>
      <c r="D124" s="72" t="s">
        <v>29</v>
      </c>
      <c r="E124" s="59" t="s">
        <v>1315</v>
      </c>
      <c r="F124" s="72" t="s">
        <v>323</v>
      </c>
      <c r="G124" s="72" t="s">
        <v>136</v>
      </c>
      <c r="H124" s="69">
        <v>7047.8097860000007</v>
      </c>
      <c r="I124" s="71">
        <v>2602</v>
      </c>
      <c r="J124" s="134" t="s">
        <v>3675</v>
      </c>
      <c r="K124" s="69">
        <v>183.38401064299995</v>
      </c>
      <c r="L124" s="70">
        <v>3.9391108066899627E-4</v>
      </c>
      <c r="M124" s="70">
        <f t="shared" si="1"/>
        <v>7.3060940708291611E-4</v>
      </c>
      <c r="N124" s="70">
        <f>K124/'סכום נכסי הקרן'!$C$41</f>
        <v>5.7437369327214549E-5</v>
      </c>
    </row>
    <row r="125" spans="1:14">
      <c r="A125" s="62" t="s">
        <v>1316</v>
      </c>
      <c r="B125" s="59" t="s">
        <v>1317</v>
      </c>
      <c r="C125" s="72" t="s">
        <v>124</v>
      </c>
      <c r="D125" s="72" t="s">
        <v>29</v>
      </c>
      <c r="E125" s="59" t="s">
        <v>1318</v>
      </c>
      <c r="F125" s="72" t="s">
        <v>159</v>
      </c>
      <c r="G125" s="72" t="s">
        <v>136</v>
      </c>
      <c r="H125" s="69">
        <v>263.59770800000001</v>
      </c>
      <c r="I125" s="71">
        <v>7941</v>
      </c>
      <c r="J125" s="134" t="s">
        <v>3675</v>
      </c>
      <c r="K125" s="69">
        <v>20.932294023999997</v>
      </c>
      <c r="L125" s="70">
        <v>2.3228710230511706E-5</v>
      </c>
      <c r="M125" s="70">
        <f t="shared" si="1"/>
        <v>8.3395116467007408E-5</v>
      </c>
      <c r="N125" s="70">
        <f>K125/'סכום נכסי הקרן'!$C$41</f>
        <v>6.5561653849030775E-6</v>
      </c>
    </row>
    <row r="126" spans="1:14">
      <c r="A126" s="62" t="s">
        <v>1319</v>
      </c>
      <c r="B126" s="59" t="s">
        <v>1320</v>
      </c>
      <c r="C126" s="72" t="s">
        <v>124</v>
      </c>
      <c r="D126" s="72" t="s">
        <v>29</v>
      </c>
      <c r="E126" s="59" t="s">
        <v>1321</v>
      </c>
      <c r="F126" s="72" t="s">
        <v>1297</v>
      </c>
      <c r="G126" s="72" t="s">
        <v>136</v>
      </c>
      <c r="H126" s="69">
        <v>7402.9542909999991</v>
      </c>
      <c r="I126" s="71">
        <v>627.29999999999995</v>
      </c>
      <c r="J126" s="134" t="s">
        <v>3675</v>
      </c>
      <c r="K126" s="69">
        <v>46.438732252000001</v>
      </c>
      <c r="L126" s="70">
        <v>1.4206183466153235E-4</v>
      </c>
      <c r="M126" s="70">
        <f t="shared" si="1"/>
        <v>1.8501381073165619E-4</v>
      </c>
      <c r="N126" s="70">
        <f>K126/'סכום נכסי הקרן'!$C$41</f>
        <v>1.4544990078978675E-5</v>
      </c>
    </row>
    <row r="127" spans="1:14">
      <c r="A127" s="62" t="s">
        <v>1322</v>
      </c>
      <c r="B127" s="59" t="s">
        <v>1323</v>
      </c>
      <c r="C127" s="72" t="s">
        <v>124</v>
      </c>
      <c r="D127" s="72" t="s">
        <v>29</v>
      </c>
      <c r="E127" s="59" t="s">
        <v>1324</v>
      </c>
      <c r="F127" s="72" t="s">
        <v>546</v>
      </c>
      <c r="G127" s="72" t="s">
        <v>136</v>
      </c>
      <c r="H127" s="69">
        <v>7760.5048999999999</v>
      </c>
      <c r="I127" s="71">
        <v>2300</v>
      </c>
      <c r="J127" s="134" t="s">
        <v>3675</v>
      </c>
      <c r="K127" s="69">
        <v>178.491612699</v>
      </c>
      <c r="L127" s="70">
        <v>2.7722253169579778E-4</v>
      </c>
      <c r="M127" s="70">
        <f t="shared" si="1"/>
        <v>7.1111789335417594E-4</v>
      </c>
      <c r="N127" s="70">
        <f>K127/'סכום נכסי הקרן'!$C$41</f>
        <v>5.590503034836936E-5</v>
      </c>
    </row>
    <row r="128" spans="1:14">
      <c r="A128" s="62" t="s">
        <v>1325</v>
      </c>
      <c r="B128" s="59" t="s">
        <v>1326</v>
      </c>
      <c r="C128" s="72" t="s">
        <v>124</v>
      </c>
      <c r="D128" s="72" t="s">
        <v>29</v>
      </c>
      <c r="E128" s="59" t="s">
        <v>1327</v>
      </c>
      <c r="F128" s="72" t="s">
        <v>132</v>
      </c>
      <c r="G128" s="72" t="s">
        <v>136</v>
      </c>
      <c r="H128" s="69">
        <v>4142.8716770000001</v>
      </c>
      <c r="I128" s="71">
        <v>1762</v>
      </c>
      <c r="J128" s="134" t="s">
        <v>3675</v>
      </c>
      <c r="K128" s="69">
        <v>72.997398954999994</v>
      </c>
      <c r="L128" s="70">
        <v>6.3459792878466364E-4</v>
      </c>
      <c r="M128" s="70">
        <f t="shared" si="1"/>
        <v>2.9082462632433118E-4</v>
      </c>
      <c r="N128" s="70">
        <f>K128/'סכום נכסי הקרן'!$C$41</f>
        <v>2.286338132208586E-5</v>
      </c>
    </row>
    <row r="129" spans="1:14">
      <c r="A129" s="62" t="s">
        <v>1328</v>
      </c>
      <c r="B129" s="59" t="s">
        <v>1329</v>
      </c>
      <c r="C129" s="72" t="s">
        <v>124</v>
      </c>
      <c r="D129" s="72" t="s">
        <v>29</v>
      </c>
      <c r="E129" s="59" t="s">
        <v>1330</v>
      </c>
      <c r="F129" s="72" t="s">
        <v>546</v>
      </c>
      <c r="G129" s="72" t="s">
        <v>136</v>
      </c>
      <c r="H129" s="69">
        <v>1806.1465710000002</v>
      </c>
      <c r="I129" s="71">
        <v>9550</v>
      </c>
      <c r="J129" s="134" t="s">
        <v>3675</v>
      </c>
      <c r="K129" s="69">
        <v>172.48699749800002</v>
      </c>
      <c r="L129" s="70">
        <v>3.5687444670178746E-4</v>
      </c>
      <c r="M129" s="70">
        <f t="shared" si="1"/>
        <v>6.8719526053367312E-4</v>
      </c>
      <c r="N129" s="70">
        <f>K129/'סכום נכסי הקרן'!$C$41</f>
        <v>5.4024335844206445E-5</v>
      </c>
    </row>
    <row r="130" spans="1:14">
      <c r="A130" s="62" t="s">
        <v>1331</v>
      </c>
      <c r="B130" s="59" t="s">
        <v>1332</v>
      </c>
      <c r="C130" s="72" t="s">
        <v>124</v>
      </c>
      <c r="D130" s="72" t="s">
        <v>29</v>
      </c>
      <c r="E130" s="59" t="s">
        <v>1333</v>
      </c>
      <c r="F130" s="72" t="s">
        <v>1143</v>
      </c>
      <c r="G130" s="72" t="s">
        <v>136</v>
      </c>
      <c r="H130" s="69">
        <v>5562.6109649999999</v>
      </c>
      <c r="I130" s="71">
        <v>113.3</v>
      </c>
      <c r="J130" s="134" t="s">
        <v>3675</v>
      </c>
      <c r="K130" s="69">
        <v>6.3024382010000002</v>
      </c>
      <c r="L130" s="70">
        <v>1.8779722102794011E-4</v>
      </c>
      <c r="M130" s="70">
        <f t="shared" si="1"/>
        <v>2.5109171846902762E-5</v>
      </c>
      <c r="N130" s="70">
        <f>K130/'סכום נכסי הקרן'!$C$41</f>
        <v>1.9739750992658342E-6</v>
      </c>
    </row>
    <row r="131" spans="1:14">
      <c r="A131" s="62" t="s">
        <v>1334</v>
      </c>
      <c r="B131" s="59" t="s">
        <v>1335</v>
      </c>
      <c r="C131" s="72" t="s">
        <v>124</v>
      </c>
      <c r="D131" s="72" t="s">
        <v>29</v>
      </c>
      <c r="E131" s="59" t="s">
        <v>1336</v>
      </c>
      <c r="F131" s="72" t="s">
        <v>660</v>
      </c>
      <c r="G131" s="72" t="s">
        <v>136</v>
      </c>
      <c r="H131" s="69">
        <v>11279.32</v>
      </c>
      <c r="I131" s="71">
        <v>1600</v>
      </c>
      <c r="J131" s="134" t="s">
        <v>3675</v>
      </c>
      <c r="K131" s="69">
        <v>180.46912</v>
      </c>
      <c r="L131" s="70">
        <v>2.4729324189041383E-4</v>
      </c>
      <c r="M131" s="70">
        <f t="shared" si="1"/>
        <v>7.1899636341064312E-4</v>
      </c>
      <c r="N131" s="70">
        <f>K131/'סכום נכסי הקרן'!$C$41</f>
        <v>5.6524401779916442E-5</v>
      </c>
    </row>
    <row r="132" spans="1:14">
      <c r="A132" s="62" t="s">
        <v>1337</v>
      </c>
      <c r="B132" s="59" t="s">
        <v>1338</v>
      </c>
      <c r="C132" s="72" t="s">
        <v>124</v>
      </c>
      <c r="D132" s="72" t="s">
        <v>29</v>
      </c>
      <c r="E132" s="59" t="s">
        <v>1339</v>
      </c>
      <c r="F132" s="72" t="s">
        <v>1205</v>
      </c>
      <c r="G132" s="72" t="s">
        <v>136</v>
      </c>
      <c r="H132" s="69">
        <v>11428.866864</v>
      </c>
      <c r="I132" s="71">
        <v>160.1</v>
      </c>
      <c r="J132" s="134" t="s">
        <v>3675</v>
      </c>
      <c r="K132" s="69">
        <v>18.297615867000001</v>
      </c>
      <c r="L132" s="70">
        <v>1.1612053510884163E-4</v>
      </c>
      <c r="M132" s="70">
        <f t="shared" si="1"/>
        <v>7.2898450812293439E-5</v>
      </c>
      <c r="N132" s="70">
        <f>K132/'סכום נכסי הקרן'!$C$41</f>
        <v>5.7309626759463451E-6</v>
      </c>
    </row>
    <row r="133" spans="1:14">
      <c r="A133" s="62" t="s">
        <v>1340</v>
      </c>
      <c r="B133" s="59" t="s">
        <v>1341</v>
      </c>
      <c r="C133" s="72" t="s">
        <v>124</v>
      </c>
      <c r="D133" s="72" t="s">
        <v>29</v>
      </c>
      <c r="E133" s="59" t="s">
        <v>1342</v>
      </c>
      <c r="F133" s="72" t="s">
        <v>596</v>
      </c>
      <c r="G133" s="72" t="s">
        <v>136</v>
      </c>
      <c r="H133" s="69">
        <v>1012.944972</v>
      </c>
      <c r="I133" s="71">
        <v>6898</v>
      </c>
      <c r="J133" s="134" t="s">
        <v>3675</v>
      </c>
      <c r="K133" s="69">
        <v>69.872944185999998</v>
      </c>
      <c r="L133" s="70">
        <v>5.5959067999430323E-5</v>
      </c>
      <c r="M133" s="70">
        <f t="shared" si="1"/>
        <v>2.783766705934447E-4</v>
      </c>
      <c r="N133" s="70">
        <f>K133/'סכום נכסי הקרן'!$C$41</f>
        <v>2.1884776579589574E-5</v>
      </c>
    </row>
    <row r="134" spans="1:14">
      <c r="A134" s="62" t="s">
        <v>1343</v>
      </c>
      <c r="B134" s="59" t="s">
        <v>1344</v>
      </c>
      <c r="C134" s="72" t="s">
        <v>124</v>
      </c>
      <c r="D134" s="72" t="s">
        <v>29</v>
      </c>
      <c r="E134" s="59" t="s">
        <v>1345</v>
      </c>
      <c r="F134" s="72" t="s">
        <v>751</v>
      </c>
      <c r="G134" s="72" t="s">
        <v>136</v>
      </c>
      <c r="H134" s="69">
        <v>3762.3863760000004</v>
      </c>
      <c r="I134" s="71">
        <v>11590</v>
      </c>
      <c r="J134" s="134" t="s">
        <v>3675</v>
      </c>
      <c r="K134" s="69">
        <v>436.06058095500003</v>
      </c>
      <c r="L134" s="70">
        <v>4.2344009815778585E-4</v>
      </c>
      <c r="M134" s="70">
        <f t="shared" si="1"/>
        <v>1.737283209079633E-3</v>
      </c>
      <c r="N134" s="70">
        <f>K134/'סכום נכסי הקרן'!$C$41</f>
        <v>1.3657773406488711E-4</v>
      </c>
    </row>
    <row r="135" spans="1:14">
      <c r="A135" s="62" t="s">
        <v>1346</v>
      </c>
      <c r="B135" s="59" t="s">
        <v>1347</v>
      </c>
      <c r="C135" s="72" t="s">
        <v>124</v>
      </c>
      <c r="D135" s="72" t="s">
        <v>29</v>
      </c>
      <c r="E135" s="59" t="s">
        <v>1348</v>
      </c>
      <c r="F135" s="72" t="s">
        <v>131</v>
      </c>
      <c r="G135" s="72" t="s">
        <v>136</v>
      </c>
      <c r="H135" s="69">
        <v>46696.384800000007</v>
      </c>
      <c r="I135" s="71">
        <v>230.2</v>
      </c>
      <c r="J135" s="134" t="s">
        <v>3675</v>
      </c>
      <c r="K135" s="69">
        <v>107.49507780999998</v>
      </c>
      <c r="L135" s="70">
        <v>3.1184304492430149E-4</v>
      </c>
      <c r="M135" s="70">
        <f t="shared" si="1"/>
        <v>4.2826479139441759E-4</v>
      </c>
      <c r="N135" s="70">
        <f>K135/'סכום נכסי הקרן'!$C$41</f>
        <v>3.3668335987319154E-5</v>
      </c>
    </row>
    <row r="136" spans="1:14">
      <c r="A136" s="62" t="s">
        <v>1349</v>
      </c>
      <c r="B136" s="59" t="s">
        <v>1350</v>
      </c>
      <c r="C136" s="72" t="s">
        <v>124</v>
      </c>
      <c r="D136" s="72" t="s">
        <v>29</v>
      </c>
      <c r="E136" s="59" t="s">
        <v>1351</v>
      </c>
      <c r="F136" s="72" t="s">
        <v>132</v>
      </c>
      <c r="G136" s="72" t="s">
        <v>136</v>
      </c>
      <c r="H136" s="69">
        <v>43989.347999999998</v>
      </c>
      <c r="I136" s="71">
        <v>397.9</v>
      </c>
      <c r="J136" s="134" t="s">
        <v>3675</v>
      </c>
      <c r="K136" s="69">
        <v>175.03361569199998</v>
      </c>
      <c r="L136" s="70">
        <v>5.5170419738485323E-4</v>
      </c>
      <c r="M136" s="70">
        <f t="shared" si="1"/>
        <v>6.9734109169016878E-4</v>
      </c>
      <c r="N136" s="70">
        <f>K136/'סכום נכסי הקרן'!$C$41</f>
        <v>5.4821957453807578E-5</v>
      </c>
    </row>
    <row r="137" spans="1:14">
      <c r="A137" s="62" t="s">
        <v>1352</v>
      </c>
      <c r="B137" s="59" t="s">
        <v>1353</v>
      </c>
      <c r="C137" s="72" t="s">
        <v>124</v>
      </c>
      <c r="D137" s="72" t="s">
        <v>29</v>
      </c>
      <c r="E137" s="59" t="s">
        <v>1354</v>
      </c>
      <c r="F137" s="72" t="s">
        <v>159</v>
      </c>
      <c r="G137" s="72" t="s">
        <v>136</v>
      </c>
      <c r="H137" s="69">
        <v>45515.547149999999</v>
      </c>
      <c r="I137" s="71">
        <v>130.1</v>
      </c>
      <c r="J137" s="134" t="s">
        <v>3675</v>
      </c>
      <c r="K137" s="69">
        <v>59.215726846999999</v>
      </c>
      <c r="L137" s="70">
        <v>4.2074862635521442E-4</v>
      </c>
      <c r="M137" s="70">
        <f t="shared" si="1"/>
        <v>2.3591788035377459E-4</v>
      </c>
      <c r="N137" s="70">
        <f>K137/'סכום נכסי הקרן'!$C$41</f>
        <v>1.854684910077476E-5</v>
      </c>
    </row>
    <row r="138" spans="1:14">
      <c r="A138" s="62" t="s">
        <v>1355</v>
      </c>
      <c r="B138" s="59" t="s">
        <v>1356</v>
      </c>
      <c r="C138" s="72" t="s">
        <v>124</v>
      </c>
      <c r="D138" s="72" t="s">
        <v>29</v>
      </c>
      <c r="E138" s="59" t="s">
        <v>557</v>
      </c>
      <c r="F138" s="72" t="s">
        <v>546</v>
      </c>
      <c r="G138" s="72" t="s">
        <v>136</v>
      </c>
      <c r="H138" s="69">
        <v>885424.96193999995</v>
      </c>
      <c r="I138" s="71">
        <v>65.599999999999994</v>
      </c>
      <c r="J138" s="134" t="s">
        <v>3675</v>
      </c>
      <c r="K138" s="69">
        <v>580.83877505499993</v>
      </c>
      <c r="L138" s="70">
        <v>6.9996524379223074E-4</v>
      </c>
      <c r="M138" s="70">
        <f t="shared" ref="M138:M200" si="2">IFERROR(K138/$K$9,0)</f>
        <v>2.3140854623352599E-3</v>
      </c>
      <c r="N138" s="70">
        <f>K138/'סכום נכסי הקרן'!$C$41</f>
        <v>1.8192344646310307E-4</v>
      </c>
    </row>
    <row r="139" spans="1:14">
      <c r="A139" s="62" t="s">
        <v>1357</v>
      </c>
      <c r="B139" s="59" t="s">
        <v>1358</v>
      </c>
      <c r="C139" s="72" t="s">
        <v>124</v>
      </c>
      <c r="D139" s="72" t="s">
        <v>29</v>
      </c>
      <c r="E139" s="59" t="s">
        <v>1359</v>
      </c>
      <c r="F139" s="72" t="s">
        <v>459</v>
      </c>
      <c r="G139" s="72" t="s">
        <v>136</v>
      </c>
      <c r="H139" s="69">
        <v>15264.781661000001</v>
      </c>
      <c r="I139" s="71">
        <v>900</v>
      </c>
      <c r="J139" s="134" t="s">
        <v>3675</v>
      </c>
      <c r="K139" s="69">
        <v>137.38303506</v>
      </c>
      <c r="L139" s="70">
        <v>4.4592351894747812E-4</v>
      </c>
      <c r="M139" s="70">
        <f t="shared" si="2"/>
        <v>5.4733963684455765E-4</v>
      </c>
      <c r="N139" s="70">
        <f>K139/'סכום נכסי הקרן'!$C$41</f>
        <v>4.3029488210923766E-5</v>
      </c>
    </row>
    <row r="140" spans="1:14">
      <c r="A140" s="62" t="s">
        <v>1360</v>
      </c>
      <c r="B140" s="59" t="s">
        <v>1361</v>
      </c>
      <c r="C140" s="72" t="s">
        <v>124</v>
      </c>
      <c r="D140" s="72" t="s">
        <v>29</v>
      </c>
      <c r="E140" s="59" t="s">
        <v>1362</v>
      </c>
      <c r="F140" s="72" t="s">
        <v>161</v>
      </c>
      <c r="G140" s="72" t="s">
        <v>136</v>
      </c>
      <c r="H140" s="69">
        <v>3786.975293</v>
      </c>
      <c r="I140" s="71">
        <v>2290</v>
      </c>
      <c r="J140" s="134" t="s">
        <v>3675</v>
      </c>
      <c r="K140" s="69">
        <v>86.721734219000012</v>
      </c>
      <c r="L140" s="70">
        <v>3.190658994599688E-4</v>
      </c>
      <c r="M140" s="70">
        <f t="shared" si="2"/>
        <v>3.4550293996072755E-4</v>
      </c>
      <c r="N140" s="70">
        <f>K140/'סכום נכסי הקרן'!$C$41</f>
        <v>2.7161955175743553E-5</v>
      </c>
    </row>
    <row r="141" spans="1:14">
      <c r="A141" s="62" t="s">
        <v>1363</v>
      </c>
      <c r="B141" s="59" t="s">
        <v>1364</v>
      </c>
      <c r="C141" s="72" t="s">
        <v>124</v>
      </c>
      <c r="D141" s="72" t="s">
        <v>29</v>
      </c>
      <c r="E141" s="59" t="s">
        <v>1365</v>
      </c>
      <c r="F141" s="72" t="s">
        <v>459</v>
      </c>
      <c r="G141" s="72" t="s">
        <v>136</v>
      </c>
      <c r="H141" s="69">
        <v>9530.1738110000006</v>
      </c>
      <c r="I141" s="71">
        <v>951.2</v>
      </c>
      <c r="J141" s="134" t="s">
        <v>3675</v>
      </c>
      <c r="K141" s="69">
        <v>90.651013304999992</v>
      </c>
      <c r="L141" s="70">
        <v>6.2782082300736242E-4</v>
      </c>
      <c r="M141" s="70">
        <f t="shared" si="2"/>
        <v>3.6115734872417407E-4</v>
      </c>
      <c r="N141" s="70">
        <f>K141/'סכום נכסי הקרן'!$C$41</f>
        <v>2.8392637465115198E-5</v>
      </c>
    </row>
    <row r="142" spans="1:14">
      <c r="A142" s="62" t="s">
        <v>1366</v>
      </c>
      <c r="B142" s="59" t="s">
        <v>1367</v>
      </c>
      <c r="C142" s="72" t="s">
        <v>124</v>
      </c>
      <c r="D142" s="72" t="s">
        <v>29</v>
      </c>
      <c r="E142" s="59" t="s">
        <v>1368</v>
      </c>
      <c r="F142" s="72" t="s">
        <v>132</v>
      </c>
      <c r="G142" s="72" t="s">
        <v>136</v>
      </c>
      <c r="H142" s="69">
        <v>64352.778543</v>
      </c>
      <c r="I142" s="71">
        <v>449.6</v>
      </c>
      <c r="J142" s="134" t="s">
        <v>3675</v>
      </c>
      <c r="K142" s="69">
        <v>289.330092331</v>
      </c>
      <c r="L142" s="70">
        <v>7.0294750962021603E-4</v>
      </c>
      <c r="M142" s="70">
        <f t="shared" si="2"/>
        <v>1.1527029345034464E-3</v>
      </c>
      <c r="N142" s="70">
        <f>K142/'סכום נכסי הקרן'!$C$41</f>
        <v>9.0620547082723981E-5</v>
      </c>
    </row>
    <row r="143" spans="1:14">
      <c r="A143" s="62" t="s">
        <v>1369</v>
      </c>
      <c r="B143" s="59" t="s">
        <v>1370</v>
      </c>
      <c r="C143" s="72" t="s">
        <v>124</v>
      </c>
      <c r="D143" s="72" t="s">
        <v>29</v>
      </c>
      <c r="E143" s="59" t="s">
        <v>1371</v>
      </c>
      <c r="F143" s="72" t="s">
        <v>159</v>
      </c>
      <c r="G143" s="72" t="s">
        <v>136</v>
      </c>
      <c r="H143" s="69">
        <v>11463.172916</v>
      </c>
      <c r="I143" s="71">
        <v>392.7</v>
      </c>
      <c r="J143" s="134" t="s">
        <v>3675</v>
      </c>
      <c r="K143" s="69">
        <v>45.015880040999996</v>
      </c>
      <c r="L143" s="70">
        <v>4.7673054845602015E-4</v>
      </c>
      <c r="M143" s="70">
        <f t="shared" si="2"/>
        <v>1.7934510926417079E-4</v>
      </c>
      <c r="N143" s="70">
        <f>K143/'סכום נכסי הקרן'!$C$41</f>
        <v>1.4099341149965185E-5</v>
      </c>
    </row>
    <row r="144" spans="1:14">
      <c r="A144" s="62" t="s">
        <v>1372</v>
      </c>
      <c r="B144" s="59" t="s">
        <v>1373</v>
      </c>
      <c r="C144" s="72" t="s">
        <v>124</v>
      </c>
      <c r="D144" s="72" t="s">
        <v>29</v>
      </c>
      <c r="E144" s="59" t="s">
        <v>1374</v>
      </c>
      <c r="F144" s="72" t="s">
        <v>1205</v>
      </c>
      <c r="G144" s="72" t="s">
        <v>136</v>
      </c>
      <c r="H144" s="69">
        <v>4745.3757299999997</v>
      </c>
      <c r="I144" s="71">
        <v>108.4</v>
      </c>
      <c r="J144" s="134" t="s">
        <v>3675</v>
      </c>
      <c r="K144" s="69">
        <v>5.1439872939999995</v>
      </c>
      <c r="L144" s="70">
        <v>2.5730550030597681E-4</v>
      </c>
      <c r="M144" s="70">
        <f t="shared" si="2"/>
        <v>2.0493856000497784E-5</v>
      </c>
      <c r="N144" s="70">
        <f>K144/'סכום נכסי הקרן'!$C$41</f>
        <v>1.6111388173048171E-6</v>
      </c>
    </row>
    <row r="145" spans="1:14">
      <c r="A145" s="62" t="s">
        <v>1375</v>
      </c>
      <c r="B145" s="59" t="s">
        <v>1376</v>
      </c>
      <c r="C145" s="72" t="s">
        <v>124</v>
      </c>
      <c r="D145" s="72" t="s">
        <v>29</v>
      </c>
      <c r="E145" s="59" t="s">
        <v>1377</v>
      </c>
      <c r="F145" s="72" t="s">
        <v>1131</v>
      </c>
      <c r="G145" s="72" t="s">
        <v>136</v>
      </c>
      <c r="H145" s="69">
        <v>28509.569754</v>
      </c>
      <c r="I145" s="71">
        <v>101.4</v>
      </c>
      <c r="J145" s="134" t="s">
        <v>3675</v>
      </c>
      <c r="K145" s="69">
        <v>28.908703720000002</v>
      </c>
      <c r="L145" s="70">
        <v>1.6305155489447349E-4</v>
      </c>
      <c r="M145" s="70">
        <f t="shared" si="2"/>
        <v>1.1517345929096198E-4</v>
      </c>
      <c r="N145" s="70">
        <f>K145/'סכום נכסי הקרן'!$C$41</f>
        <v>9.054442023133072E-6</v>
      </c>
    </row>
    <row r="146" spans="1:14">
      <c r="A146" s="62" t="s">
        <v>1378</v>
      </c>
      <c r="B146" s="59" t="s">
        <v>1379</v>
      </c>
      <c r="C146" s="72" t="s">
        <v>124</v>
      </c>
      <c r="D146" s="72" t="s">
        <v>29</v>
      </c>
      <c r="E146" s="59" t="s">
        <v>1380</v>
      </c>
      <c r="F146" s="72" t="s">
        <v>1098</v>
      </c>
      <c r="G146" s="72" t="s">
        <v>136</v>
      </c>
      <c r="H146" s="69">
        <v>6611.0632370000003</v>
      </c>
      <c r="I146" s="71">
        <v>2373</v>
      </c>
      <c r="J146" s="134" t="s">
        <v>3675</v>
      </c>
      <c r="K146" s="69">
        <v>156.880530607</v>
      </c>
      <c r="L146" s="70">
        <v>4.6444577185568447E-4</v>
      </c>
      <c r="M146" s="70">
        <f t="shared" si="2"/>
        <v>6.2501845743119435E-4</v>
      </c>
      <c r="N146" s="70">
        <f>K146/'סכום נכסי הקרן'!$C$41</f>
        <v>4.9136262998769794E-5</v>
      </c>
    </row>
    <row r="147" spans="1:14">
      <c r="A147" s="62" t="s">
        <v>1381</v>
      </c>
      <c r="B147" s="59" t="s">
        <v>1382</v>
      </c>
      <c r="C147" s="72" t="s">
        <v>124</v>
      </c>
      <c r="D147" s="72" t="s">
        <v>29</v>
      </c>
      <c r="E147" s="59" t="s">
        <v>1383</v>
      </c>
      <c r="F147" s="72" t="s">
        <v>1384</v>
      </c>
      <c r="G147" s="72" t="s">
        <v>136</v>
      </c>
      <c r="H147" s="69">
        <v>55608.745137999998</v>
      </c>
      <c r="I147" s="71">
        <v>592.4</v>
      </c>
      <c r="J147" s="134" t="s">
        <v>3675</v>
      </c>
      <c r="K147" s="69">
        <v>329.42620617299997</v>
      </c>
      <c r="L147" s="70">
        <v>5.1771629711415391E-4</v>
      </c>
      <c r="M147" s="70">
        <f t="shared" si="2"/>
        <v>1.31244749379036E-3</v>
      </c>
      <c r="N147" s="70">
        <f>K147/'סכום נכסי הקרן'!$C$41</f>
        <v>1.0317897729293654E-4</v>
      </c>
    </row>
    <row r="148" spans="1:14">
      <c r="A148" s="62" t="s">
        <v>1385</v>
      </c>
      <c r="B148" s="59" t="s">
        <v>1386</v>
      </c>
      <c r="C148" s="72" t="s">
        <v>124</v>
      </c>
      <c r="D148" s="72" t="s">
        <v>29</v>
      </c>
      <c r="E148" s="59" t="s">
        <v>1387</v>
      </c>
      <c r="F148" s="72" t="s">
        <v>751</v>
      </c>
      <c r="G148" s="72" t="s">
        <v>136</v>
      </c>
      <c r="H148" s="69">
        <v>5714.9173149999997</v>
      </c>
      <c r="I148" s="71">
        <v>233.7</v>
      </c>
      <c r="J148" s="134" t="s">
        <v>3675</v>
      </c>
      <c r="K148" s="69">
        <v>13.355761769999999</v>
      </c>
      <c r="L148" s="70">
        <v>7.7560518980344671E-5</v>
      </c>
      <c r="M148" s="70">
        <f t="shared" si="2"/>
        <v>5.3209901745012629E-5</v>
      </c>
      <c r="N148" s="70">
        <f>K148/'סכום נכסי הקרן'!$C$41</f>
        <v>4.1831336262088932E-6</v>
      </c>
    </row>
    <row r="149" spans="1:14">
      <c r="A149" s="62" t="s">
        <v>1388</v>
      </c>
      <c r="B149" s="59" t="s">
        <v>1389</v>
      </c>
      <c r="C149" s="72" t="s">
        <v>124</v>
      </c>
      <c r="D149" s="72" t="s">
        <v>29</v>
      </c>
      <c r="E149" s="59" t="s">
        <v>1390</v>
      </c>
      <c r="F149" s="72" t="s">
        <v>660</v>
      </c>
      <c r="G149" s="72" t="s">
        <v>136</v>
      </c>
      <c r="H149" s="69">
        <v>12910.456303000001</v>
      </c>
      <c r="I149" s="71">
        <v>720.6</v>
      </c>
      <c r="J149" s="134" t="s">
        <v>3675</v>
      </c>
      <c r="K149" s="69">
        <v>93.032748143000006</v>
      </c>
      <c r="L149" s="70">
        <v>1.7744360173700566E-4</v>
      </c>
      <c r="M149" s="70">
        <f t="shared" si="2"/>
        <v>3.7064627783919634E-4</v>
      </c>
      <c r="N149" s="70">
        <f>K149/'סכום נכסי הקרן'!$C$41</f>
        <v>2.9138616261467378E-5</v>
      </c>
    </row>
    <row r="150" spans="1:14">
      <c r="A150" s="62" t="s">
        <v>1391</v>
      </c>
      <c r="B150" s="59" t="s">
        <v>1392</v>
      </c>
      <c r="C150" s="72" t="s">
        <v>124</v>
      </c>
      <c r="D150" s="72" t="s">
        <v>29</v>
      </c>
      <c r="E150" s="59" t="s">
        <v>1393</v>
      </c>
      <c r="F150" s="72" t="s">
        <v>1131</v>
      </c>
      <c r="G150" s="72" t="s">
        <v>136</v>
      </c>
      <c r="H150" s="69">
        <v>18958.450246</v>
      </c>
      <c r="I150" s="71">
        <v>293.60000000000002</v>
      </c>
      <c r="J150" s="134" t="s">
        <v>3675</v>
      </c>
      <c r="K150" s="69">
        <v>55.662009922000003</v>
      </c>
      <c r="L150" s="70">
        <v>1.5181835881284802E-4</v>
      </c>
      <c r="M150" s="70">
        <f t="shared" si="2"/>
        <v>2.2175972661719158E-4</v>
      </c>
      <c r="N150" s="70">
        <f>K150/'סכום נכסי הקרן'!$C$41</f>
        <v>1.7433795946413567E-5</v>
      </c>
    </row>
    <row r="151" spans="1:14">
      <c r="A151" s="62" t="s">
        <v>1394</v>
      </c>
      <c r="B151" s="59" t="s">
        <v>1395</v>
      </c>
      <c r="C151" s="72" t="s">
        <v>124</v>
      </c>
      <c r="D151" s="72" t="s">
        <v>29</v>
      </c>
      <c r="E151" s="59" t="s">
        <v>1396</v>
      </c>
      <c r="F151" s="72" t="s">
        <v>625</v>
      </c>
      <c r="G151" s="72" t="s">
        <v>136</v>
      </c>
      <c r="H151" s="69">
        <v>4548.1150859999998</v>
      </c>
      <c r="I151" s="71">
        <v>7000</v>
      </c>
      <c r="J151" s="134" t="s">
        <v>3675</v>
      </c>
      <c r="K151" s="69">
        <v>318.36805604200003</v>
      </c>
      <c r="L151" s="70">
        <v>7.6649038159806292E-5</v>
      </c>
      <c r="M151" s="70">
        <f t="shared" si="2"/>
        <v>1.268391370891119E-3</v>
      </c>
      <c r="N151" s="70">
        <f>K151/'סכום נכסי הקרן'!$C$41</f>
        <v>9.9715474390349787E-5</v>
      </c>
    </row>
    <row r="152" spans="1:14">
      <c r="A152" s="62" t="s">
        <v>1397</v>
      </c>
      <c r="B152" s="59" t="s">
        <v>1398</v>
      </c>
      <c r="C152" s="72" t="s">
        <v>124</v>
      </c>
      <c r="D152" s="72" t="s">
        <v>29</v>
      </c>
      <c r="E152" s="59" t="s">
        <v>1399</v>
      </c>
      <c r="F152" s="72" t="s">
        <v>132</v>
      </c>
      <c r="G152" s="72" t="s">
        <v>136</v>
      </c>
      <c r="H152" s="69">
        <v>6616.544985999999</v>
      </c>
      <c r="I152" s="71">
        <v>1518</v>
      </c>
      <c r="J152" s="69">
        <v>4.9624087399999999</v>
      </c>
      <c r="K152" s="69">
        <v>105.40156162999997</v>
      </c>
      <c r="L152" s="70">
        <v>5.7411982653568733E-4</v>
      </c>
      <c r="M152" s="70">
        <f t="shared" si="2"/>
        <v>4.1992413721401626E-4</v>
      </c>
      <c r="N152" s="70">
        <f>K152/'סכום נכסי הקרן'!$C$41</f>
        <v>3.3012629627743201E-5</v>
      </c>
    </row>
    <row r="153" spans="1:14">
      <c r="A153" s="62" t="s">
        <v>1400</v>
      </c>
      <c r="B153" s="59" t="s">
        <v>1401</v>
      </c>
      <c r="C153" s="72" t="s">
        <v>124</v>
      </c>
      <c r="D153" s="72" t="s">
        <v>29</v>
      </c>
      <c r="E153" s="59" t="s">
        <v>1402</v>
      </c>
      <c r="F153" s="72" t="s">
        <v>609</v>
      </c>
      <c r="G153" s="72" t="s">
        <v>136</v>
      </c>
      <c r="H153" s="69">
        <v>2775.4458760000002</v>
      </c>
      <c r="I153" s="71">
        <v>29590</v>
      </c>
      <c r="J153" s="134" t="s">
        <v>3675</v>
      </c>
      <c r="K153" s="69">
        <v>821.25443464899979</v>
      </c>
      <c r="L153" s="70">
        <v>7.6035613359516435E-4</v>
      </c>
      <c r="M153" s="70">
        <f t="shared" si="2"/>
        <v>3.2719112940069444E-3</v>
      </c>
      <c r="N153" s="70">
        <f>K153/'סכום נכסי הקרן'!$C$41</f>
        <v>2.5722359386269627E-4</v>
      </c>
    </row>
    <row r="154" spans="1:14">
      <c r="A154" s="62" t="s">
        <v>1403</v>
      </c>
      <c r="B154" s="59" t="s">
        <v>1404</v>
      </c>
      <c r="C154" s="72" t="s">
        <v>124</v>
      </c>
      <c r="D154" s="72" t="s">
        <v>29</v>
      </c>
      <c r="E154" s="59" t="s">
        <v>1405</v>
      </c>
      <c r="F154" s="72" t="s">
        <v>1205</v>
      </c>
      <c r="G154" s="72" t="s">
        <v>136</v>
      </c>
      <c r="H154" s="69">
        <v>7605.2958170000002</v>
      </c>
      <c r="I154" s="71">
        <v>565.20000000000005</v>
      </c>
      <c r="J154" s="134" t="s">
        <v>3675</v>
      </c>
      <c r="K154" s="69">
        <v>42.985131981000002</v>
      </c>
      <c r="L154" s="70">
        <v>3.4770972067582634E-4</v>
      </c>
      <c r="M154" s="70">
        <f t="shared" si="2"/>
        <v>1.7125452584389804E-4</v>
      </c>
      <c r="N154" s="70">
        <f>K154/'סכום נכסי הקרן'!$C$41</f>
        <v>1.3463294278028172E-5</v>
      </c>
    </row>
    <row r="155" spans="1:14">
      <c r="A155" s="62" t="s">
        <v>1406</v>
      </c>
      <c r="B155" s="59" t="s">
        <v>1407</v>
      </c>
      <c r="C155" s="72" t="s">
        <v>124</v>
      </c>
      <c r="D155" s="72" t="s">
        <v>29</v>
      </c>
      <c r="E155" s="59" t="s">
        <v>1408</v>
      </c>
      <c r="F155" s="72" t="s">
        <v>1098</v>
      </c>
      <c r="G155" s="72" t="s">
        <v>136</v>
      </c>
      <c r="H155" s="69">
        <v>278.80319100000003</v>
      </c>
      <c r="I155" s="71">
        <v>14000</v>
      </c>
      <c r="J155" s="134" t="s">
        <v>3675</v>
      </c>
      <c r="K155" s="69">
        <v>39.032446669999999</v>
      </c>
      <c r="L155" s="70">
        <v>8.3855022401185754E-5</v>
      </c>
      <c r="M155" s="70">
        <f t="shared" si="2"/>
        <v>1.5550686572168062E-4</v>
      </c>
      <c r="N155" s="70">
        <f>K155/'סכום נכסי הקרן'!$C$41</f>
        <v>1.2225280967892133E-5</v>
      </c>
    </row>
    <row r="156" spans="1:14">
      <c r="A156" s="62" t="s">
        <v>1409</v>
      </c>
      <c r="B156" s="59" t="s">
        <v>1410</v>
      </c>
      <c r="C156" s="72" t="s">
        <v>124</v>
      </c>
      <c r="D156" s="72" t="s">
        <v>29</v>
      </c>
      <c r="E156" s="59" t="s">
        <v>1411</v>
      </c>
      <c r="F156" s="72" t="s">
        <v>131</v>
      </c>
      <c r="G156" s="72" t="s">
        <v>136</v>
      </c>
      <c r="H156" s="69">
        <v>17929.962371000001</v>
      </c>
      <c r="I156" s="71">
        <v>776.5</v>
      </c>
      <c r="J156" s="134" t="s">
        <v>3675</v>
      </c>
      <c r="K156" s="69">
        <v>139.226157836</v>
      </c>
      <c r="L156" s="70">
        <v>4.525470456452831E-4</v>
      </c>
      <c r="M156" s="70">
        <f t="shared" si="2"/>
        <v>5.5468271345103374E-4</v>
      </c>
      <c r="N156" s="70">
        <f>K156/'סכום נכסי הקרן'!$C$41</f>
        <v>4.3606769312091315E-5</v>
      </c>
    </row>
    <row r="157" spans="1:14">
      <c r="A157" s="62" t="s">
        <v>1412</v>
      </c>
      <c r="B157" s="59" t="s">
        <v>1413</v>
      </c>
      <c r="C157" s="72" t="s">
        <v>124</v>
      </c>
      <c r="D157" s="72" t="s">
        <v>29</v>
      </c>
      <c r="E157" s="59" t="s">
        <v>1414</v>
      </c>
      <c r="F157" s="72" t="s">
        <v>1131</v>
      </c>
      <c r="G157" s="72" t="s">
        <v>136</v>
      </c>
      <c r="H157" s="69">
        <v>25218.173943999995</v>
      </c>
      <c r="I157" s="71">
        <v>705</v>
      </c>
      <c r="J157" s="134" t="s">
        <v>3675</v>
      </c>
      <c r="K157" s="69">
        <v>177.78812630400003</v>
      </c>
      <c r="L157" s="70">
        <v>1.8099935677415058E-4</v>
      </c>
      <c r="M157" s="70">
        <f t="shared" si="2"/>
        <v>7.0831517475215778E-4</v>
      </c>
      <c r="N157" s="70">
        <f>K157/'סכום נכסי הקרן'!$C$41</f>
        <v>5.5684692666013045E-5</v>
      </c>
    </row>
    <row r="158" spans="1:14">
      <c r="A158" s="62" t="s">
        <v>1415</v>
      </c>
      <c r="B158" s="59" t="s">
        <v>1416</v>
      </c>
      <c r="C158" s="72" t="s">
        <v>124</v>
      </c>
      <c r="D158" s="72" t="s">
        <v>29</v>
      </c>
      <c r="E158" s="59" t="s">
        <v>1417</v>
      </c>
      <c r="F158" s="72" t="s">
        <v>132</v>
      </c>
      <c r="G158" s="72" t="s">
        <v>136</v>
      </c>
      <c r="H158" s="69">
        <v>419944.152772</v>
      </c>
      <c r="I158" s="71">
        <v>142.1</v>
      </c>
      <c r="J158" s="134" t="s">
        <v>3675</v>
      </c>
      <c r="K158" s="69">
        <v>596.74064107699996</v>
      </c>
      <c r="L158" s="70">
        <v>8.2226279661675946E-4</v>
      </c>
      <c r="M158" s="70">
        <f t="shared" si="2"/>
        <v>2.3774391476707973E-3</v>
      </c>
      <c r="N158" s="70">
        <f>K158/'סכום נכסי הקרן'!$C$41</f>
        <v>1.8690404072808274E-4</v>
      </c>
    </row>
    <row r="159" spans="1:14">
      <c r="A159" s="62" t="s">
        <v>1418</v>
      </c>
      <c r="B159" s="59" t="s">
        <v>1419</v>
      </c>
      <c r="C159" s="72" t="s">
        <v>124</v>
      </c>
      <c r="D159" s="72" t="s">
        <v>29</v>
      </c>
      <c r="E159" s="59" t="s">
        <v>1420</v>
      </c>
      <c r="F159" s="72" t="s">
        <v>159</v>
      </c>
      <c r="G159" s="72" t="s">
        <v>136</v>
      </c>
      <c r="H159" s="69">
        <v>3722.1756</v>
      </c>
      <c r="I159" s="71">
        <v>243.2</v>
      </c>
      <c r="J159" s="134" t="s">
        <v>3675</v>
      </c>
      <c r="K159" s="69">
        <v>9.0523310590000001</v>
      </c>
      <c r="L159" s="70">
        <v>4.910232986291308E-4</v>
      </c>
      <c r="M159" s="70">
        <f t="shared" si="2"/>
        <v>3.6064857587881052E-5</v>
      </c>
      <c r="N159" s="70">
        <f>K159/'סכום נכסי הקרן'!$C$41</f>
        <v>2.8352639932179669E-6</v>
      </c>
    </row>
    <row r="160" spans="1:14">
      <c r="A160" s="62" t="s">
        <v>1421</v>
      </c>
      <c r="B160" s="59" t="s">
        <v>1422</v>
      </c>
      <c r="C160" s="72" t="s">
        <v>124</v>
      </c>
      <c r="D160" s="72" t="s">
        <v>29</v>
      </c>
      <c r="E160" s="59" t="s">
        <v>1423</v>
      </c>
      <c r="F160" s="72" t="s">
        <v>660</v>
      </c>
      <c r="G160" s="72" t="s">
        <v>136</v>
      </c>
      <c r="H160" s="69">
        <v>12191.946699999999</v>
      </c>
      <c r="I160" s="71">
        <v>576.70000000000005</v>
      </c>
      <c r="J160" s="134" t="s">
        <v>3675</v>
      </c>
      <c r="K160" s="69">
        <v>70.310956613999991</v>
      </c>
      <c r="L160" s="70">
        <v>2.0867817272569148E-4</v>
      </c>
      <c r="M160" s="70">
        <f t="shared" si="2"/>
        <v>2.8012173004107017E-4</v>
      </c>
      <c r="N160" s="70">
        <f>K160/'סכום נכסי הקרן'!$C$41</f>
        <v>2.202196564808433E-5</v>
      </c>
    </row>
    <row r="161" spans="1:14">
      <c r="A161" s="62" t="s">
        <v>1424</v>
      </c>
      <c r="B161" s="59" t="s">
        <v>1425</v>
      </c>
      <c r="C161" s="72" t="s">
        <v>124</v>
      </c>
      <c r="D161" s="72" t="s">
        <v>29</v>
      </c>
      <c r="E161" s="59" t="s">
        <v>1426</v>
      </c>
      <c r="F161" s="72" t="s">
        <v>161</v>
      </c>
      <c r="G161" s="72" t="s">
        <v>136</v>
      </c>
      <c r="H161" s="69">
        <v>74404.073858000003</v>
      </c>
      <c r="I161" s="71">
        <v>61.7</v>
      </c>
      <c r="J161" s="134" t="s">
        <v>3675</v>
      </c>
      <c r="K161" s="69">
        <v>45.907313576</v>
      </c>
      <c r="L161" s="70">
        <v>5.3943973708508791E-4</v>
      </c>
      <c r="M161" s="70">
        <f t="shared" si="2"/>
        <v>1.8289661696746815E-4</v>
      </c>
      <c r="N161" s="70">
        <f>K161/'סכום נכסי הקרן'!$C$41</f>
        <v>1.4378545411017887E-5</v>
      </c>
    </row>
    <row r="162" spans="1:14">
      <c r="A162" s="62" t="s">
        <v>1427</v>
      </c>
      <c r="B162" s="59" t="s">
        <v>1428</v>
      </c>
      <c r="C162" s="72" t="s">
        <v>124</v>
      </c>
      <c r="D162" s="72" t="s">
        <v>29</v>
      </c>
      <c r="E162" s="59" t="s">
        <v>1429</v>
      </c>
      <c r="F162" s="72" t="s">
        <v>459</v>
      </c>
      <c r="G162" s="72" t="s">
        <v>136</v>
      </c>
      <c r="H162" s="69">
        <v>72697.450704999996</v>
      </c>
      <c r="I162" s="71">
        <v>1100</v>
      </c>
      <c r="J162" s="69">
        <v>12.245085889000002</v>
      </c>
      <c r="K162" s="69">
        <v>811.91704364800012</v>
      </c>
      <c r="L162" s="70">
        <v>6.802821256509426E-4</v>
      </c>
      <c r="M162" s="70">
        <f t="shared" si="2"/>
        <v>3.234710745938322E-3</v>
      </c>
      <c r="N162" s="70">
        <f>K162/'סכום נכסי הקרן'!$C$41</f>
        <v>2.542990467683419E-4</v>
      </c>
    </row>
    <row r="163" spans="1:14">
      <c r="A163" s="62" t="s">
        <v>1430</v>
      </c>
      <c r="B163" s="59" t="s">
        <v>1431</v>
      </c>
      <c r="C163" s="72" t="s">
        <v>124</v>
      </c>
      <c r="D163" s="72" t="s">
        <v>29</v>
      </c>
      <c r="E163" s="59" t="s">
        <v>1432</v>
      </c>
      <c r="F163" s="72" t="s">
        <v>159</v>
      </c>
      <c r="G163" s="72" t="s">
        <v>136</v>
      </c>
      <c r="H163" s="69">
        <v>30341.940405999998</v>
      </c>
      <c r="I163" s="71">
        <v>460.1</v>
      </c>
      <c r="J163" s="134" t="s">
        <v>3675</v>
      </c>
      <c r="K163" s="69">
        <v>139.60326780100002</v>
      </c>
      <c r="L163" s="70">
        <v>3.9668586372724763E-4</v>
      </c>
      <c r="M163" s="70">
        <f t="shared" si="2"/>
        <v>5.5618513499240837E-4</v>
      </c>
      <c r="N163" s="70">
        <f>K163/'סכום נכסי הקרן'!$C$41</f>
        <v>4.3724883231951244E-5</v>
      </c>
    </row>
    <row r="164" spans="1:14">
      <c r="A164" s="62" t="s">
        <v>1433</v>
      </c>
      <c r="B164" s="59" t="s">
        <v>1434</v>
      </c>
      <c r="C164" s="72" t="s">
        <v>124</v>
      </c>
      <c r="D164" s="72" t="s">
        <v>29</v>
      </c>
      <c r="E164" s="59" t="s">
        <v>1435</v>
      </c>
      <c r="F164" s="72" t="s">
        <v>609</v>
      </c>
      <c r="G164" s="72" t="s">
        <v>136</v>
      </c>
      <c r="H164" s="69">
        <v>86.247489999999999</v>
      </c>
      <c r="I164" s="71">
        <v>164.4</v>
      </c>
      <c r="J164" s="134" t="s">
        <v>3675</v>
      </c>
      <c r="K164" s="69">
        <v>0.14179092199999999</v>
      </c>
      <c r="L164" s="70">
        <v>1.2580584085747089E-5</v>
      </c>
      <c r="M164" s="70">
        <f t="shared" si="2"/>
        <v>5.6490083889499847E-7</v>
      </c>
      <c r="N164" s="70">
        <f>K164/'סכום נכסי הקרן'!$C$41</f>
        <v>4.4410074387644776E-8</v>
      </c>
    </row>
    <row r="165" spans="1:14">
      <c r="A165" s="62" t="s">
        <v>1436</v>
      </c>
      <c r="B165" s="59" t="s">
        <v>1437</v>
      </c>
      <c r="C165" s="72" t="s">
        <v>124</v>
      </c>
      <c r="D165" s="72" t="s">
        <v>29</v>
      </c>
      <c r="E165" s="59" t="s">
        <v>1438</v>
      </c>
      <c r="F165" s="72" t="s">
        <v>1439</v>
      </c>
      <c r="G165" s="72" t="s">
        <v>136</v>
      </c>
      <c r="H165" s="69">
        <v>9164.4475000000002</v>
      </c>
      <c r="I165" s="71">
        <v>710.8</v>
      </c>
      <c r="J165" s="134" t="s">
        <v>3675</v>
      </c>
      <c r="K165" s="69">
        <v>65.140892829999999</v>
      </c>
      <c r="L165" s="70">
        <v>1.832412852768738E-4</v>
      </c>
      <c r="M165" s="70">
        <f t="shared" si="2"/>
        <v>2.5952398423670727E-4</v>
      </c>
      <c r="N165" s="70">
        <f>K165/'סכום נכסי הקרן'!$C$41</f>
        <v>2.0402659461216401E-5</v>
      </c>
    </row>
    <row r="166" spans="1:14">
      <c r="A166" s="62" t="s">
        <v>1440</v>
      </c>
      <c r="B166" s="59" t="s">
        <v>1441</v>
      </c>
      <c r="C166" s="72" t="s">
        <v>124</v>
      </c>
      <c r="D166" s="72" t="s">
        <v>29</v>
      </c>
      <c r="E166" s="59" t="s">
        <v>1442</v>
      </c>
      <c r="F166" s="72" t="s">
        <v>459</v>
      </c>
      <c r="G166" s="72" t="s">
        <v>136</v>
      </c>
      <c r="H166" s="69">
        <v>4163.8004559999999</v>
      </c>
      <c r="I166" s="71">
        <v>417.2</v>
      </c>
      <c r="J166" s="134" t="s">
        <v>3675</v>
      </c>
      <c r="K166" s="69">
        <v>17.371375478000001</v>
      </c>
      <c r="L166" s="70">
        <v>2.7742259235586845E-4</v>
      </c>
      <c r="M166" s="70">
        <f t="shared" si="2"/>
        <v>6.9208271177489107E-5</v>
      </c>
      <c r="N166" s="70">
        <f>K166/'סכום נכסי הקרן'!$C$41</f>
        <v>5.4408566240488129E-6</v>
      </c>
    </row>
    <row r="167" spans="1:14">
      <c r="A167" s="62" t="s">
        <v>1443</v>
      </c>
      <c r="B167" s="59" t="s">
        <v>1444</v>
      </c>
      <c r="C167" s="72" t="s">
        <v>124</v>
      </c>
      <c r="D167" s="72" t="s">
        <v>29</v>
      </c>
      <c r="E167" s="59" t="s">
        <v>1445</v>
      </c>
      <c r="F167" s="72" t="s">
        <v>459</v>
      </c>
      <c r="G167" s="72" t="s">
        <v>136</v>
      </c>
      <c r="H167" s="69">
        <v>9135.2171419999995</v>
      </c>
      <c r="I167" s="71">
        <v>3813</v>
      </c>
      <c r="J167" s="134" t="s">
        <v>3675</v>
      </c>
      <c r="K167" s="69">
        <v>348.32582963300007</v>
      </c>
      <c r="L167" s="70">
        <v>3.5510375924078716E-4</v>
      </c>
      <c r="M167" s="70">
        <f t="shared" si="2"/>
        <v>1.3877443675024419E-3</v>
      </c>
      <c r="N167" s="70">
        <f>K167/'סכום נכסי הקרן'!$C$41</f>
        <v>1.0909849366195403E-4</v>
      </c>
    </row>
    <row r="168" spans="1:14">
      <c r="A168" s="62" t="s">
        <v>1446</v>
      </c>
      <c r="B168" s="59" t="s">
        <v>1447</v>
      </c>
      <c r="C168" s="72" t="s">
        <v>124</v>
      </c>
      <c r="D168" s="72" t="s">
        <v>29</v>
      </c>
      <c r="E168" s="59" t="s">
        <v>1448</v>
      </c>
      <c r="F168" s="72" t="s">
        <v>571</v>
      </c>
      <c r="G168" s="72" t="s">
        <v>136</v>
      </c>
      <c r="H168" s="69">
        <v>126119.12441600001</v>
      </c>
      <c r="I168" s="71">
        <v>145.80000000000001</v>
      </c>
      <c r="J168" s="134" t="s">
        <v>3675</v>
      </c>
      <c r="K168" s="69">
        <v>183.88168339800001</v>
      </c>
      <c r="L168" s="70">
        <v>5.6457635021954489E-4</v>
      </c>
      <c r="M168" s="70">
        <f t="shared" si="2"/>
        <v>7.3259215571610939E-4</v>
      </c>
      <c r="N168" s="70">
        <f>K168/'סכום נכסי הקרן'!$C$41</f>
        <v>5.7593244497207849E-5</v>
      </c>
    </row>
    <row r="169" spans="1:14">
      <c r="A169" s="62" t="s">
        <v>1449</v>
      </c>
      <c r="B169" s="59" t="s">
        <v>1450</v>
      </c>
      <c r="C169" s="72" t="s">
        <v>124</v>
      </c>
      <c r="D169" s="72" t="s">
        <v>29</v>
      </c>
      <c r="E169" s="59" t="s">
        <v>1451</v>
      </c>
      <c r="F169" s="72" t="s">
        <v>609</v>
      </c>
      <c r="G169" s="72" t="s">
        <v>136</v>
      </c>
      <c r="H169" s="69">
        <v>1850.3950049999999</v>
      </c>
      <c r="I169" s="71">
        <v>2774</v>
      </c>
      <c r="J169" s="134" t="s">
        <v>3675</v>
      </c>
      <c r="K169" s="69">
        <v>51.329957429000004</v>
      </c>
      <c r="L169" s="70">
        <v>9.2415593255621239E-5</v>
      </c>
      <c r="M169" s="70">
        <f t="shared" si="2"/>
        <v>2.0450065210864956E-4</v>
      </c>
      <c r="N169" s="70">
        <f>K169/'סכום נכסי הקרן'!$C$41</f>
        <v>1.6076961737624712E-5</v>
      </c>
    </row>
    <row r="170" spans="1:14">
      <c r="A170" s="62" t="s">
        <v>1452</v>
      </c>
      <c r="B170" s="59" t="s">
        <v>1453</v>
      </c>
      <c r="C170" s="72" t="s">
        <v>124</v>
      </c>
      <c r="D170" s="72" t="s">
        <v>29</v>
      </c>
      <c r="E170" s="59" t="s">
        <v>1454</v>
      </c>
      <c r="F170" s="72" t="s">
        <v>546</v>
      </c>
      <c r="G170" s="72" t="s">
        <v>136</v>
      </c>
      <c r="H170" s="69">
        <v>42647.108919999999</v>
      </c>
      <c r="I170" s="71">
        <v>507.8</v>
      </c>
      <c r="J170" s="134" t="s">
        <v>3675</v>
      </c>
      <c r="K170" s="69">
        <v>216.562019096</v>
      </c>
      <c r="L170" s="70">
        <v>2.796574222049E-4</v>
      </c>
      <c r="M170" s="70">
        <f t="shared" si="2"/>
        <v>8.6279195123736547E-4</v>
      </c>
      <c r="N170" s="70">
        <f>K170/'סכום נכסי הקרן'!$C$41</f>
        <v>6.7828992448415768E-5</v>
      </c>
    </row>
    <row r="171" spans="1:14">
      <c r="A171" s="62" t="s">
        <v>1455</v>
      </c>
      <c r="B171" s="59" t="s">
        <v>1456</v>
      </c>
      <c r="C171" s="72" t="s">
        <v>124</v>
      </c>
      <c r="D171" s="72" t="s">
        <v>29</v>
      </c>
      <c r="E171" s="59" t="s">
        <v>1457</v>
      </c>
      <c r="F171" s="72" t="s">
        <v>751</v>
      </c>
      <c r="G171" s="72" t="s">
        <v>136</v>
      </c>
      <c r="H171" s="69">
        <v>791.79134499999998</v>
      </c>
      <c r="I171" s="71">
        <v>19800</v>
      </c>
      <c r="J171" s="134" t="s">
        <v>3675</v>
      </c>
      <c r="K171" s="69">
        <v>156.77468631399998</v>
      </c>
      <c r="L171" s="70">
        <v>3.5327309674158E-4</v>
      </c>
      <c r="M171" s="70">
        <f t="shared" si="2"/>
        <v>6.2459676943407445E-4</v>
      </c>
      <c r="N171" s="70">
        <f>K171/'סכום נכסי הקרן'!$C$41</f>
        <v>4.9103111702062389E-5</v>
      </c>
    </row>
    <row r="172" spans="1:14">
      <c r="A172" s="62" t="s">
        <v>1458</v>
      </c>
      <c r="B172" s="59" t="s">
        <v>1459</v>
      </c>
      <c r="C172" s="72" t="s">
        <v>124</v>
      </c>
      <c r="D172" s="72" t="s">
        <v>29</v>
      </c>
      <c r="E172" s="59" t="s">
        <v>1460</v>
      </c>
      <c r="F172" s="72" t="s">
        <v>1461</v>
      </c>
      <c r="G172" s="72" t="s">
        <v>136</v>
      </c>
      <c r="H172" s="69">
        <v>3742.901351</v>
      </c>
      <c r="I172" s="71">
        <v>2227</v>
      </c>
      <c r="J172" s="134" t="s">
        <v>3675</v>
      </c>
      <c r="K172" s="69">
        <v>83.354413076</v>
      </c>
      <c r="L172" s="70">
        <v>6.5123590991007264E-5</v>
      </c>
      <c r="M172" s="70">
        <f t="shared" si="2"/>
        <v>3.3208739465163104E-4</v>
      </c>
      <c r="N172" s="70">
        <f>K172/'סכום נכסי הקרן'!$C$41</f>
        <v>2.610728270208745E-5</v>
      </c>
    </row>
    <row r="173" spans="1:14">
      <c r="A173" s="62" t="s">
        <v>1462</v>
      </c>
      <c r="B173" s="59" t="s">
        <v>1463</v>
      </c>
      <c r="C173" s="72" t="s">
        <v>124</v>
      </c>
      <c r="D173" s="72" t="s">
        <v>29</v>
      </c>
      <c r="E173" s="59">
        <v>1154</v>
      </c>
      <c r="F173" s="72" t="s">
        <v>546</v>
      </c>
      <c r="G173" s="72" t="s">
        <v>136</v>
      </c>
      <c r="H173" s="69">
        <v>6045.0960029999997</v>
      </c>
      <c r="I173" s="71">
        <v>4.9000000000000004</v>
      </c>
      <c r="J173" s="134" t="s">
        <v>3675</v>
      </c>
      <c r="K173" s="69">
        <v>0.29620971899999998</v>
      </c>
      <c r="L173" s="70">
        <v>2.4593684820396332E-4</v>
      </c>
      <c r="M173" s="70">
        <f t="shared" si="2"/>
        <v>1.180111648839915E-6</v>
      </c>
      <c r="N173" s="70">
        <f>K173/'סכום נכסי הקרן'!$C$41</f>
        <v>9.2775302322481251E-8</v>
      </c>
    </row>
    <row r="174" spans="1:14">
      <c r="A174" s="62" t="s">
        <v>1464</v>
      </c>
      <c r="B174" s="59" t="s">
        <v>1465</v>
      </c>
      <c r="C174" s="72" t="s">
        <v>124</v>
      </c>
      <c r="D174" s="72" t="s">
        <v>29</v>
      </c>
      <c r="E174" s="59" t="s">
        <v>791</v>
      </c>
      <c r="F174" s="72" t="s">
        <v>609</v>
      </c>
      <c r="G174" s="72" t="s">
        <v>136</v>
      </c>
      <c r="H174" s="69">
        <v>56939.349599000001</v>
      </c>
      <c r="I174" s="71">
        <v>420</v>
      </c>
      <c r="J174" s="134" t="s">
        <v>3675</v>
      </c>
      <c r="K174" s="69">
        <v>239.145268316</v>
      </c>
      <c r="L174" s="70">
        <v>3.0818453624804112E-4</v>
      </c>
      <c r="M174" s="70">
        <f t="shared" si="2"/>
        <v>9.5276454080380347E-4</v>
      </c>
      <c r="N174" s="70">
        <f>K174/'סכום נכסי הקרן'!$C$41</f>
        <v>7.4902250479525273E-5</v>
      </c>
    </row>
    <row r="175" spans="1:14">
      <c r="A175" s="62" t="s">
        <v>1466</v>
      </c>
      <c r="B175" s="59" t="s">
        <v>1467</v>
      </c>
      <c r="C175" s="72" t="s">
        <v>124</v>
      </c>
      <c r="D175" s="72" t="s">
        <v>29</v>
      </c>
      <c r="E175" s="59" t="s">
        <v>1468</v>
      </c>
      <c r="F175" s="72" t="s">
        <v>1098</v>
      </c>
      <c r="G175" s="72" t="s">
        <v>136</v>
      </c>
      <c r="H175" s="69">
        <v>4813.1001509999996</v>
      </c>
      <c r="I175" s="71">
        <v>6480</v>
      </c>
      <c r="J175" s="134" t="s">
        <v>3675</v>
      </c>
      <c r="K175" s="69">
        <v>311.88888979000001</v>
      </c>
      <c r="L175" s="70">
        <v>3.8267438998773525E-4</v>
      </c>
      <c r="M175" s="70">
        <f t="shared" si="2"/>
        <v>1.24257810725288E-3</v>
      </c>
      <c r="N175" s="70">
        <f>K175/'סכום נכסי הקרן'!$C$41</f>
        <v>9.7686146622657876E-5</v>
      </c>
    </row>
    <row r="176" spans="1:14">
      <c r="A176" s="62" t="s">
        <v>1469</v>
      </c>
      <c r="B176" s="59" t="s">
        <v>1470</v>
      </c>
      <c r="C176" s="72" t="s">
        <v>124</v>
      </c>
      <c r="D176" s="72" t="s">
        <v>29</v>
      </c>
      <c r="E176" s="59" t="s">
        <v>1471</v>
      </c>
      <c r="F176" s="72" t="s">
        <v>459</v>
      </c>
      <c r="G176" s="72" t="s">
        <v>136</v>
      </c>
      <c r="H176" s="69">
        <v>46694.929768000002</v>
      </c>
      <c r="I176" s="71">
        <v>311.2</v>
      </c>
      <c r="J176" s="134" t="s">
        <v>3675</v>
      </c>
      <c r="K176" s="69">
        <v>145.314621415</v>
      </c>
      <c r="L176" s="70">
        <v>5.5614330513098747E-4</v>
      </c>
      <c r="M176" s="70">
        <f t="shared" si="2"/>
        <v>5.7893940164267094E-4</v>
      </c>
      <c r="N176" s="70">
        <f>K176/'סכום נכסי הקרן'!$C$41</f>
        <v>4.5513725812803376E-5</v>
      </c>
    </row>
    <row r="177" spans="1:14">
      <c r="A177" s="62" t="s">
        <v>1472</v>
      </c>
      <c r="B177" s="59" t="s">
        <v>1473</v>
      </c>
      <c r="C177" s="72" t="s">
        <v>124</v>
      </c>
      <c r="D177" s="72" t="s">
        <v>29</v>
      </c>
      <c r="E177" s="59" t="s">
        <v>804</v>
      </c>
      <c r="F177" s="72" t="s">
        <v>340</v>
      </c>
      <c r="G177" s="72" t="s">
        <v>136</v>
      </c>
      <c r="H177" s="69">
        <v>85785.494261999993</v>
      </c>
      <c r="I177" s="71">
        <v>394</v>
      </c>
      <c r="J177" s="134" t="s">
        <v>3675</v>
      </c>
      <c r="K177" s="69">
        <v>337.99484739299999</v>
      </c>
      <c r="L177" s="70">
        <v>9.0679277116599729E-4</v>
      </c>
      <c r="M177" s="70">
        <f t="shared" si="2"/>
        <v>1.3465853112549244E-3</v>
      </c>
      <c r="N177" s="70">
        <f>K177/'סכום נכסי הקרן'!$C$41</f>
        <v>1.0586274567961252E-4</v>
      </c>
    </row>
    <row r="178" spans="1:14">
      <c r="A178" s="62" t="s">
        <v>1474</v>
      </c>
      <c r="B178" s="59" t="s">
        <v>1475</v>
      </c>
      <c r="C178" s="72" t="s">
        <v>124</v>
      </c>
      <c r="D178" s="72" t="s">
        <v>29</v>
      </c>
      <c r="E178" s="59" t="s">
        <v>1476</v>
      </c>
      <c r="F178" s="72" t="s">
        <v>161</v>
      </c>
      <c r="G178" s="72" t="s">
        <v>136</v>
      </c>
      <c r="H178" s="69">
        <v>10608.20046</v>
      </c>
      <c r="I178" s="71">
        <v>163.5</v>
      </c>
      <c r="J178" s="134" t="s">
        <v>3675</v>
      </c>
      <c r="K178" s="69">
        <v>17.344407751999999</v>
      </c>
      <c r="L178" s="70">
        <v>2.7018425056283499E-4</v>
      </c>
      <c r="M178" s="70">
        <f t="shared" si="2"/>
        <v>6.9100830652908191E-5</v>
      </c>
      <c r="N178" s="70">
        <f>K178/'סכום נכסי הקרן'!$C$41</f>
        <v>5.4324101120942198E-6</v>
      </c>
    </row>
    <row r="179" spans="1:14">
      <c r="A179" s="62" t="s">
        <v>1477</v>
      </c>
      <c r="B179" s="59" t="s">
        <v>1478</v>
      </c>
      <c r="C179" s="72" t="s">
        <v>124</v>
      </c>
      <c r="D179" s="72" t="s">
        <v>29</v>
      </c>
      <c r="E179" s="59" t="s">
        <v>1479</v>
      </c>
      <c r="F179" s="72" t="s">
        <v>609</v>
      </c>
      <c r="G179" s="72" t="s">
        <v>136</v>
      </c>
      <c r="H179" s="69">
        <v>12938.502331999998</v>
      </c>
      <c r="I179" s="71">
        <v>3575</v>
      </c>
      <c r="J179" s="134" t="s">
        <v>3675</v>
      </c>
      <c r="K179" s="69">
        <v>462.55145838100003</v>
      </c>
      <c r="L179" s="70">
        <v>3.6252458201176796E-4</v>
      </c>
      <c r="M179" s="70">
        <f t="shared" si="2"/>
        <v>1.8428239494170996E-3</v>
      </c>
      <c r="N179" s="70">
        <f>K179/'סכום נכסי הקרן'!$C$41</f>
        <v>1.4487489315298895E-4</v>
      </c>
    </row>
    <row r="180" spans="1:14">
      <c r="A180" s="62" t="s">
        <v>1480</v>
      </c>
      <c r="B180" s="59" t="s">
        <v>1481</v>
      </c>
      <c r="C180" s="72" t="s">
        <v>124</v>
      </c>
      <c r="D180" s="72" t="s">
        <v>29</v>
      </c>
      <c r="E180" s="59" t="s">
        <v>1482</v>
      </c>
      <c r="F180" s="72" t="s">
        <v>459</v>
      </c>
      <c r="G180" s="72" t="s">
        <v>136</v>
      </c>
      <c r="H180" s="69">
        <v>2819.83</v>
      </c>
      <c r="I180" s="71">
        <v>5397</v>
      </c>
      <c r="J180" s="134" t="s">
        <v>3675</v>
      </c>
      <c r="K180" s="69">
        <v>152.1862251</v>
      </c>
      <c r="L180" s="70">
        <v>3.3554225469430496E-4</v>
      </c>
      <c r="M180" s="70">
        <f t="shared" si="2"/>
        <v>6.0631615208238138E-4</v>
      </c>
      <c r="N180" s="70">
        <f>K180/'סכום נכסי הקרן'!$C$41</f>
        <v>4.7665968188470157E-5</v>
      </c>
    </row>
    <row r="181" spans="1:14">
      <c r="A181" s="62" t="s">
        <v>1483</v>
      </c>
      <c r="B181" s="59" t="s">
        <v>1484</v>
      </c>
      <c r="C181" s="72" t="s">
        <v>124</v>
      </c>
      <c r="D181" s="72" t="s">
        <v>29</v>
      </c>
      <c r="E181" s="59" t="s">
        <v>1485</v>
      </c>
      <c r="F181" s="72" t="s">
        <v>459</v>
      </c>
      <c r="G181" s="72" t="s">
        <v>136</v>
      </c>
      <c r="H181" s="69">
        <v>11057.072279</v>
      </c>
      <c r="I181" s="71">
        <v>1035</v>
      </c>
      <c r="J181" s="134" t="s">
        <v>3675</v>
      </c>
      <c r="K181" s="69">
        <v>114.44069808499999</v>
      </c>
      <c r="L181" s="70">
        <v>6.6313096759993383E-4</v>
      </c>
      <c r="M181" s="70">
        <f t="shared" si="2"/>
        <v>4.5593642695930666E-4</v>
      </c>
      <c r="N181" s="70">
        <f>K181/'סכום נכסי הקרן'!$C$41</f>
        <v>3.584376096326426E-5</v>
      </c>
    </row>
    <row r="182" spans="1:14">
      <c r="A182" s="62" t="s">
        <v>1486</v>
      </c>
      <c r="B182" s="59" t="s">
        <v>1487</v>
      </c>
      <c r="C182" s="72" t="s">
        <v>124</v>
      </c>
      <c r="D182" s="72" t="s">
        <v>29</v>
      </c>
      <c r="E182" s="59" t="s">
        <v>1488</v>
      </c>
      <c r="F182" s="72" t="s">
        <v>130</v>
      </c>
      <c r="G182" s="72" t="s">
        <v>136</v>
      </c>
      <c r="H182" s="69">
        <v>8969.8792300000005</v>
      </c>
      <c r="I182" s="71">
        <v>1336</v>
      </c>
      <c r="J182" s="134" t="s">
        <v>3675</v>
      </c>
      <c r="K182" s="69">
        <v>119.83758651300001</v>
      </c>
      <c r="L182" s="70">
        <v>4.4847153792310388E-4</v>
      </c>
      <c r="M182" s="70">
        <f t="shared" si="2"/>
        <v>4.77437851432729E-4</v>
      </c>
      <c r="N182" s="70">
        <f>K182/'סכום נכסי הקרן'!$C$41</f>
        <v>3.753411048048723E-5</v>
      </c>
    </row>
    <row r="183" spans="1:14">
      <c r="A183" s="62" t="s">
        <v>1489</v>
      </c>
      <c r="B183" s="59" t="s">
        <v>1490</v>
      </c>
      <c r="C183" s="72" t="s">
        <v>124</v>
      </c>
      <c r="D183" s="72" t="s">
        <v>29</v>
      </c>
      <c r="E183" s="59" t="s">
        <v>1491</v>
      </c>
      <c r="F183" s="72" t="s">
        <v>1098</v>
      </c>
      <c r="G183" s="72" t="s">
        <v>136</v>
      </c>
      <c r="H183" s="69">
        <v>30562.118372000001</v>
      </c>
      <c r="I183" s="71">
        <v>1411</v>
      </c>
      <c r="J183" s="134" t="s">
        <v>3675</v>
      </c>
      <c r="K183" s="69">
        <v>431.23149022500002</v>
      </c>
      <c r="L183" s="70">
        <v>3.0536230976827087E-4</v>
      </c>
      <c r="M183" s="70">
        <f t="shared" si="2"/>
        <v>1.7180439138835904E-3</v>
      </c>
      <c r="N183" s="70">
        <f>K183/'סכום נכסי הקרן'!$C$41</f>
        <v>1.3506522342232293E-4</v>
      </c>
    </row>
    <row r="184" spans="1:14">
      <c r="A184" s="133" t="s">
        <v>3675</v>
      </c>
      <c r="B184" s="134" t="s">
        <v>3675</v>
      </c>
      <c r="C184" s="134" t="s">
        <v>3675</v>
      </c>
      <c r="D184" s="134" t="s">
        <v>3675</v>
      </c>
      <c r="E184" s="134" t="s">
        <v>3675</v>
      </c>
      <c r="F184" s="134" t="s">
        <v>3675</v>
      </c>
      <c r="G184" s="134" t="s">
        <v>3675</v>
      </c>
      <c r="H184" s="134" t="s">
        <v>3675</v>
      </c>
      <c r="I184" s="134" t="s">
        <v>3675</v>
      </c>
      <c r="J184" s="134" t="s">
        <v>3675</v>
      </c>
      <c r="K184" s="134" t="s">
        <v>3675</v>
      </c>
      <c r="L184" s="134" t="s">
        <v>3675</v>
      </c>
      <c r="M184" s="134" t="s">
        <v>3675</v>
      </c>
      <c r="N184" s="134" t="s">
        <v>3675</v>
      </c>
    </row>
    <row r="185" spans="1:14">
      <c r="A185" s="56" t="s">
        <v>190</v>
      </c>
      <c r="B185" s="131" t="s">
        <v>3675</v>
      </c>
      <c r="C185" s="131" t="s">
        <v>3675</v>
      </c>
      <c r="D185" s="131" t="s">
        <v>3675</v>
      </c>
      <c r="E185" s="131" t="s">
        <v>3675</v>
      </c>
      <c r="F185" s="131" t="s">
        <v>3675</v>
      </c>
      <c r="G185" s="131" t="s">
        <v>3675</v>
      </c>
      <c r="H185" s="131" t="s">
        <v>3675</v>
      </c>
      <c r="I185" s="131" t="s">
        <v>3675</v>
      </c>
      <c r="J185" s="66">
        <v>24.599656062000001</v>
      </c>
      <c r="K185" s="66">
        <f>K186+K216</f>
        <v>64812.500157171002</v>
      </c>
      <c r="L185" s="131" t="s">
        <v>3675</v>
      </c>
      <c r="M185" s="67">
        <f t="shared" si="2"/>
        <v>0.25821565438207761</v>
      </c>
      <c r="N185" s="67">
        <f>K185/'סכום נכסי הקרן'!$C$41</f>
        <v>2.0299804195004836E-2</v>
      </c>
    </row>
    <row r="186" spans="1:14">
      <c r="A186" s="76" t="s">
        <v>69</v>
      </c>
      <c r="B186" s="131" t="s">
        <v>3675</v>
      </c>
      <c r="C186" s="131" t="s">
        <v>3675</v>
      </c>
      <c r="D186" s="131" t="s">
        <v>3675</v>
      </c>
      <c r="E186" s="131" t="s">
        <v>3675</v>
      </c>
      <c r="F186" s="131" t="s">
        <v>3675</v>
      </c>
      <c r="G186" s="131" t="s">
        <v>3675</v>
      </c>
      <c r="H186" s="131" t="s">
        <v>3675</v>
      </c>
      <c r="I186" s="131" t="s">
        <v>3675</v>
      </c>
      <c r="J186" s="66">
        <v>7.1592664E-2</v>
      </c>
      <c r="K186" s="66">
        <f>SUM(K187:K214)</f>
        <v>24090.034334172</v>
      </c>
      <c r="L186" s="131" t="s">
        <v>3675</v>
      </c>
      <c r="M186" s="67">
        <f t="shared" si="2"/>
        <v>9.5975683156803784E-2</v>
      </c>
      <c r="N186" s="67">
        <f>K186/'סכום נכסי הקרן'!$C$41</f>
        <v>7.545195430646085E-3</v>
      </c>
    </row>
    <row r="187" spans="1:14">
      <c r="A187" s="62" t="s">
        <v>1492</v>
      </c>
      <c r="B187" s="59" t="s">
        <v>1493</v>
      </c>
      <c r="C187" s="72" t="s">
        <v>1494</v>
      </c>
      <c r="D187" s="72" t="s">
        <v>810</v>
      </c>
      <c r="E187" s="59" t="s">
        <v>1495</v>
      </c>
      <c r="F187" s="72" t="s">
        <v>3561</v>
      </c>
      <c r="G187" s="72" t="s">
        <v>135</v>
      </c>
      <c r="H187" s="69">
        <v>7895.5240000000003</v>
      </c>
      <c r="I187" s="71">
        <v>218</v>
      </c>
      <c r="J187" s="134" t="s">
        <v>3675</v>
      </c>
      <c r="K187" s="69">
        <v>62.428802895000004</v>
      </c>
      <c r="L187" s="70">
        <v>1.0187257625162701E-4</v>
      </c>
      <c r="M187" s="70">
        <f t="shared" si="2"/>
        <v>2.4871890688880644E-4</v>
      </c>
      <c r="N187" s="70">
        <f>K187/'סכום נכסי הקרן'!$C$41</f>
        <v>1.9553210751380574E-5</v>
      </c>
    </row>
    <row r="188" spans="1:14">
      <c r="A188" s="62" t="s">
        <v>1496</v>
      </c>
      <c r="B188" s="59" t="s">
        <v>1497</v>
      </c>
      <c r="C188" s="72" t="s">
        <v>1494</v>
      </c>
      <c r="D188" s="72" t="s">
        <v>810</v>
      </c>
      <c r="E188" s="59" t="s">
        <v>1498</v>
      </c>
      <c r="F188" s="72" t="s">
        <v>3551</v>
      </c>
      <c r="G188" s="72" t="s">
        <v>135</v>
      </c>
      <c r="H188" s="69">
        <v>545.20014400000002</v>
      </c>
      <c r="I188" s="71">
        <v>585</v>
      </c>
      <c r="J188" s="134" t="s">
        <v>3675</v>
      </c>
      <c r="K188" s="69">
        <v>11.568028971</v>
      </c>
      <c r="L188" s="70">
        <v>2.5346003728446371E-4</v>
      </c>
      <c r="M188" s="70">
        <f t="shared" si="2"/>
        <v>4.6087501074854048E-5</v>
      </c>
      <c r="N188" s="70">
        <f>K188/'סכום נכסי הקרן'!$C$41</f>
        <v>3.6232011180556394E-6</v>
      </c>
    </row>
    <row r="189" spans="1:14">
      <c r="A189" s="62" t="s">
        <v>1499</v>
      </c>
      <c r="B189" s="59" t="s">
        <v>1500</v>
      </c>
      <c r="C189" s="72" t="s">
        <v>1494</v>
      </c>
      <c r="D189" s="72" t="s">
        <v>810</v>
      </c>
      <c r="E189" s="59" t="s">
        <v>1094</v>
      </c>
      <c r="F189" s="72" t="s">
        <v>1067</v>
      </c>
      <c r="G189" s="72" t="s">
        <v>135</v>
      </c>
      <c r="H189" s="69">
        <v>5351.8850689999999</v>
      </c>
      <c r="I189" s="71">
        <v>6938</v>
      </c>
      <c r="J189" s="134" t="s">
        <v>3675</v>
      </c>
      <c r="K189" s="69">
        <v>1346.7551022059999</v>
      </c>
      <c r="L189" s="70">
        <v>1.1924974588140033E-4</v>
      </c>
      <c r="M189" s="70">
        <f t="shared" si="2"/>
        <v>5.3655274702444555E-3</v>
      </c>
      <c r="N189" s="70">
        <f>K189/'סכום נכסי הקרן'!$C$41</f>
        <v>4.2181469326300458E-4</v>
      </c>
    </row>
    <row r="190" spans="1:14">
      <c r="A190" s="62" t="s">
        <v>1502</v>
      </c>
      <c r="B190" s="59" t="s">
        <v>1503</v>
      </c>
      <c r="C190" s="72" t="s">
        <v>1494</v>
      </c>
      <c r="D190" s="72" t="s">
        <v>810</v>
      </c>
      <c r="E190" s="59" t="s">
        <v>1504</v>
      </c>
      <c r="F190" s="72" t="s">
        <v>1501</v>
      </c>
      <c r="G190" s="72" t="s">
        <v>135</v>
      </c>
      <c r="H190" s="69">
        <v>1014.067265</v>
      </c>
      <c r="I190" s="71">
        <v>2271</v>
      </c>
      <c r="J190" s="134" t="s">
        <v>3675</v>
      </c>
      <c r="K190" s="69">
        <v>83.527878921999999</v>
      </c>
      <c r="L190" s="70">
        <v>4.3039872863386075E-5</v>
      </c>
      <c r="M190" s="70">
        <f t="shared" si="2"/>
        <v>3.3277848968467577E-4</v>
      </c>
      <c r="N190" s="70">
        <f>K190/'סכום נכסי הקרן'!$C$41</f>
        <v>2.6161613621274051E-5</v>
      </c>
    </row>
    <row r="191" spans="1:14">
      <c r="A191" s="62" t="s">
        <v>1505</v>
      </c>
      <c r="B191" s="59" t="s">
        <v>1506</v>
      </c>
      <c r="C191" s="72" t="s">
        <v>1494</v>
      </c>
      <c r="D191" s="72" t="s">
        <v>810</v>
      </c>
      <c r="E191" s="59" t="s">
        <v>1507</v>
      </c>
      <c r="F191" s="72" t="s">
        <v>3557</v>
      </c>
      <c r="G191" s="72" t="s">
        <v>135</v>
      </c>
      <c r="H191" s="69">
        <v>496.29007999999999</v>
      </c>
      <c r="I191" s="71">
        <v>21905</v>
      </c>
      <c r="J191" s="134" t="s">
        <v>3675</v>
      </c>
      <c r="K191" s="69">
        <v>394.29966452100001</v>
      </c>
      <c r="L191" s="70">
        <v>1.1882899454773997E-5</v>
      </c>
      <c r="M191" s="70">
        <f t="shared" si="2"/>
        <v>1.5709060081006412E-3</v>
      </c>
      <c r="N191" s="70">
        <f>K191/'סכום נכסי הקרן'!$C$41</f>
        <v>1.2349787409098725E-4</v>
      </c>
    </row>
    <row r="192" spans="1:14">
      <c r="A192" s="62" t="s">
        <v>1508</v>
      </c>
      <c r="B192" s="59" t="s">
        <v>1509</v>
      </c>
      <c r="C192" s="72" t="s">
        <v>1494</v>
      </c>
      <c r="D192" s="72" t="s">
        <v>810</v>
      </c>
      <c r="E192" s="59" t="s">
        <v>807</v>
      </c>
      <c r="F192" s="72" t="s">
        <v>666</v>
      </c>
      <c r="G192" s="72" t="s">
        <v>135</v>
      </c>
      <c r="H192" s="69">
        <v>39.477620000000002</v>
      </c>
      <c r="I192" s="71">
        <v>21325</v>
      </c>
      <c r="J192" s="69">
        <v>7.1592664E-2</v>
      </c>
      <c r="K192" s="69">
        <v>30.605863804000002</v>
      </c>
      <c r="L192" s="70">
        <v>8.8805851461684421E-7</v>
      </c>
      <c r="M192" s="70">
        <f t="shared" si="2"/>
        <v>1.2193501455604944E-4</v>
      </c>
      <c r="N192" s="70">
        <f>K192/'סכום נכסי הקרן'!$C$41</f>
        <v>9.5860064174895843E-6</v>
      </c>
    </row>
    <row r="193" spans="1:14">
      <c r="A193" s="62" t="s">
        <v>1512</v>
      </c>
      <c r="B193" s="59" t="s">
        <v>1513</v>
      </c>
      <c r="C193" s="72" t="s">
        <v>1494</v>
      </c>
      <c r="D193" s="72" t="s">
        <v>810</v>
      </c>
      <c r="E193" s="59" t="s">
        <v>762</v>
      </c>
      <c r="F193" s="72" t="s">
        <v>660</v>
      </c>
      <c r="G193" s="72" t="s">
        <v>135</v>
      </c>
      <c r="H193" s="69">
        <v>9196.7119949999997</v>
      </c>
      <c r="I193" s="71">
        <v>1914</v>
      </c>
      <c r="J193" s="134" t="s">
        <v>3675</v>
      </c>
      <c r="K193" s="69">
        <v>638.44292010499998</v>
      </c>
      <c r="L193" s="70">
        <v>7.8032479319430258E-5</v>
      </c>
      <c r="M193" s="70">
        <f t="shared" si="2"/>
        <v>2.5435827348233692E-3</v>
      </c>
      <c r="N193" s="70">
        <f>K193/'סכום נכסי הקרן'!$C$41</f>
        <v>1.9996553498769268E-4</v>
      </c>
    </row>
    <row r="194" spans="1:14">
      <c r="A194" s="62" t="s">
        <v>1514</v>
      </c>
      <c r="B194" s="59" t="s">
        <v>1515</v>
      </c>
      <c r="C194" s="72" t="s">
        <v>1516</v>
      </c>
      <c r="D194" s="72" t="s">
        <v>810</v>
      </c>
      <c r="E194" s="59" t="s">
        <v>1517</v>
      </c>
      <c r="F194" s="72" t="s">
        <v>3556</v>
      </c>
      <c r="G194" s="72" t="s">
        <v>135</v>
      </c>
      <c r="H194" s="69">
        <v>4866.7727949999999</v>
      </c>
      <c r="I194" s="71">
        <v>2722</v>
      </c>
      <c r="J194" s="134" t="s">
        <v>3675</v>
      </c>
      <c r="K194" s="69">
        <v>480.481585768</v>
      </c>
      <c r="L194" s="70">
        <v>1.2730409843642761E-4</v>
      </c>
      <c r="M194" s="70">
        <f t="shared" si="2"/>
        <v>1.9142583110782112E-3</v>
      </c>
      <c r="N194" s="70">
        <f>K194/'סכום נכסי הקרן'!$C$41</f>
        <v>1.5049075543672964E-4</v>
      </c>
    </row>
    <row r="195" spans="1:14">
      <c r="A195" s="62" t="s">
        <v>1518</v>
      </c>
      <c r="B195" s="59" t="s">
        <v>1519</v>
      </c>
      <c r="C195" s="72" t="s">
        <v>1494</v>
      </c>
      <c r="D195" s="72" t="s">
        <v>810</v>
      </c>
      <c r="E195" s="59" t="s">
        <v>1520</v>
      </c>
      <c r="F195" s="72" t="s">
        <v>3562</v>
      </c>
      <c r="G195" s="72" t="s">
        <v>135</v>
      </c>
      <c r="H195" s="69">
        <v>2955.1818400000002</v>
      </c>
      <c r="I195" s="71">
        <v>3963</v>
      </c>
      <c r="J195" s="134" t="s">
        <v>3675</v>
      </c>
      <c r="K195" s="69">
        <v>424.77195687</v>
      </c>
      <c r="L195" s="70">
        <v>1.799158614212453E-5</v>
      </c>
      <c r="M195" s="70">
        <f t="shared" si="2"/>
        <v>1.6923088685108709E-3</v>
      </c>
      <c r="N195" s="70">
        <f>K195/'סכום נכסי הקרן'!$C$41</f>
        <v>1.330420448382594E-4</v>
      </c>
    </row>
    <row r="196" spans="1:14">
      <c r="A196" s="62" t="s">
        <v>1521</v>
      </c>
      <c r="B196" s="59" t="s">
        <v>1522</v>
      </c>
      <c r="C196" s="72" t="s">
        <v>1494</v>
      </c>
      <c r="D196" s="72" t="s">
        <v>810</v>
      </c>
      <c r="E196" s="59" t="s">
        <v>1523</v>
      </c>
      <c r="F196" s="72" t="s">
        <v>3559</v>
      </c>
      <c r="G196" s="72" t="s">
        <v>135</v>
      </c>
      <c r="H196" s="69">
        <v>5070.9905239999998</v>
      </c>
      <c r="I196" s="71">
        <v>2224</v>
      </c>
      <c r="J196" s="134" t="s">
        <v>3675</v>
      </c>
      <c r="K196" s="69">
        <v>409.04881364699992</v>
      </c>
      <c r="L196" s="70">
        <v>6.1036646658902359E-5</v>
      </c>
      <c r="M196" s="70">
        <f t="shared" si="2"/>
        <v>1.6296672221243768E-3</v>
      </c>
      <c r="N196" s="70">
        <f>K196/'סכום נכסי הקרן'!$C$41</f>
        <v>1.2811742801306501E-4</v>
      </c>
    </row>
    <row r="197" spans="1:14">
      <c r="A197" s="62" t="s">
        <v>1524</v>
      </c>
      <c r="B197" s="59" t="s">
        <v>1525</v>
      </c>
      <c r="C197" s="72" t="s">
        <v>1494</v>
      </c>
      <c r="D197" s="72" t="s">
        <v>810</v>
      </c>
      <c r="E197" s="59" t="s">
        <v>1526</v>
      </c>
      <c r="F197" s="72" t="s">
        <v>3561</v>
      </c>
      <c r="G197" s="72" t="s">
        <v>135</v>
      </c>
      <c r="H197" s="69">
        <v>32681.829699999998</v>
      </c>
      <c r="I197" s="71">
        <v>253</v>
      </c>
      <c r="J197" s="134" t="s">
        <v>3675</v>
      </c>
      <c r="K197" s="69">
        <v>299.89860069400004</v>
      </c>
      <c r="L197" s="70">
        <v>1.9820372165359529E-4</v>
      </c>
      <c r="M197" s="70">
        <f t="shared" si="2"/>
        <v>1.1948083045505325E-3</v>
      </c>
      <c r="N197" s="70">
        <f>K197/'סכום נכסי הקרן'!$C$41</f>
        <v>9.3930690186012905E-5</v>
      </c>
    </row>
    <row r="198" spans="1:14">
      <c r="A198" s="62" t="s">
        <v>1527</v>
      </c>
      <c r="B198" s="59" t="s">
        <v>1528</v>
      </c>
      <c r="C198" s="72" t="s">
        <v>1494</v>
      </c>
      <c r="D198" s="72" t="s">
        <v>810</v>
      </c>
      <c r="E198" s="59" t="s">
        <v>1529</v>
      </c>
      <c r="F198" s="72" t="s">
        <v>3557</v>
      </c>
      <c r="G198" s="72" t="s">
        <v>135</v>
      </c>
      <c r="H198" s="69">
        <v>2560.6707040000001</v>
      </c>
      <c r="I198" s="71">
        <v>3461</v>
      </c>
      <c r="J198" s="134" t="s">
        <v>3675</v>
      </c>
      <c r="K198" s="69">
        <v>321.44219697900002</v>
      </c>
      <c r="L198" s="70">
        <v>2.4413607684900896E-5</v>
      </c>
      <c r="M198" s="70">
        <f t="shared" si="2"/>
        <v>1.2806388742552114E-3</v>
      </c>
      <c r="N198" s="70">
        <f>K198/'סכום נכסי הקרן'!$C$41</f>
        <v>1.0067832042988872E-4</v>
      </c>
    </row>
    <row r="199" spans="1:14">
      <c r="A199" s="62" t="s">
        <v>1530</v>
      </c>
      <c r="B199" s="59" t="s">
        <v>1531</v>
      </c>
      <c r="C199" s="72" t="s">
        <v>1494</v>
      </c>
      <c r="D199" s="72" t="s">
        <v>810</v>
      </c>
      <c r="E199" s="59" t="s">
        <v>1532</v>
      </c>
      <c r="F199" s="72" t="s">
        <v>3551</v>
      </c>
      <c r="G199" s="72" t="s">
        <v>135</v>
      </c>
      <c r="H199" s="69">
        <v>5378.4422279999999</v>
      </c>
      <c r="I199" s="71">
        <v>1916</v>
      </c>
      <c r="J199" s="134" t="s">
        <v>3675</v>
      </c>
      <c r="K199" s="69">
        <v>373.76580683600002</v>
      </c>
      <c r="L199" s="70">
        <v>1.0732034858566384E-4</v>
      </c>
      <c r="M199" s="70">
        <f t="shared" si="2"/>
        <v>1.4890982783222356E-3</v>
      </c>
      <c r="N199" s="70">
        <f>K199/'סכום נכסי הקרן'!$C$41</f>
        <v>1.1706650222039485E-4</v>
      </c>
    </row>
    <row r="200" spans="1:14">
      <c r="A200" s="62" t="s">
        <v>1533</v>
      </c>
      <c r="B200" s="59" t="s">
        <v>1534</v>
      </c>
      <c r="C200" s="72" t="s">
        <v>1494</v>
      </c>
      <c r="D200" s="72" t="s">
        <v>810</v>
      </c>
      <c r="E200" s="59" t="s">
        <v>1535</v>
      </c>
      <c r="F200" s="72" t="s">
        <v>3552</v>
      </c>
      <c r="G200" s="72" t="s">
        <v>135</v>
      </c>
      <c r="H200" s="69">
        <v>2155.4780519999999</v>
      </c>
      <c r="I200" s="71">
        <v>4332</v>
      </c>
      <c r="J200" s="134" t="s">
        <v>3675</v>
      </c>
      <c r="K200" s="69">
        <v>338.67224652599998</v>
      </c>
      <c r="L200" s="70">
        <v>2.2773635994286787E-5</v>
      </c>
      <c r="M200" s="70">
        <f t="shared" si="2"/>
        <v>1.3492840971369884E-3</v>
      </c>
      <c r="N200" s="70">
        <f>K200/'סכום נכסי הקרן'!$C$41</f>
        <v>1.0607491261852738E-4</v>
      </c>
    </row>
    <row r="201" spans="1:14">
      <c r="A201" s="62" t="s">
        <v>1536</v>
      </c>
      <c r="B201" s="59" t="s">
        <v>1537</v>
      </c>
      <c r="C201" s="72" t="s">
        <v>1494</v>
      </c>
      <c r="D201" s="72" t="s">
        <v>810</v>
      </c>
      <c r="E201" s="59" t="s">
        <v>1538</v>
      </c>
      <c r="F201" s="72" t="s">
        <v>3557</v>
      </c>
      <c r="G201" s="72" t="s">
        <v>135</v>
      </c>
      <c r="H201" s="69">
        <v>883.22151299999996</v>
      </c>
      <c r="I201" s="71">
        <v>18781</v>
      </c>
      <c r="J201" s="134" t="s">
        <v>3675</v>
      </c>
      <c r="K201" s="69">
        <v>601.6388978949999</v>
      </c>
      <c r="L201" s="70">
        <v>1.8501486346227276E-5</v>
      </c>
      <c r="M201" s="70">
        <f t="shared" ref="M201:M216" si="3">IFERROR(K201/$K$9,0)</f>
        <v>2.3969540033934459E-3</v>
      </c>
      <c r="N201" s="70">
        <f>K201/'סכום נכסי הקרן'!$C$41</f>
        <v>1.8843821475409808E-4</v>
      </c>
    </row>
    <row r="202" spans="1:14">
      <c r="A202" s="62" t="s">
        <v>1539</v>
      </c>
      <c r="B202" s="59" t="s">
        <v>1540</v>
      </c>
      <c r="C202" s="72" t="s">
        <v>1494</v>
      </c>
      <c r="D202" s="72" t="s">
        <v>810</v>
      </c>
      <c r="E202" s="59" t="s">
        <v>1087</v>
      </c>
      <c r="F202" s="72" t="s">
        <v>161</v>
      </c>
      <c r="G202" s="72" t="s">
        <v>135</v>
      </c>
      <c r="H202" s="69">
        <v>6523.789498000001</v>
      </c>
      <c r="I202" s="71">
        <v>19951</v>
      </c>
      <c r="J202" s="134" t="s">
        <v>3675</v>
      </c>
      <c r="K202" s="69">
        <v>4720.7626275680004</v>
      </c>
      <c r="L202" s="70">
        <v>1.0301190699114192E-4</v>
      </c>
      <c r="M202" s="70">
        <f t="shared" si="3"/>
        <v>1.880771160044591E-2</v>
      </c>
      <c r="N202" s="70">
        <f>K202/'סכום נכסי הקרן'!$C$41</f>
        <v>1.4785813964642133E-3</v>
      </c>
    </row>
    <row r="203" spans="1:14">
      <c r="A203" s="62" t="s">
        <v>1541</v>
      </c>
      <c r="B203" s="59" t="s">
        <v>1542</v>
      </c>
      <c r="C203" s="72" t="s">
        <v>1494</v>
      </c>
      <c r="D203" s="72" t="s">
        <v>810</v>
      </c>
      <c r="E203" s="59" t="s">
        <v>1081</v>
      </c>
      <c r="F203" s="72" t="s">
        <v>1067</v>
      </c>
      <c r="G203" s="72" t="s">
        <v>135</v>
      </c>
      <c r="H203" s="69">
        <v>6037.1714350000002</v>
      </c>
      <c r="I203" s="71">
        <v>13739</v>
      </c>
      <c r="J203" s="134" t="s">
        <v>3675</v>
      </c>
      <c r="K203" s="69">
        <v>3008.404209028</v>
      </c>
      <c r="L203" s="70">
        <v>2.086413148114504E-4</v>
      </c>
      <c r="M203" s="70">
        <f t="shared" si="3"/>
        <v>1.1985605548253377E-2</v>
      </c>
      <c r="N203" s="70">
        <f>K203/'סכום נכסי הקרן'!$C$41</f>
        <v>9.4225675964669411E-4</v>
      </c>
    </row>
    <row r="204" spans="1:14">
      <c r="A204" s="62" t="s">
        <v>1545</v>
      </c>
      <c r="B204" s="59" t="s">
        <v>1546</v>
      </c>
      <c r="C204" s="72" t="s">
        <v>1494</v>
      </c>
      <c r="D204" s="72" t="s">
        <v>810</v>
      </c>
      <c r="E204" s="59" t="s">
        <v>1255</v>
      </c>
      <c r="F204" s="72" t="s">
        <v>161</v>
      </c>
      <c r="G204" s="72" t="s">
        <v>135</v>
      </c>
      <c r="H204" s="69">
        <v>12965.798287</v>
      </c>
      <c r="I204" s="71">
        <v>3087</v>
      </c>
      <c r="J204" s="134" t="s">
        <v>3675</v>
      </c>
      <c r="K204" s="69">
        <v>1451.721958393</v>
      </c>
      <c r="L204" s="70">
        <v>2.7563646711035631E-4</v>
      </c>
      <c r="M204" s="70">
        <f t="shared" si="3"/>
        <v>5.7837197231744913E-3</v>
      </c>
      <c r="N204" s="70">
        <f>K204/'סכום נכסי הקרן'!$C$41</f>
        <v>4.5469116959695412E-4</v>
      </c>
    </row>
    <row r="205" spans="1:14">
      <c r="A205" s="62" t="s">
        <v>1547</v>
      </c>
      <c r="B205" s="59" t="s">
        <v>1548</v>
      </c>
      <c r="C205" s="72" t="s">
        <v>1516</v>
      </c>
      <c r="D205" s="72" t="s">
        <v>810</v>
      </c>
      <c r="E205" s="59" t="s">
        <v>1549</v>
      </c>
      <c r="F205" s="72" t="s">
        <v>3557</v>
      </c>
      <c r="G205" s="72" t="s">
        <v>135</v>
      </c>
      <c r="H205" s="69">
        <v>4165.1652530000001</v>
      </c>
      <c r="I205" s="71">
        <v>468</v>
      </c>
      <c r="J205" s="134" t="s">
        <v>3675</v>
      </c>
      <c r="K205" s="69">
        <v>70.701014448999999</v>
      </c>
      <c r="L205" s="70">
        <v>3.4067040826530298E-5</v>
      </c>
      <c r="M205" s="70">
        <f t="shared" si="3"/>
        <v>2.8167573642667697E-4</v>
      </c>
      <c r="N205" s="70">
        <f>K205/'סכום נכסי הקרן'!$C$41</f>
        <v>2.2144134946537963E-5</v>
      </c>
    </row>
    <row r="206" spans="1:14">
      <c r="A206" s="62" t="s">
        <v>1550</v>
      </c>
      <c r="B206" s="59" t="s">
        <v>1551</v>
      </c>
      <c r="C206" s="72" t="s">
        <v>1516</v>
      </c>
      <c r="D206" s="72" t="s">
        <v>810</v>
      </c>
      <c r="E206" s="59" t="s">
        <v>1552</v>
      </c>
      <c r="F206" s="72" t="s">
        <v>3557</v>
      </c>
      <c r="G206" s="72" t="s">
        <v>135</v>
      </c>
      <c r="H206" s="69">
        <v>8949.8584370000008</v>
      </c>
      <c r="I206" s="71">
        <v>533</v>
      </c>
      <c r="J206" s="134" t="s">
        <v>3675</v>
      </c>
      <c r="K206" s="69">
        <v>173.01785779099995</v>
      </c>
      <c r="L206" s="70">
        <v>1.1434332645507955E-4</v>
      </c>
      <c r="M206" s="70">
        <f t="shared" si="3"/>
        <v>6.8931022967712579E-4</v>
      </c>
      <c r="N206" s="70">
        <f>K206/'סכום נכסי הקרן'!$C$41</f>
        <v>5.4190605622052834E-5</v>
      </c>
    </row>
    <row r="207" spans="1:14">
      <c r="A207" s="62" t="s">
        <v>1553</v>
      </c>
      <c r="B207" s="59" t="s">
        <v>1554</v>
      </c>
      <c r="C207" s="72" t="s">
        <v>1494</v>
      </c>
      <c r="D207" s="72" t="s">
        <v>810</v>
      </c>
      <c r="E207" s="59" t="s">
        <v>1555</v>
      </c>
      <c r="F207" s="72" t="s">
        <v>3560</v>
      </c>
      <c r="G207" s="72" t="s">
        <v>135</v>
      </c>
      <c r="H207" s="69">
        <v>6922.9533540000002</v>
      </c>
      <c r="I207" s="71">
        <v>110.5</v>
      </c>
      <c r="J207" s="134" t="s">
        <v>3675</v>
      </c>
      <c r="K207" s="69">
        <v>27.746054762</v>
      </c>
      <c r="L207" s="70">
        <v>2.4897377568847308E-4</v>
      </c>
      <c r="M207" s="70">
        <f t="shared" si="3"/>
        <v>1.1054141823748327E-4</v>
      </c>
      <c r="N207" s="70">
        <f>K207/'סכום נכסי הקרן'!$C$41</f>
        <v>8.690290877324895E-6</v>
      </c>
    </row>
    <row r="208" spans="1:14">
      <c r="A208" s="62" t="s">
        <v>1556</v>
      </c>
      <c r="B208" s="59" t="s">
        <v>1557</v>
      </c>
      <c r="C208" s="72" t="s">
        <v>1494</v>
      </c>
      <c r="D208" s="72" t="s">
        <v>810</v>
      </c>
      <c r="E208" s="59" t="s">
        <v>1558</v>
      </c>
      <c r="F208" s="72" t="s">
        <v>3561</v>
      </c>
      <c r="G208" s="72" t="s">
        <v>135</v>
      </c>
      <c r="H208" s="69">
        <v>5800.8414830000002</v>
      </c>
      <c r="I208" s="71">
        <v>1428</v>
      </c>
      <c r="J208" s="134" t="s">
        <v>3675</v>
      </c>
      <c r="K208" s="69">
        <v>300.44623136299998</v>
      </c>
      <c r="L208" s="70">
        <v>8.3869608660449657E-5</v>
      </c>
      <c r="M208" s="70">
        <f t="shared" si="3"/>
        <v>1.1969900875586344E-3</v>
      </c>
      <c r="N208" s="70">
        <f>K208/'סכום נכסי הקרן'!$C$41</f>
        <v>9.4102212582540114E-5</v>
      </c>
    </row>
    <row r="209" spans="1:14">
      <c r="A209" s="62" t="s">
        <v>1559</v>
      </c>
      <c r="B209" s="59" t="s">
        <v>1560</v>
      </c>
      <c r="C209" s="72" t="s">
        <v>1494</v>
      </c>
      <c r="D209" s="72" t="s">
        <v>810</v>
      </c>
      <c r="E209" s="59">
        <v>513870683</v>
      </c>
      <c r="F209" s="72" t="s">
        <v>957</v>
      </c>
      <c r="G209" s="72" t="s">
        <v>135</v>
      </c>
      <c r="H209" s="69">
        <v>22802.470700000002</v>
      </c>
      <c r="I209" s="71">
        <v>433</v>
      </c>
      <c r="J209" s="134" t="s">
        <v>3675</v>
      </c>
      <c r="K209" s="69">
        <v>358.11075010100001</v>
      </c>
      <c r="L209" s="70">
        <v>7.6456910301955317E-5</v>
      </c>
      <c r="M209" s="70">
        <f t="shared" si="3"/>
        <v>1.4267278912917436E-3</v>
      </c>
      <c r="N209" s="70">
        <f>K209/'סכום נכסי הקרן'!$C$41</f>
        <v>1.1216321063911752E-4</v>
      </c>
    </row>
    <row r="210" spans="1:14">
      <c r="A210" s="62" t="s">
        <v>1561</v>
      </c>
      <c r="B210" s="59" t="s">
        <v>1562</v>
      </c>
      <c r="C210" s="72" t="s">
        <v>1516</v>
      </c>
      <c r="D210" s="72" t="s">
        <v>810</v>
      </c>
      <c r="E210" s="59" t="s">
        <v>830</v>
      </c>
      <c r="F210" s="72" t="s">
        <v>1070</v>
      </c>
      <c r="G210" s="72" t="s">
        <v>135</v>
      </c>
      <c r="H210" s="69">
        <v>162889.171848</v>
      </c>
      <c r="I210" s="71">
        <v>1044</v>
      </c>
      <c r="J210" s="134" t="s">
        <v>3675</v>
      </c>
      <c r="K210" s="69">
        <v>6167.9418344730002</v>
      </c>
      <c r="L210" s="70">
        <v>1.4531075513570598E-4</v>
      </c>
      <c r="M210" s="70">
        <f t="shared" si="3"/>
        <v>2.457333281568868E-2</v>
      </c>
      <c r="N210" s="70">
        <f>K210/'סכום נכסי הקרן'!$C$41</f>
        <v>1.9318497392069442E-3</v>
      </c>
    </row>
    <row r="211" spans="1:14">
      <c r="A211" s="62" t="s">
        <v>1563</v>
      </c>
      <c r="B211" s="59" t="s">
        <v>1564</v>
      </c>
      <c r="C211" s="72" t="s">
        <v>1494</v>
      </c>
      <c r="D211" s="72" t="s">
        <v>810</v>
      </c>
      <c r="E211" s="59" t="s">
        <v>1066</v>
      </c>
      <c r="F211" s="72" t="s">
        <v>1067</v>
      </c>
      <c r="G211" s="72" t="s">
        <v>135</v>
      </c>
      <c r="H211" s="69">
        <v>9834.4729459999999</v>
      </c>
      <c r="I211" s="71">
        <v>3052</v>
      </c>
      <c r="J211" s="134" t="s">
        <v>3675</v>
      </c>
      <c r="K211" s="69">
        <v>1088.637210615</v>
      </c>
      <c r="L211" s="70">
        <v>8.9022407946304384E-5</v>
      </c>
      <c r="M211" s="70">
        <f t="shared" si="3"/>
        <v>4.3371752214766239E-3</v>
      </c>
      <c r="N211" s="70">
        <f>K211/'סכום נכסי הקרן'!$C$41</f>
        <v>3.4097006227641478E-4</v>
      </c>
    </row>
    <row r="212" spans="1:14">
      <c r="A212" s="62" t="s">
        <v>1565</v>
      </c>
      <c r="B212" s="59" t="s">
        <v>1566</v>
      </c>
      <c r="C212" s="72" t="s">
        <v>1494</v>
      </c>
      <c r="D212" s="72" t="s">
        <v>810</v>
      </c>
      <c r="E212" s="59" t="s">
        <v>1567</v>
      </c>
      <c r="F212" s="72" t="s">
        <v>3560</v>
      </c>
      <c r="G212" s="72" t="s">
        <v>135</v>
      </c>
      <c r="H212" s="69">
        <v>3656.2028570000002</v>
      </c>
      <c r="I212" s="71">
        <v>1500</v>
      </c>
      <c r="J212" s="134" t="s">
        <v>3675</v>
      </c>
      <c r="K212" s="69">
        <v>198.915716452</v>
      </c>
      <c r="L212" s="70">
        <v>1.1845282680280643E-4</v>
      </c>
      <c r="M212" s="70">
        <f t="shared" si="3"/>
        <v>7.9248835897360523E-4</v>
      </c>
      <c r="N212" s="70">
        <f>K212/'סכום נכסי הקרן'!$C$41</f>
        <v>6.2302026391400269E-5</v>
      </c>
    </row>
    <row r="213" spans="1:14">
      <c r="A213" s="62" t="s">
        <v>1568</v>
      </c>
      <c r="B213" s="59" t="s">
        <v>1569</v>
      </c>
      <c r="C213" s="72" t="s">
        <v>1494</v>
      </c>
      <c r="D213" s="72" t="s">
        <v>810</v>
      </c>
      <c r="E213" s="59" t="s">
        <v>1570</v>
      </c>
      <c r="F213" s="72" t="s">
        <v>3557</v>
      </c>
      <c r="G213" s="72" t="s">
        <v>135</v>
      </c>
      <c r="H213" s="69">
        <v>1505.9809680000001</v>
      </c>
      <c r="I213" s="71">
        <v>12302</v>
      </c>
      <c r="J213" s="134" t="s">
        <v>3675</v>
      </c>
      <c r="K213" s="69">
        <v>671.95897947899994</v>
      </c>
      <c r="L213" s="70">
        <v>2.6346261428753772E-5</v>
      </c>
      <c r="M213" s="70">
        <f t="shared" si="3"/>
        <v>2.6771120876886191E-3</v>
      </c>
      <c r="N213" s="70">
        <f>K213/'סכום נכסי הקרן'!$C$41</f>
        <v>2.1046303841728501E-4</v>
      </c>
    </row>
    <row r="214" spans="1:14">
      <c r="A214" s="62" t="s">
        <v>1571</v>
      </c>
      <c r="B214" s="59" t="s">
        <v>1572</v>
      </c>
      <c r="C214" s="72" t="s">
        <v>1516</v>
      </c>
      <c r="D214" s="72" t="s">
        <v>810</v>
      </c>
      <c r="E214" s="59" t="s">
        <v>1573</v>
      </c>
      <c r="F214" s="72" t="s">
        <v>3414</v>
      </c>
      <c r="G214" s="72" t="s">
        <v>135</v>
      </c>
      <c r="H214" s="69">
        <v>958.74220000000003</v>
      </c>
      <c r="I214" s="71">
        <v>987</v>
      </c>
      <c r="J214" s="134" t="s">
        <v>3675</v>
      </c>
      <c r="K214" s="69">
        <v>34.321523059</v>
      </c>
      <c r="L214" s="70">
        <v>7.9750121185818041E-6</v>
      </c>
      <c r="M214" s="70">
        <f t="shared" si="3"/>
        <v>1.3673835316610139E-4</v>
      </c>
      <c r="N214" s="70">
        <f>K214/'סכום נכסי הקרן'!$C$41</f>
        <v>1.0749781231745258E-5</v>
      </c>
    </row>
    <row r="215" spans="1:14">
      <c r="A215" s="133" t="s">
        <v>3675</v>
      </c>
      <c r="B215" s="134" t="s">
        <v>3675</v>
      </c>
      <c r="C215" s="134" t="s">
        <v>3675</v>
      </c>
      <c r="D215" s="134" t="s">
        <v>3675</v>
      </c>
      <c r="E215" s="134" t="s">
        <v>3675</v>
      </c>
      <c r="F215" s="134" t="s">
        <v>3675</v>
      </c>
      <c r="G215" s="134" t="s">
        <v>3675</v>
      </c>
      <c r="H215" s="134" t="s">
        <v>3675</v>
      </c>
      <c r="I215" s="134" t="s">
        <v>3675</v>
      </c>
      <c r="J215" s="134" t="s">
        <v>3675</v>
      </c>
      <c r="K215" s="134" t="s">
        <v>3675</v>
      </c>
      <c r="L215" s="134" t="s">
        <v>3675</v>
      </c>
      <c r="M215" s="134" t="s">
        <v>3675</v>
      </c>
      <c r="N215" s="134" t="s">
        <v>3675</v>
      </c>
    </row>
    <row r="216" spans="1:14">
      <c r="A216" s="76" t="s">
        <v>68</v>
      </c>
      <c r="B216" s="131" t="s">
        <v>3675</v>
      </c>
      <c r="C216" s="131" t="s">
        <v>3675</v>
      </c>
      <c r="D216" s="131" t="s">
        <v>3675</v>
      </c>
      <c r="E216" s="131" t="s">
        <v>3675</v>
      </c>
      <c r="F216" s="131" t="s">
        <v>3675</v>
      </c>
      <c r="G216" s="131" t="s">
        <v>3675</v>
      </c>
      <c r="H216" s="131" t="s">
        <v>3675</v>
      </c>
      <c r="I216" s="131" t="s">
        <v>3675</v>
      </c>
      <c r="J216" s="66">
        <v>24.528063398</v>
      </c>
      <c r="K216" s="66">
        <f>SUM(K217:K258)</f>
        <v>40722.465822999002</v>
      </c>
      <c r="L216" s="131" t="s">
        <v>3675</v>
      </c>
      <c r="M216" s="67">
        <f t="shared" si="3"/>
        <v>0.16223997122527381</v>
      </c>
      <c r="N216" s="67">
        <f>K216/'סכום נכסי הקרן'!$C$41</f>
        <v>1.2754608764358751E-2</v>
      </c>
    </row>
    <row r="217" spans="1:14">
      <c r="A217" s="62" t="s">
        <v>1574</v>
      </c>
      <c r="B217" s="59" t="s">
        <v>1575</v>
      </c>
      <c r="C217" s="72" t="s">
        <v>1494</v>
      </c>
      <c r="D217" s="72" t="s">
        <v>810</v>
      </c>
      <c r="E217" s="134" t="s">
        <v>3675</v>
      </c>
      <c r="F217" s="72" t="s">
        <v>3557</v>
      </c>
      <c r="G217" s="72" t="s">
        <v>135</v>
      </c>
      <c r="H217" s="69">
        <v>423.51665399999996</v>
      </c>
      <c r="I217" s="71">
        <v>59660</v>
      </c>
      <c r="J217" s="134" t="s">
        <v>3675</v>
      </c>
      <c r="K217" s="69">
        <v>916.43421976100001</v>
      </c>
      <c r="L217" s="70">
        <v>9.3019251921809783E-7</v>
      </c>
      <c r="M217" s="70">
        <f t="shared" ref="M217:M258" si="4">IFERROR(K217/$K$9,0)</f>
        <v>3.6511114550413343E-3</v>
      </c>
      <c r="N217" s="70">
        <f>K217/'סכום נכסי הקרן'!$C$41</f>
        <v>2.870346796318118E-4</v>
      </c>
    </row>
    <row r="218" spans="1:14">
      <c r="A218" s="62" t="s">
        <v>1576</v>
      </c>
      <c r="B218" s="59" t="s">
        <v>1577</v>
      </c>
      <c r="C218" s="72" t="s">
        <v>1516</v>
      </c>
      <c r="D218" s="72" t="s">
        <v>810</v>
      </c>
      <c r="E218" s="134" t="s">
        <v>3675</v>
      </c>
      <c r="F218" s="72" t="s">
        <v>3551</v>
      </c>
      <c r="G218" s="72" t="s">
        <v>135</v>
      </c>
      <c r="H218" s="69">
        <v>2040.5802419999998</v>
      </c>
      <c r="I218" s="71">
        <v>12141</v>
      </c>
      <c r="J218" s="134" t="s">
        <v>3675</v>
      </c>
      <c r="K218" s="69">
        <v>898.57781472599993</v>
      </c>
      <c r="L218" s="70">
        <v>2.7251361629751369E-5</v>
      </c>
      <c r="M218" s="70">
        <f t="shared" si="4"/>
        <v>3.5799708062491612E-3</v>
      </c>
      <c r="N218" s="70">
        <f>K218/'סכום נכסי הקרן'!$C$41</f>
        <v>2.814419077906056E-4</v>
      </c>
    </row>
    <row r="219" spans="1:14">
      <c r="A219" s="62" t="s">
        <v>1578</v>
      </c>
      <c r="B219" s="59" t="s">
        <v>1579</v>
      </c>
      <c r="C219" s="72" t="s">
        <v>1494</v>
      </c>
      <c r="D219" s="72" t="s">
        <v>810</v>
      </c>
      <c r="E219" s="134" t="s">
        <v>3675</v>
      </c>
      <c r="F219" s="72" t="s">
        <v>3412</v>
      </c>
      <c r="G219" s="72" t="s">
        <v>135</v>
      </c>
      <c r="H219" s="69">
        <v>522.67804899999999</v>
      </c>
      <c r="I219" s="71">
        <v>170</v>
      </c>
      <c r="J219" s="134" t="s">
        <v>3675</v>
      </c>
      <c r="K219" s="69">
        <v>3.2227806050000005</v>
      </c>
      <c r="L219" s="70">
        <v>1.9160382546302933E-5</v>
      </c>
      <c r="M219" s="70">
        <f t="shared" si="4"/>
        <v>1.2839689887474117E-5</v>
      </c>
      <c r="N219" s="70">
        <f>K219/'סכום נכסי הקרן'!$C$41</f>
        <v>1.0094011970886886E-6</v>
      </c>
    </row>
    <row r="220" spans="1:14">
      <c r="A220" s="62" t="s">
        <v>1580</v>
      </c>
      <c r="B220" s="59" t="s">
        <v>1581</v>
      </c>
      <c r="C220" s="72" t="s">
        <v>1516</v>
      </c>
      <c r="D220" s="72" t="s">
        <v>810</v>
      </c>
      <c r="E220" s="134" t="s">
        <v>3675</v>
      </c>
      <c r="F220" s="72" t="s">
        <v>3562</v>
      </c>
      <c r="G220" s="72" t="s">
        <v>135</v>
      </c>
      <c r="H220" s="69">
        <v>2630.9367900000002</v>
      </c>
      <c r="I220" s="71">
        <v>7751</v>
      </c>
      <c r="J220" s="69">
        <v>9.5424077369999996</v>
      </c>
      <c r="K220" s="69">
        <v>749.17443145799996</v>
      </c>
      <c r="L220" s="70">
        <v>1.0344074166637539E-6</v>
      </c>
      <c r="M220" s="70">
        <f t="shared" si="4"/>
        <v>2.9847416099692738E-3</v>
      </c>
      <c r="N220" s="70">
        <f>K220/'סכום נכסי הקרן'!$C$41</f>
        <v>2.3464754838374821E-4</v>
      </c>
    </row>
    <row r="221" spans="1:14">
      <c r="A221" s="62" t="s">
        <v>1582</v>
      </c>
      <c r="B221" s="59" t="s">
        <v>1583</v>
      </c>
      <c r="C221" s="72" t="s">
        <v>1494</v>
      </c>
      <c r="D221" s="72" t="s">
        <v>810</v>
      </c>
      <c r="E221" s="134" t="s">
        <v>3675</v>
      </c>
      <c r="F221" s="72" t="s">
        <v>957</v>
      </c>
      <c r="G221" s="72" t="s">
        <v>135</v>
      </c>
      <c r="H221" s="69">
        <v>5822.5403269999997</v>
      </c>
      <c r="I221" s="71">
        <v>14093</v>
      </c>
      <c r="J221" s="134" t="s">
        <v>3675</v>
      </c>
      <c r="K221" s="69">
        <v>2976.2095964580003</v>
      </c>
      <c r="L221" s="70">
        <v>1.0170376117030567E-6</v>
      </c>
      <c r="M221" s="70">
        <f t="shared" si="4"/>
        <v>1.1857340893562067E-2</v>
      </c>
      <c r="N221" s="70">
        <f>K221/'סכום נכסי הקרן'!$C$41</f>
        <v>9.3217314414474335E-4</v>
      </c>
    </row>
    <row r="222" spans="1:14">
      <c r="A222" s="62" t="s">
        <v>1584</v>
      </c>
      <c r="B222" s="59" t="s">
        <v>1585</v>
      </c>
      <c r="C222" s="72" t="s">
        <v>1494</v>
      </c>
      <c r="D222" s="72" t="s">
        <v>810</v>
      </c>
      <c r="E222" s="134" t="s">
        <v>3675</v>
      </c>
      <c r="F222" s="72" t="s">
        <v>3562</v>
      </c>
      <c r="G222" s="72" t="s">
        <v>135</v>
      </c>
      <c r="H222" s="69">
        <v>7648.9674479999994</v>
      </c>
      <c r="I222" s="71">
        <v>15194</v>
      </c>
      <c r="J222" s="134" t="s">
        <v>3675</v>
      </c>
      <c r="K222" s="69">
        <v>4215.2417816560001</v>
      </c>
      <c r="L222" s="70">
        <v>7.401727123163751E-7</v>
      </c>
      <c r="M222" s="70">
        <f t="shared" si="4"/>
        <v>1.6793695851718367E-2</v>
      </c>
      <c r="N222" s="70">
        <f>K222/'סכום נכסי הקרן'!$C$41</f>
        <v>1.3202481403234779E-3</v>
      </c>
    </row>
    <row r="223" spans="1:14">
      <c r="A223" s="62" t="s">
        <v>1586</v>
      </c>
      <c r="B223" s="59" t="s">
        <v>1587</v>
      </c>
      <c r="C223" s="72" t="s">
        <v>1516</v>
      </c>
      <c r="D223" s="72" t="s">
        <v>810</v>
      </c>
      <c r="E223" s="134" t="s">
        <v>3675</v>
      </c>
      <c r="F223" s="72" t="s">
        <v>3550</v>
      </c>
      <c r="G223" s="72" t="s">
        <v>135</v>
      </c>
      <c r="H223" s="69">
        <v>834.19947000000002</v>
      </c>
      <c r="I223" s="71">
        <v>21588</v>
      </c>
      <c r="J223" s="69">
        <v>5.1435905119999994</v>
      </c>
      <c r="K223" s="69">
        <v>658.31907271600005</v>
      </c>
      <c r="L223" s="70">
        <v>1.7894935459327954E-6</v>
      </c>
      <c r="M223" s="70">
        <f t="shared" si="4"/>
        <v>2.622770140657143E-3</v>
      </c>
      <c r="N223" s="70">
        <f>K223/'סכום נכסי הקרן'!$C$41</f>
        <v>2.0619090825943636E-4</v>
      </c>
    </row>
    <row r="224" spans="1:14">
      <c r="A224" s="62" t="s">
        <v>1588</v>
      </c>
      <c r="B224" s="59" t="s">
        <v>1589</v>
      </c>
      <c r="C224" s="72" t="s">
        <v>1494</v>
      </c>
      <c r="D224" s="72" t="s">
        <v>810</v>
      </c>
      <c r="E224" s="134" t="s">
        <v>3675</v>
      </c>
      <c r="F224" s="72" t="s">
        <v>1501</v>
      </c>
      <c r="G224" s="72" t="s">
        <v>135</v>
      </c>
      <c r="H224" s="69">
        <v>789.28103699999997</v>
      </c>
      <c r="I224" s="71">
        <v>16207</v>
      </c>
      <c r="J224" s="134" t="s">
        <v>3675</v>
      </c>
      <c r="K224" s="69">
        <v>463.96140659699995</v>
      </c>
      <c r="L224" s="70">
        <v>9.4971998320159718E-7</v>
      </c>
      <c r="M224" s="70">
        <f t="shared" si="4"/>
        <v>1.848441240840149E-3</v>
      </c>
      <c r="N224" s="70">
        <f>K224/'סכום נכסי הקרן'!$C$41</f>
        <v>1.4531650044541692E-4</v>
      </c>
    </row>
    <row r="225" spans="1:14">
      <c r="A225" s="62" t="s">
        <v>1590</v>
      </c>
      <c r="B225" s="59" t="s">
        <v>1591</v>
      </c>
      <c r="C225" s="72" t="s">
        <v>29</v>
      </c>
      <c r="D225" s="72" t="s">
        <v>810</v>
      </c>
      <c r="E225" s="134" t="s">
        <v>3675</v>
      </c>
      <c r="F225" s="72" t="s">
        <v>3550</v>
      </c>
      <c r="G225" s="72" t="s">
        <v>137</v>
      </c>
      <c r="H225" s="69">
        <v>128403.20927399998</v>
      </c>
      <c r="I225" s="71">
        <v>247.5</v>
      </c>
      <c r="J225" s="134" t="s">
        <v>3675</v>
      </c>
      <c r="K225" s="69">
        <v>1274.8782280649998</v>
      </c>
      <c r="L225" s="70">
        <v>8.3540058488381364E-5</v>
      </c>
      <c r="M225" s="70">
        <f t="shared" si="4"/>
        <v>5.0791670606591278E-3</v>
      </c>
      <c r="N225" s="70">
        <f>K225/'סכום נכסי הקרן'!$C$41</f>
        <v>3.9930226946091379E-4</v>
      </c>
    </row>
    <row r="226" spans="1:14">
      <c r="A226" s="62" t="s">
        <v>1592</v>
      </c>
      <c r="B226" s="59" t="s">
        <v>1593</v>
      </c>
      <c r="C226" s="72" t="s">
        <v>29</v>
      </c>
      <c r="D226" s="72" t="s">
        <v>810</v>
      </c>
      <c r="E226" s="134" t="s">
        <v>3675</v>
      </c>
      <c r="F226" s="72" t="s">
        <v>1501</v>
      </c>
      <c r="G226" s="72" t="s">
        <v>137</v>
      </c>
      <c r="H226" s="69">
        <v>487.68584399999997</v>
      </c>
      <c r="I226" s="71">
        <v>68170</v>
      </c>
      <c r="J226" s="134" t="s">
        <v>3675</v>
      </c>
      <c r="K226" s="69">
        <v>1333.6782425220001</v>
      </c>
      <c r="L226" s="70">
        <v>1.2097231433871394E-6</v>
      </c>
      <c r="M226" s="70">
        <f t="shared" si="4"/>
        <v>5.3134287258297481E-3</v>
      </c>
      <c r="N226" s="70">
        <f>K226/'סכום נכסי הקרן'!$C$41</f>
        <v>4.1771891404715874E-4</v>
      </c>
    </row>
    <row r="227" spans="1:14">
      <c r="A227" s="62" t="s">
        <v>1594</v>
      </c>
      <c r="B227" s="59" t="s">
        <v>1595</v>
      </c>
      <c r="C227" s="72" t="s">
        <v>1516</v>
      </c>
      <c r="D227" s="72" t="s">
        <v>810</v>
      </c>
      <c r="E227" s="134" t="s">
        <v>3675</v>
      </c>
      <c r="F227" s="72" t="s">
        <v>815</v>
      </c>
      <c r="G227" s="72" t="s">
        <v>135</v>
      </c>
      <c r="H227" s="69">
        <v>6352.7498100000003</v>
      </c>
      <c r="I227" s="71">
        <v>3367</v>
      </c>
      <c r="J227" s="134" t="s">
        <v>3675</v>
      </c>
      <c r="K227" s="69">
        <v>775.80473129400002</v>
      </c>
      <c r="L227" s="70">
        <v>8.0275018142660092E-7</v>
      </c>
      <c r="M227" s="70">
        <f t="shared" si="4"/>
        <v>3.0908378148968487E-3</v>
      </c>
      <c r="N227" s="70">
        <f>K227/'סכום נכסי הקרן'!$C$41</f>
        <v>2.4298837570894217E-4</v>
      </c>
    </row>
    <row r="228" spans="1:14">
      <c r="A228" s="62" t="s">
        <v>1596</v>
      </c>
      <c r="B228" s="59" t="s">
        <v>1597</v>
      </c>
      <c r="C228" s="72" t="s">
        <v>1516</v>
      </c>
      <c r="D228" s="72" t="s">
        <v>810</v>
      </c>
      <c r="E228" s="134" t="s">
        <v>3675</v>
      </c>
      <c r="F228" s="72" t="s">
        <v>3412</v>
      </c>
      <c r="G228" s="72" t="s">
        <v>135</v>
      </c>
      <c r="H228" s="69">
        <v>0.44918400000000003</v>
      </c>
      <c r="I228" s="71">
        <v>54262500</v>
      </c>
      <c r="J228" s="134" t="s">
        <v>3675</v>
      </c>
      <c r="K228" s="69">
        <v>884.04007290899983</v>
      </c>
      <c r="L228" s="70">
        <v>7.8566306237603329E-7</v>
      </c>
      <c r="M228" s="70">
        <f t="shared" si="4"/>
        <v>3.5220518476005796E-3</v>
      </c>
      <c r="N228" s="70">
        <f>K228/'סכום נכסי הקרן'!$C$41</f>
        <v>2.7688856836368975E-4</v>
      </c>
    </row>
    <row r="229" spans="1:14">
      <c r="A229" s="62" t="s">
        <v>1598</v>
      </c>
      <c r="B229" s="59" t="s">
        <v>1599</v>
      </c>
      <c r="C229" s="72" t="s">
        <v>1494</v>
      </c>
      <c r="D229" s="72" t="s">
        <v>810</v>
      </c>
      <c r="E229" s="134" t="s">
        <v>3675</v>
      </c>
      <c r="F229" s="72" t="s">
        <v>3557</v>
      </c>
      <c r="G229" s="72" t="s">
        <v>135</v>
      </c>
      <c r="H229" s="69">
        <v>1193.546934</v>
      </c>
      <c r="I229" s="71">
        <v>12138</v>
      </c>
      <c r="J229" s="134" t="s">
        <v>3675</v>
      </c>
      <c r="K229" s="69">
        <v>525.45338028100002</v>
      </c>
      <c r="L229" s="70">
        <v>3.9500020622932491E-6</v>
      </c>
      <c r="M229" s="70">
        <f t="shared" si="4"/>
        <v>2.0934277817937427E-3</v>
      </c>
      <c r="N229" s="70">
        <f>K229/'סכום נכסי הקרן'!$C$41</f>
        <v>1.6457628863939973E-4</v>
      </c>
    </row>
    <row r="230" spans="1:14">
      <c r="A230" s="62" t="s">
        <v>1600</v>
      </c>
      <c r="B230" s="59" t="s">
        <v>1601</v>
      </c>
      <c r="C230" s="72" t="s">
        <v>1516</v>
      </c>
      <c r="D230" s="72" t="s">
        <v>810</v>
      </c>
      <c r="E230" s="134" t="s">
        <v>3675</v>
      </c>
      <c r="F230" s="72" t="s">
        <v>3550</v>
      </c>
      <c r="G230" s="72" t="s">
        <v>135</v>
      </c>
      <c r="H230" s="69">
        <v>802.11487499999998</v>
      </c>
      <c r="I230" s="71">
        <v>13458</v>
      </c>
      <c r="J230" s="69">
        <v>3.5493101949999999</v>
      </c>
      <c r="K230" s="69">
        <v>395.07895449099993</v>
      </c>
      <c r="L230" s="70">
        <v>2.6485897325263234E-6</v>
      </c>
      <c r="M230" s="70">
        <f t="shared" si="4"/>
        <v>1.5740107312492461E-3</v>
      </c>
      <c r="N230" s="70">
        <f>K230/'סכום נכסי הקרן'!$C$41</f>
        <v>1.2374195407191326E-4</v>
      </c>
    </row>
    <row r="231" spans="1:14">
      <c r="A231" s="62" t="s">
        <v>1602</v>
      </c>
      <c r="B231" s="59" t="s">
        <v>1603</v>
      </c>
      <c r="C231" s="72" t="s">
        <v>1516</v>
      </c>
      <c r="D231" s="72" t="s">
        <v>810</v>
      </c>
      <c r="E231" s="134" t="s">
        <v>3675</v>
      </c>
      <c r="F231" s="72" t="s">
        <v>1604</v>
      </c>
      <c r="G231" s="72" t="s">
        <v>135</v>
      </c>
      <c r="H231" s="69">
        <v>288.76135499999998</v>
      </c>
      <c r="I231" s="71">
        <v>41223</v>
      </c>
      <c r="J231" s="134" t="s">
        <v>3675</v>
      </c>
      <c r="K231" s="69">
        <v>431.74391065899999</v>
      </c>
      <c r="L231" s="70">
        <v>8.278475265447651E-6</v>
      </c>
      <c r="M231" s="70">
        <f t="shared" si="4"/>
        <v>1.7200854178737648E-3</v>
      </c>
      <c r="N231" s="70">
        <f>K231/'סכום נכסי הקרן'!$C$41</f>
        <v>1.3522571768578284E-4</v>
      </c>
    </row>
    <row r="232" spans="1:14">
      <c r="A232" s="62" t="s">
        <v>1605</v>
      </c>
      <c r="B232" s="59" t="s">
        <v>1606</v>
      </c>
      <c r="C232" s="72" t="s">
        <v>1516</v>
      </c>
      <c r="D232" s="72" t="s">
        <v>810</v>
      </c>
      <c r="E232" s="134" t="s">
        <v>3675</v>
      </c>
      <c r="F232" s="72" t="s">
        <v>3557</v>
      </c>
      <c r="G232" s="72" t="s">
        <v>135</v>
      </c>
      <c r="H232" s="69">
        <v>2149.6678649999999</v>
      </c>
      <c r="I232" s="71">
        <v>5469</v>
      </c>
      <c r="J232" s="134" t="s">
        <v>3675</v>
      </c>
      <c r="K232" s="69">
        <v>426.40947199200008</v>
      </c>
      <c r="L232" s="70">
        <v>7.3019978173368071E-6</v>
      </c>
      <c r="M232" s="70">
        <f t="shared" si="4"/>
        <v>1.6988327958051802E-3</v>
      </c>
      <c r="N232" s="70">
        <f>K232/'סכום נכסי הקרן'!$C$41</f>
        <v>1.3355492794356086E-4</v>
      </c>
    </row>
    <row r="233" spans="1:14">
      <c r="A233" s="62" t="s">
        <v>1607</v>
      </c>
      <c r="B233" s="59" t="s">
        <v>1608</v>
      </c>
      <c r="C233" s="72" t="s">
        <v>29</v>
      </c>
      <c r="D233" s="72" t="s">
        <v>810</v>
      </c>
      <c r="E233" s="134" t="s">
        <v>3675</v>
      </c>
      <c r="F233" s="72" t="s">
        <v>3551</v>
      </c>
      <c r="G233" s="72" t="s">
        <v>137</v>
      </c>
      <c r="H233" s="69">
        <v>1957.1602950000001</v>
      </c>
      <c r="I233" s="71">
        <v>9702</v>
      </c>
      <c r="J233" s="134" t="s">
        <v>3675</v>
      </c>
      <c r="K233" s="69">
        <v>761.73741810900003</v>
      </c>
      <c r="L233" s="70">
        <v>1.9971023418367349E-5</v>
      </c>
      <c r="M233" s="70">
        <f t="shared" si="4"/>
        <v>3.0347930631799149E-3</v>
      </c>
      <c r="N233" s="70">
        <f>K233/'סכום נכסי הקרן'!$C$41</f>
        <v>2.3858237837026807E-4</v>
      </c>
    </row>
    <row r="234" spans="1:14">
      <c r="A234" s="62" t="s">
        <v>1510</v>
      </c>
      <c r="B234" s="59" t="s">
        <v>1511</v>
      </c>
      <c r="C234" s="72" t="s">
        <v>125</v>
      </c>
      <c r="D234" s="72" t="s">
        <v>810</v>
      </c>
      <c r="E234" s="134" t="s">
        <v>3675</v>
      </c>
      <c r="F234" s="72" t="s">
        <v>130</v>
      </c>
      <c r="G234" s="72" t="s">
        <v>138</v>
      </c>
      <c r="H234" s="69">
        <v>31017.13178</v>
      </c>
      <c r="I234" s="71">
        <v>1044</v>
      </c>
      <c r="J234" s="134" t="s">
        <v>3675</v>
      </c>
      <c r="K234" s="69">
        <v>1496.33455069</v>
      </c>
      <c r="L234" s="70">
        <v>1.6904823230185973E-4</v>
      </c>
      <c r="M234" s="70">
        <f t="shared" si="4"/>
        <v>5.9614581175538991E-3</v>
      </c>
      <c r="N234" s="70">
        <f>K234/'סכום נכסי הקרן'!$C$41</f>
        <v>4.6866419773295456E-4</v>
      </c>
    </row>
    <row r="235" spans="1:14">
      <c r="A235" s="62" t="s">
        <v>1609</v>
      </c>
      <c r="B235" s="59" t="s">
        <v>1610</v>
      </c>
      <c r="C235" s="72" t="s">
        <v>1494</v>
      </c>
      <c r="D235" s="72" t="s">
        <v>810</v>
      </c>
      <c r="E235" s="134" t="s">
        <v>3675</v>
      </c>
      <c r="F235" s="72" t="s">
        <v>3550</v>
      </c>
      <c r="G235" s="72" t="s">
        <v>135</v>
      </c>
      <c r="H235" s="69">
        <v>137.96375900000001</v>
      </c>
      <c r="I235" s="71">
        <v>80539</v>
      </c>
      <c r="J235" s="134" t="s">
        <v>3675</v>
      </c>
      <c r="K235" s="69">
        <v>403.01276833100002</v>
      </c>
      <c r="L235" s="70">
        <v>1.4695220212675669E-6</v>
      </c>
      <c r="M235" s="70">
        <f t="shared" si="4"/>
        <v>1.6056193704388044E-3</v>
      </c>
      <c r="N235" s="70">
        <f>K235/'סכום נכסי הקרן'!$C$41</f>
        <v>1.2622688934028065E-4</v>
      </c>
    </row>
    <row r="236" spans="1:14">
      <c r="A236" s="62" t="s">
        <v>1611</v>
      </c>
      <c r="B236" s="59" t="s">
        <v>1612</v>
      </c>
      <c r="C236" s="72" t="s">
        <v>1516</v>
      </c>
      <c r="D236" s="72" t="s">
        <v>810</v>
      </c>
      <c r="E236" s="134" t="s">
        <v>3675</v>
      </c>
      <c r="F236" s="72" t="s">
        <v>3412</v>
      </c>
      <c r="G236" s="72" t="s">
        <v>135</v>
      </c>
      <c r="H236" s="69">
        <v>1068.4170140000001</v>
      </c>
      <c r="I236" s="71">
        <v>38577</v>
      </c>
      <c r="J236" s="134" t="s">
        <v>3675</v>
      </c>
      <c r="K236" s="69">
        <v>1494.9160399499997</v>
      </c>
      <c r="L236" s="70">
        <v>3.2762225671938747E-6</v>
      </c>
      <c r="M236" s="70">
        <f t="shared" si="4"/>
        <v>5.955806712684638E-3</v>
      </c>
      <c r="N236" s="70">
        <f>K236/'סכום נכסי הקרן'!$C$41</f>
        <v>4.6821990858810305E-4</v>
      </c>
    </row>
    <row r="237" spans="1:14">
      <c r="A237" s="62" t="s">
        <v>1613</v>
      </c>
      <c r="B237" s="59" t="s">
        <v>1614</v>
      </c>
      <c r="C237" s="72" t="s">
        <v>1516</v>
      </c>
      <c r="D237" s="72" t="s">
        <v>810</v>
      </c>
      <c r="E237" s="134" t="s">
        <v>3675</v>
      </c>
      <c r="F237" s="72" t="s">
        <v>3562</v>
      </c>
      <c r="G237" s="72" t="s">
        <v>135</v>
      </c>
      <c r="H237" s="69">
        <v>522.97889899999996</v>
      </c>
      <c r="I237" s="71">
        <v>34655</v>
      </c>
      <c r="J237" s="134" t="s">
        <v>3675</v>
      </c>
      <c r="K237" s="69">
        <v>657.35144932899993</v>
      </c>
      <c r="L237" s="70">
        <v>5.2546865144364958E-7</v>
      </c>
      <c r="M237" s="70">
        <f t="shared" si="4"/>
        <v>2.6189150894638741E-3</v>
      </c>
      <c r="N237" s="70">
        <f>K237/'סכום נכסי הקרן'!$C$41</f>
        <v>2.0588784071470386E-4</v>
      </c>
    </row>
    <row r="238" spans="1:14">
      <c r="A238" s="62" t="s">
        <v>1615</v>
      </c>
      <c r="B238" s="59" t="s">
        <v>1616</v>
      </c>
      <c r="C238" s="72" t="s">
        <v>1516</v>
      </c>
      <c r="D238" s="72" t="s">
        <v>810</v>
      </c>
      <c r="E238" s="134" t="s">
        <v>3675</v>
      </c>
      <c r="F238" s="72" t="s">
        <v>815</v>
      </c>
      <c r="G238" s="72" t="s">
        <v>135</v>
      </c>
      <c r="H238" s="69">
        <v>1533.6436409999997</v>
      </c>
      <c r="I238" s="71">
        <v>17010</v>
      </c>
      <c r="J238" s="134" t="s">
        <v>3675</v>
      </c>
      <c r="K238" s="69">
        <v>946.18558515299992</v>
      </c>
      <c r="L238" s="70">
        <v>5.3048744939612051E-7</v>
      </c>
      <c r="M238" s="70">
        <f t="shared" si="4"/>
        <v>3.7696421129364312E-3</v>
      </c>
      <c r="N238" s="70">
        <f>K238/'סכום נכסי הקרן'!$C$41</f>
        <v>2.9635305017032001E-4</v>
      </c>
    </row>
    <row r="239" spans="1:14">
      <c r="A239" s="62" t="s">
        <v>1617</v>
      </c>
      <c r="B239" s="59" t="s">
        <v>1618</v>
      </c>
      <c r="C239" s="72" t="s">
        <v>29</v>
      </c>
      <c r="D239" s="72" t="s">
        <v>810</v>
      </c>
      <c r="E239" s="134" t="s">
        <v>3675</v>
      </c>
      <c r="F239" s="72" t="s">
        <v>3553</v>
      </c>
      <c r="G239" s="72" t="s">
        <v>137</v>
      </c>
      <c r="H239" s="69">
        <v>263.09367900000001</v>
      </c>
      <c r="I239" s="71">
        <v>73360</v>
      </c>
      <c r="J239" s="134" t="s">
        <v>3675</v>
      </c>
      <c r="K239" s="69">
        <v>774.26095572299994</v>
      </c>
      <c r="L239" s="70">
        <v>5.2404046900657386E-7</v>
      </c>
      <c r="M239" s="70">
        <f t="shared" si="4"/>
        <v>3.0846873498119013E-3</v>
      </c>
      <c r="N239" s="70">
        <f>K239/'סכום נכסי הקרן'!$C$41</f>
        <v>2.4250485259632752E-4</v>
      </c>
    </row>
    <row r="240" spans="1:14">
      <c r="A240" s="62" t="s">
        <v>1619</v>
      </c>
      <c r="B240" s="59" t="s">
        <v>1620</v>
      </c>
      <c r="C240" s="72" t="s">
        <v>1516</v>
      </c>
      <c r="D240" s="72" t="s">
        <v>810</v>
      </c>
      <c r="E240" s="134" t="s">
        <v>3675</v>
      </c>
      <c r="F240" s="72" t="s">
        <v>3557</v>
      </c>
      <c r="G240" s="72" t="s">
        <v>135</v>
      </c>
      <c r="H240" s="69">
        <v>609.607305</v>
      </c>
      <c r="I240" s="71">
        <v>42651</v>
      </c>
      <c r="J240" s="134" t="s">
        <v>3675</v>
      </c>
      <c r="K240" s="69">
        <v>943.03309947500009</v>
      </c>
      <c r="L240" s="70">
        <v>6.5518293949606266E-7</v>
      </c>
      <c r="M240" s="70">
        <f t="shared" si="4"/>
        <v>3.7570824809163603E-3</v>
      </c>
      <c r="N240" s="70">
        <f>K240/'סכום נכסי הקרן'!$C$41</f>
        <v>2.953656659182735E-4</v>
      </c>
    </row>
    <row r="241" spans="1:14">
      <c r="A241" s="62" t="s">
        <v>1621</v>
      </c>
      <c r="B241" s="59" t="s">
        <v>1622</v>
      </c>
      <c r="C241" s="72" t="s">
        <v>1494</v>
      </c>
      <c r="D241" s="72" t="s">
        <v>810</v>
      </c>
      <c r="E241" s="134" t="s">
        <v>3675</v>
      </c>
      <c r="F241" s="72" t="s">
        <v>957</v>
      </c>
      <c r="G241" s="72" t="s">
        <v>135</v>
      </c>
      <c r="H241" s="69">
        <v>1797.436764</v>
      </c>
      <c r="I241" s="71">
        <v>35396</v>
      </c>
      <c r="J241" s="134" t="s">
        <v>3675</v>
      </c>
      <c r="K241" s="69">
        <v>2307.5725407370001</v>
      </c>
      <c r="L241" s="70">
        <v>8.0979954692214064E-7</v>
      </c>
      <c r="M241" s="70">
        <f t="shared" si="4"/>
        <v>9.1934634861419017E-3</v>
      </c>
      <c r="N241" s="70">
        <f>K241/'סכום נכסי הקרן'!$C$41</f>
        <v>7.2275055936949645E-4</v>
      </c>
    </row>
    <row r="242" spans="1:14">
      <c r="A242" s="62" t="s">
        <v>1623</v>
      </c>
      <c r="B242" s="59" t="s">
        <v>1624</v>
      </c>
      <c r="C242" s="72" t="s">
        <v>1494</v>
      </c>
      <c r="D242" s="72" t="s">
        <v>810</v>
      </c>
      <c r="E242" s="134" t="s">
        <v>3675</v>
      </c>
      <c r="F242" s="72" t="s">
        <v>3557</v>
      </c>
      <c r="G242" s="72" t="s">
        <v>135</v>
      </c>
      <c r="H242" s="69">
        <v>962.53785000000005</v>
      </c>
      <c r="I242" s="71">
        <v>37604</v>
      </c>
      <c r="J242" s="134" t="s">
        <v>3675</v>
      </c>
      <c r="K242" s="69">
        <v>1312.8025630040001</v>
      </c>
      <c r="L242" s="70">
        <v>1.2950805655019286E-7</v>
      </c>
      <c r="M242" s="70">
        <f t="shared" si="4"/>
        <v>5.2302591638727323E-3</v>
      </c>
      <c r="N242" s="70">
        <f>K242/'סכום נכסי הקרן'!$C$41</f>
        <v>4.1118048078775008E-4</v>
      </c>
    </row>
    <row r="243" spans="1:14">
      <c r="A243" s="62" t="s">
        <v>1625</v>
      </c>
      <c r="B243" s="59" t="s">
        <v>1626</v>
      </c>
      <c r="C243" s="72" t="s">
        <v>1516</v>
      </c>
      <c r="D243" s="72" t="s">
        <v>810</v>
      </c>
      <c r="E243" s="134" t="s">
        <v>3675</v>
      </c>
      <c r="F243" s="72" t="s">
        <v>3412</v>
      </c>
      <c r="G243" s="72" t="s">
        <v>135</v>
      </c>
      <c r="H243" s="69">
        <v>2830.9521549999999</v>
      </c>
      <c r="I243" s="71">
        <v>9325</v>
      </c>
      <c r="J243" s="134" t="s">
        <v>3675</v>
      </c>
      <c r="K243" s="69">
        <v>957.47826831600003</v>
      </c>
      <c r="L243" s="70">
        <v>1.7248109313893952E-6</v>
      </c>
      <c r="M243" s="70">
        <f t="shared" si="4"/>
        <v>3.8146326250381455E-3</v>
      </c>
      <c r="N243" s="70">
        <f>K243/'סכום נכסי הקרן'!$C$41</f>
        <v>2.9989001073331672E-4</v>
      </c>
    </row>
    <row r="244" spans="1:14">
      <c r="A244" s="62" t="s">
        <v>1627</v>
      </c>
      <c r="B244" s="59" t="s">
        <v>1628</v>
      </c>
      <c r="C244" s="72" t="s">
        <v>1494</v>
      </c>
      <c r="D244" s="72" t="s">
        <v>810</v>
      </c>
      <c r="E244" s="134" t="s">
        <v>3675</v>
      </c>
      <c r="F244" s="72" t="s">
        <v>957</v>
      </c>
      <c r="G244" s="72" t="s">
        <v>135</v>
      </c>
      <c r="H244" s="69">
        <v>372.18130200000002</v>
      </c>
      <c r="I244" s="71">
        <v>48688</v>
      </c>
      <c r="J244" s="134" t="s">
        <v>3675</v>
      </c>
      <c r="K244" s="69">
        <v>657.24008241699994</v>
      </c>
      <c r="L244" s="70">
        <v>8.5035090355087988E-7</v>
      </c>
      <c r="M244" s="70">
        <f t="shared" si="4"/>
        <v>2.6184713991265337E-3</v>
      </c>
      <c r="N244" s="70">
        <f>K244/'סכום נכסי הקרן'!$C$41</f>
        <v>2.0585295968863758E-4</v>
      </c>
    </row>
    <row r="245" spans="1:14">
      <c r="A245" s="62" t="s">
        <v>1629</v>
      </c>
      <c r="B245" s="59" t="s">
        <v>1630</v>
      </c>
      <c r="C245" s="72" t="s">
        <v>1494</v>
      </c>
      <c r="D245" s="72" t="s">
        <v>810</v>
      </c>
      <c r="E245" s="134" t="s">
        <v>3675</v>
      </c>
      <c r="F245" s="72" t="s">
        <v>1501</v>
      </c>
      <c r="G245" s="72" t="s">
        <v>135</v>
      </c>
      <c r="H245" s="69">
        <v>340.09670699999992</v>
      </c>
      <c r="I245" s="71">
        <v>49522</v>
      </c>
      <c r="J245" s="134" t="s">
        <v>3675</v>
      </c>
      <c r="K245" s="69">
        <v>610.869101129</v>
      </c>
      <c r="L245" s="70">
        <v>1.3769097449392709E-7</v>
      </c>
      <c r="M245" s="70">
        <f t="shared" si="4"/>
        <v>2.4337275110095256E-3</v>
      </c>
      <c r="N245" s="70">
        <f>K245/'סכום נכסי הקרן'!$C$41</f>
        <v>1.9132918976471987E-4</v>
      </c>
    </row>
    <row r="246" spans="1:14">
      <c r="A246" s="62" t="s">
        <v>1543</v>
      </c>
      <c r="B246" s="59" t="s">
        <v>1544</v>
      </c>
      <c r="C246" s="72" t="s">
        <v>1516</v>
      </c>
      <c r="D246" s="72" t="s">
        <v>810</v>
      </c>
      <c r="E246" s="134" t="s">
        <v>3675</v>
      </c>
      <c r="F246" s="72" t="s">
        <v>660</v>
      </c>
      <c r="G246" s="72" t="s">
        <v>135</v>
      </c>
      <c r="H246" s="69">
        <v>5896.411161</v>
      </c>
      <c r="I246" s="71">
        <v>7579</v>
      </c>
      <c r="J246" s="134" t="s">
        <v>3675</v>
      </c>
      <c r="K246" s="69">
        <v>1620.8664098869999</v>
      </c>
      <c r="L246" s="70">
        <v>9.7696973686054901E-5</v>
      </c>
      <c r="M246" s="70">
        <f t="shared" si="4"/>
        <v>6.4575981435672641E-3</v>
      </c>
      <c r="N246" s="70">
        <f>K246/'סכום נכסי הקרן'!$C$41</f>
        <v>5.076685927433098E-4</v>
      </c>
    </row>
    <row r="247" spans="1:14">
      <c r="A247" s="62" t="s">
        <v>1631</v>
      </c>
      <c r="B247" s="59" t="s">
        <v>1632</v>
      </c>
      <c r="C247" s="72" t="s">
        <v>1494</v>
      </c>
      <c r="D247" s="72" t="s">
        <v>810</v>
      </c>
      <c r="E247" s="134" t="s">
        <v>3675</v>
      </c>
      <c r="F247" s="72" t="s">
        <v>3557</v>
      </c>
      <c r="G247" s="72" t="s">
        <v>135</v>
      </c>
      <c r="H247" s="69">
        <v>1218.1665599999999</v>
      </c>
      <c r="I247" s="71">
        <v>29488</v>
      </c>
      <c r="J247" s="134" t="s">
        <v>3675</v>
      </c>
      <c r="K247" s="69">
        <v>1302.8653885570002</v>
      </c>
      <c r="L247" s="70">
        <v>3.8635158896289244E-6</v>
      </c>
      <c r="M247" s="70">
        <f t="shared" si="4"/>
        <v>5.1906690539970371E-3</v>
      </c>
      <c r="N247" s="70">
        <f>K247/'סכום נכסי הקרן'!$C$41</f>
        <v>4.0806807662132347E-4</v>
      </c>
    </row>
    <row r="248" spans="1:14">
      <c r="A248" s="62" t="s">
        <v>1633</v>
      </c>
      <c r="B248" s="59" t="s">
        <v>1634</v>
      </c>
      <c r="C248" s="72" t="s">
        <v>1494</v>
      </c>
      <c r="D248" s="72" t="s">
        <v>810</v>
      </c>
      <c r="E248" s="134" t="s">
        <v>3675</v>
      </c>
      <c r="F248" s="72" t="s">
        <v>3412</v>
      </c>
      <c r="G248" s="72" t="s">
        <v>135</v>
      </c>
      <c r="H248" s="69">
        <v>13535.183999999999</v>
      </c>
      <c r="I248" s="71">
        <v>521</v>
      </c>
      <c r="J248" s="134" t="s">
        <v>3675</v>
      </c>
      <c r="K248" s="69">
        <v>255.76990543700001</v>
      </c>
      <c r="L248" s="70">
        <v>3.7409804246456155E-5</v>
      </c>
      <c r="M248" s="70">
        <f t="shared" si="4"/>
        <v>1.0189977757917093E-3</v>
      </c>
      <c r="N248" s="70">
        <f>K248/'סכום נכסי הקרן'!$C$41</f>
        <v>8.0109222553599317E-5</v>
      </c>
    </row>
    <row r="249" spans="1:14">
      <c r="A249" s="62" t="s">
        <v>1635</v>
      </c>
      <c r="B249" s="59" t="s">
        <v>1636</v>
      </c>
      <c r="C249" s="72" t="s">
        <v>1516</v>
      </c>
      <c r="D249" s="72" t="s">
        <v>810</v>
      </c>
      <c r="E249" s="134" t="s">
        <v>3675</v>
      </c>
      <c r="F249" s="72" t="s">
        <v>3550</v>
      </c>
      <c r="G249" s="72" t="s">
        <v>135</v>
      </c>
      <c r="H249" s="69">
        <v>1976.4110519999999</v>
      </c>
      <c r="I249" s="71">
        <v>13330</v>
      </c>
      <c r="J249" s="134" t="s">
        <v>3675</v>
      </c>
      <c r="K249" s="69">
        <v>955.55343665100008</v>
      </c>
      <c r="L249" s="70">
        <v>2.1392925047247315E-6</v>
      </c>
      <c r="M249" s="70">
        <f t="shared" si="4"/>
        <v>3.8069640168723129E-3</v>
      </c>
      <c r="N249" s="70">
        <f>K249/'סכום נכסי הקרן'!$C$41</f>
        <v>2.9928713774102217E-4</v>
      </c>
    </row>
    <row r="250" spans="1:14">
      <c r="A250" s="62" t="s">
        <v>1637</v>
      </c>
      <c r="B250" s="59" t="s">
        <v>1638</v>
      </c>
      <c r="C250" s="72" t="s">
        <v>29</v>
      </c>
      <c r="D250" s="72" t="s">
        <v>810</v>
      </c>
      <c r="E250" s="134" t="s">
        <v>3675</v>
      </c>
      <c r="F250" s="72" t="s">
        <v>3553</v>
      </c>
      <c r="G250" s="72" t="s">
        <v>137</v>
      </c>
      <c r="H250" s="69">
        <v>2117.5832700000001</v>
      </c>
      <c r="I250" s="71">
        <v>5052</v>
      </c>
      <c r="J250" s="134" t="s">
        <v>3675</v>
      </c>
      <c r="K250" s="69">
        <v>429.16219876000002</v>
      </c>
      <c r="L250" s="70">
        <v>1.4040035301924142E-5</v>
      </c>
      <c r="M250" s="70">
        <f t="shared" si="4"/>
        <v>1.7097997719596331E-3</v>
      </c>
      <c r="N250" s="70">
        <f>K250/'סכום נכסי הקרן'!$C$41</f>
        <v>1.3441710444126175E-4</v>
      </c>
    </row>
    <row r="251" spans="1:14">
      <c r="A251" s="62" t="s">
        <v>1639</v>
      </c>
      <c r="B251" s="59" t="s">
        <v>1640</v>
      </c>
      <c r="C251" s="72" t="s">
        <v>1516</v>
      </c>
      <c r="D251" s="72" t="s">
        <v>810</v>
      </c>
      <c r="E251" s="134" t="s">
        <v>3675</v>
      </c>
      <c r="F251" s="72" t="s">
        <v>3561</v>
      </c>
      <c r="G251" s="72" t="s">
        <v>135</v>
      </c>
      <c r="H251" s="69">
        <v>4973.1122249999999</v>
      </c>
      <c r="I251" s="71">
        <v>3566</v>
      </c>
      <c r="J251" s="134" t="s">
        <v>3675</v>
      </c>
      <c r="K251" s="69">
        <v>643.21646690899991</v>
      </c>
      <c r="L251" s="70">
        <v>1.5739050672143256E-5</v>
      </c>
      <c r="M251" s="70">
        <f t="shared" si="4"/>
        <v>2.5626007407439744E-3</v>
      </c>
      <c r="N251" s="70">
        <f>K251/'סכום נכסי הקרן'!$C$41</f>
        <v>2.0146064881915887E-4</v>
      </c>
    </row>
    <row r="252" spans="1:14">
      <c r="A252" s="62" t="s">
        <v>1641</v>
      </c>
      <c r="B252" s="59" t="s">
        <v>1642</v>
      </c>
      <c r="C252" s="72" t="s">
        <v>29</v>
      </c>
      <c r="D252" s="72" t="s">
        <v>810</v>
      </c>
      <c r="E252" s="134" t="s">
        <v>3675</v>
      </c>
      <c r="F252" s="72" t="s">
        <v>3561</v>
      </c>
      <c r="G252" s="72" t="s">
        <v>135</v>
      </c>
      <c r="H252" s="69">
        <v>234.85923500000001</v>
      </c>
      <c r="I252" s="71">
        <v>149800</v>
      </c>
      <c r="J252" s="134" t="s">
        <v>3675</v>
      </c>
      <c r="K252" s="69">
        <v>1276.0480012999999</v>
      </c>
      <c r="L252" s="70">
        <v>9.8353345801515005E-7</v>
      </c>
      <c r="M252" s="70">
        <f t="shared" si="4"/>
        <v>5.0838274851238794E-3</v>
      </c>
      <c r="N252" s="70">
        <f>K252/'סכום נכסי הקרן'!$C$41</f>
        <v>3.9966865198844283E-4</v>
      </c>
    </row>
    <row r="253" spans="1:14">
      <c r="A253" s="62" t="s">
        <v>1643</v>
      </c>
      <c r="B253" s="59" t="s">
        <v>1644</v>
      </c>
      <c r="C253" s="72" t="s">
        <v>1516</v>
      </c>
      <c r="D253" s="72" t="s">
        <v>810</v>
      </c>
      <c r="E253" s="134" t="s">
        <v>3675</v>
      </c>
      <c r="F253" s="72" t="s">
        <v>3557</v>
      </c>
      <c r="G253" s="72" t="s">
        <v>135</v>
      </c>
      <c r="H253" s="69">
        <v>2819.83</v>
      </c>
      <c r="I253" s="71">
        <v>2744</v>
      </c>
      <c r="J253" s="134" t="s">
        <v>3675</v>
      </c>
      <c r="K253" s="69">
        <v>280.64324237</v>
      </c>
      <c r="L253" s="70">
        <v>1.1336009889102095E-5</v>
      </c>
      <c r="M253" s="70">
        <f t="shared" si="4"/>
        <v>1.1180941685746666E-3</v>
      </c>
      <c r="N253" s="70">
        <f>K253/'סכום נכסי הקרן'!$C$41</f>
        <v>8.7899754753280497E-5</v>
      </c>
    </row>
    <row r="254" spans="1:14">
      <c r="A254" s="62" t="s">
        <v>1645</v>
      </c>
      <c r="B254" s="59" t="s">
        <v>1646</v>
      </c>
      <c r="C254" s="72" t="s">
        <v>1494</v>
      </c>
      <c r="D254" s="72" t="s">
        <v>810</v>
      </c>
      <c r="E254" s="134" t="s">
        <v>3675</v>
      </c>
      <c r="F254" s="72" t="s">
        <v>1501</v>
      </c>
      <c r="G254" s="72" t="s">
        <v>135</v>
      </c>
      <c r="H254" s="69">
        <v>2845.5919669999998</v>
      </c>
      <c r="I254" s="71">
        <v>9360</v>
      </c>
      <c r="J254" s="134" t="s">
        <v>3675</v>
      </c>
      <c r="K254" s="69">
        <v>966.04204918099992</v>
      </c>
      <c r="L254" s="70">
        <v>5.0088547934775357E-5</v>
      </c>
      <c r="M254" s="70">
        <f t="shared" si="4"/>
        <v>3.8487510786493814E-3</v>
      </c>
      <c r="N254" s="70">
        <f>K254/'סכום נכסי הקרן'!$C$41</f>
        <v>3.0257225681712548E-4</v>
      </c>
    </row>
    <row r="255" spans="1:14">
      <c r="A255" s="62" t="s">
        <v>1647</v>
      </c>
      <c r="B255" s="59" t="s">
        <v>1648</v>
      </c>
      <c r="C255" s="72" t="s">
        <v>1516</v>
      </c>
      <c r="D255" s="72" t="s">
        <v>810</v>
      </c>
      <c r="E255" s="134" t="s">
        <v>3675</v>
      </c>
      <c r="F255" s="72" t="s">
        <v>1501</v>
      </c>
      <c r="G255" s="72" t="s">
        <v>135</v>
      </c>
      <c r="H255" s="69">
        <v>4588.0970850000003</v>
      </c>
      <c r="I255" s="71">
        <v>10400</v>
      </c>
      <c r="J255" s="69">
        <v>6.2927549540000003</v>
      </c>
      <c r="K255" s="69">
        <v>1736.9596801930002</v>
      </c>
      <c r="L255" s="70">
        <v>8.8463761470676126E-7</v>
      </c>
      <c r="M255" s="70">
        <f t="shared" si="4"/>
        <v>6.9201184859198116E-3</v>
      </c>
      <c r="N255" s="70">
        <f>K255/'סכום נכסי הקרן'!$C$41</f>
        <v>5.4402995281821237E-4</v>
      </c>
    </row>
    <row r="256" spans="1:14">
      <c r="A256" s="62" t="s">
        <v>1649</v>
      </c>
      <c r="B256" s="59" t="s">
        <v>1650</v>
      </c>
      <c r="C256" s="72" t="s">
        <v>1494</v>
      </c>
      <c r="D256" s="72" t="s">
        <v>810</v>
      </c>
      <c r="E256" s="134" t="s">
        <v>3675</v>
      </c>
      <c r="F256" s="72" t="s">
        <v>3559</v>
      </c>
      <c r="G256" s="72" t="s">
        <v>135</v>
      </c>
      <c r="H256" s="69">
        <v>7049.5749999999998</v>
      </c>
      <c r="I256" s="71">
        <v>254</v>
      </c>
      <c r="J256" s="134" t="s">
        <v>3675</v>
      </c>
      <c r="K256" s="69">
        <v>64.944773654000002</v>
      </c>
      <c r="L256" s="70">
        <v>4.2189019410566631E-5</v>
      </c>
      <c r="M256" s="70">
        <f t="shared" si="4"/>
        <v>2.587426374093992E-4</v>
      </c>
      <c r="N256" s="70">
        <f>K256/'סכום נכסי הקרן'!$C$41</f>
        <v>2.0341233334126239E-5</v>
      </c>
    </row>
    <row r="257" spans="1:14">
      <c r="A257" s="62" t="s">
        <v>1651</v>
      </c>
      <c r="B257" s="59" t="s">
        <v>1652</v>
      </c>
      <c r="C257" s="72" t="s">
        <v>1494</v>
      </c>
      <c r="D257" s="72" t="s">
        <v>810</v>
      </c>
      <c r="E257" s="134" t="s">
        <v>3675</v>
      </c>
      <c r="F257" s="72" t="s">
        <v>3412</v>
      </c>
      <c r="G257" s="72" t="s">
        <v>135</v>
      </c>
      <c r="H257" s="69">
        <v>3</v>
      </c>
      <c r="I257" s="71">
        <v>1473</v>
      </c>
      <c r="J257" s="134" t="s">
        <v>3675</v>
      </c>
      <c r="K257" s="69">
        <v>0.16027000000000002</v>
      </c>
      <c r="L257" s="70">
        <v>0</v>
      </c>
      <c r="M257" s="70">
        <f t="shared" si="4"/>
        <v>6.3852224227515379E-7</v>
      </c>
      <c r="N257" s="70">
        <f>K257/'סכום נכסי הקרן'!$C$41</f>
        <v>5.0197872485149863E-8</v>
      </c>
    </row>
    <row r="258" spans="1:14">
      <c r="A258" s="62" t="s">
        <v>1653</v>
      </c>
      <c r="B258" s="59" t="s">
        <v>1654</v>
      </c>
      <c r="C258" s="72" t="s">
        <v>1516</v>
      </c>
      <c r="D258" s="72" t="s">
        <v>810</v>
      </c>
      <c r="E258" s="134" t="s">
        <v>3675</v>
      </c>
      <c r="F258" s="72" t="s">
        <v>3557</v>
      </c>
      <c r="G258" s="72" t="s">
        <v>135</v>
      </c>
      <c r="H258" s="69">
        <v>994.62244499999997</v>
      </c>
      <c r="I258" s="71">
        <v>26035</v>
      </c>
      <c r="J258" s="134" t="s">
        <v>3675</v>
      </c>
      <c r="K258" s="69">
        <v>939.21148154699995</v>
      </c>
      <c r="L258" s="70">
        <v>6.2850378768239565E-7</v>
      </c>
      <c r="M258" s="70">
        <f t="shared" si="4"/>
        <v>3.7418569986145847E-3</v>
      </c>
      <c r="N258" s="70">
        <f>K258/'סכום נכסי הקרן'!$C$41</f>
        <v>2.9416870398256054E-4</v>
      </c>
    </row>
    <row r="259" spans="1:14">
      <c r="A259" s="136" t="s">
        <v>3675</v>
      </c>
      <c r="B259" s="136" t="s">
        <v>3675</v>
      </c>
      <c r="C259" s="136" t="s">
        <v>3675</v>
      </c>
      <c r="D259" s="137" t="s">
        <v>3675</v>
      </c>
      <c r="E259" s="137" t="s">
        <v>3675</v>
      </c>
      <c r="F259" s="137" t="s">
        <v>3675</v>
      </c>
      <c r="G259" s="137" t="s">
        <v>3675</v>
      </c>
      <c r="H259" s="137" t="s">
        <v>3675</v>
      </c>
      <c r="I259" s="137" t="s">
        <v>3675</v>
      </c>
      <c r="J259" s="137" t="s">
        <v>3675</v>
      </c>
      <c r="K259" s="137" t="s">
        <v>3675</v>
      </c>
      <c r="L259" s="137" t="s">
        <v>3675</v>
      </c>
      <c r="M259" s="137" t="s">
        <v>3675</v>
      </c>
      <c r="N259" s="137" t="s">
        <v>3675</v>
      </c>
    </row>
    <row r="260" spans="1:14">
      <c r="A260" s="136" t="s">
        <v>3675</v>
      </c>
      <c r="B260" s="136" t="s">
        <v>3675</v>
      </c>
      <c r="C260" s="136" t="s">
        <v>3675</v>
      </c>
      <c r="D260" s="137" t="s">
        <v>3675</v>
      </c>
      <c r="E260" s="137" t="s">
        <v>3675</v>
      </c>
      <c r="F260" s="137" t="s">
        <v>3675</v>
      </c>
      <c r="G260" s="137" t="s">
        <v>3675</v>
      </c>
      <c r="H260" s="137" t="s">
        <v>3675</v>
      </c>
      <c r="I260" s="137" t="s">
        <v>3675</v>
      </c>
      <c r="J260" s="137" t="s">
        <v>3675</v>
      </c>
      <c r="K260" s="137" t="s">
        <v>3675</v>
      </c>
      <c r="L260" s="137" t="s">
        <v>3675</v>
      </c>
      <c r="M260" s="137" t="s">
        <v>3675</v>
      </c>
      <c r="N260" s="137" t="s">
        <v>3675</v>
      </c>
    </row>
    <row r="261" spans="1:14">
      <c r="A261" s="136" t="s">
        <v>3675</v>
      </c>
      <c r="B261" s="136" t="s">
        <v>3675</v>
      </c>
      <c r="C261" s="136" t="s">
        <v>3675</v>
      </c>
      <c r="D261" s="137" t="s">
        <v>3675</v>
      </c>
      <c r="E261" s="137" t="s">
        <v>3675</v>
      </c>
      <c r="F261" s="137" t="s">
        <v>3675</v>
      </c>
      <c r="G261" s="137" t="s">
        <v>3675</v>
      </c>
      <c r="H261" s="137" t="s">
        <v>3675</v>
      </c>
      <c r="I261" s="137" t="s">
        <v>3675</v>
      </c>
      <c r="J261" s="137" t="s">
        <v>3675</v>
      </c>
      <c r="K261" s="137" t="s">
        <v>3675</v>
      </c>
      <c r="L261" s="137" t="s">
        <v>3675</v>
      </c>
      <c r="M261" s="137" t="s">
        <v>3675</v>
      </c>
      <c r="N261" s="137" t="s">
        <v>3675</v>
      </c>
    </row>
    <row r="262" spans="1:14">
      <c r="A262" s="102" t="s">
        <v>214</v>
      </c>
      <c r="B262" s="136" t="s">
        <v>3675</v>
      </c>
      <c r="C262" s="136" t="s">
        <v>3675</v>
      </c>
      <c r="D262" s="137" t="s">
        <v>3675</v>
      </c>
      <c r="E262" s="137" t="s">
        <v>3675</v>
      </c>
      <c r="F262" s="137" t="s">
        <v>3675</v>
      </c>
      <c r="G262" s="137" t="s">
        <v>3675</v>
      </c>
      <c r="H262" s="137" t="s">
        <v>3675</v>
      </c>
      <c r="I262" s="137" t="s">
        <v>3675</v>
      </c>
      <c r="J262" s="137" t="s">
        <v>3675</v>
      </c>
      <c r="K262" s="137" t="s">
        <v>3675</v>
      </c>
      <c r="L262" s="137" t="s">
        <v>3675</v>
      </c>
      <c r="M262" s="137" t="s">
        <v>3675</v>
      </c>
      <c r="N262" s="137" t="s">
        <v>3675</v>
      </c>
    </row>
    <row r="263" spans="1:14">
      <c r="A263" s="102" t="s">
        <v>116</v>
      </c>
      <c r="B263" s="136" t="s">
        <v>3675</v>
      </c>
      <c r="C263" s="136" t="s">
        <v>3675</v>
      </c>
      <c r="D263" s="137" t="s">
        <v>3675</v>
      </c>
      <c r="E263" s="137" t="s">
        <v>3675</v>
      </c>
      <c r="F263" s="137" t="s">
        <v>3675</v>
      </c>
      <c r="G263" s="137" t="s">
        <v>3675</v>
      </c>
      <c r="H263" s="137" t="s">
        <v>3675</v>
      </c>
      <c r="I263" s="137" t="s">
        <v>3675</v>
      </c>
      <c r="J263" s="137" t="s">
        <v>3675</v>
      </c>
      <c r="K263" s="137" t="s">
        <v>3675</v>
      </c>
      <c r="L263" s="137" t="s">
        <v>3675</v>
      </c>
      <c r="M263" s="137" t="s">
        <v>3675</v>
      </c>
      <c r="N263" s="137" t="s">
        <v>3675</v>
      </c>
    </row>
    <row r="264" spans="1:14">
      <c r="A264" s="102" t="s">
        <v>197</v>
      </c>
      <c r="B264" s="136" t="s">
        <v>3675</v>
      </c>
      <c r="C264" s="136" t="s">
        <v>3675</v>
      </c>
      <c r="D264" s="137" t="s">
        <v>3675</v>
      </c>
      <c r="E264" s="137" t="s">
        <v>3675</v>
      </c>
      <c r="F264" s="137" t="s">
        <v>3675</v>
      </c>
      <c r="G264" s="137" t="s">
        <v>3675</v>
      </c>
      <c r="H264" s="137" t="s">
        <v>3675</v>
      </c>
      <c r="I264" s="137" t="s">
        <v>3675</v>
      </c>
      <c r="J264" s="137" t="s">
        <v>3675</v>
      </c>
      <c r="K264" s="137" t="s">
        <v>3675</v>
      </c>
      <c r="L264" s="137" t="s">
        <v>3675</v>
      </c>
      <c r="M264" s="137" t="s">
        <v>3675</v>
      </c>
      <c r="N264" s="137" t="s">
        <v>3675</v>
      </c>
    </row>
    <row r="265" spans="1:14">
      <c r="A265" s="102" t="s">
        <v>205</v>
      </c>
      <c r="B265" s="136" t="s">
        <v>3675</v>
      </c>
      <c r="C265" s="136" t="s">
        <v>3675</v>
      </c>
      <c r="D265" s="137" t="s">
        <v>3675</v>
      </c>
      <c r="E265" s="137" t="s">
        <v>3675</v>
      </c>
      <c r="F265" s="137" t="s">
        <v>3675</v>
      </c>
      <c r="G265" s="137" t="s">
        <v>3675</v>
      </c>
      <c r="H265" s="137" t="s">
        <v>3675</v>
      </c>
      <c r="I265" s="137" t="s">
        <v>3675</v>
      </c>
      <c r="J265" s="137" t="s">
        <v>3675</v>
      </c>
      <c r="K265" s="137" t="s">
        <v>3675</v>
      </c>
      <c r="L265" s="137" t="s">
        <v>3675</v>
      </c>
      <c r="M265" s="137" t="s">
        <v>3675</v>
      </c>
      <c r="N265" s="137" t="s">
        <v>3675</v>
      </c>
    </row>
    <row r="266" spans="1:14">
      <c r="A266" s="102" t="s">
        <v>211</v>
      </c>
      <c r="B266" s="136" t="s">
        <v>3675</v>
      </c>
      <c r="C266" s="136" t="s">
        <v>3675</v>
      </c>
      <c r="D266" s="137" t="s">
        <v>3675</v>
      </c>
      <c r="E266" s="137" t="s">
        <v>3675</v>
      </c>
      <c r="F266" s="137" t="s">
        <v>3675</v>
      </c>
      <c r="G266" s="137" t="s">
        <v>3675</v>
      </c>
      <c r="H266" s="137" t="s">
        <v>3675</v>
      </c>
      <c r="I266" s="137" t="s">
        <v>3675</v>
      </c>
      <c r="J266" s="137" t="s">
        <v>3675</v>
      </c>
      <c r="K266" s="137" t="s">
        <v>3675</v>
      </c>
      <c r="L266" s="137" t="s">
        <v>3675</v>
      </c>
      <c r="M266" s="137" t="s">
        <v>3675</v>
      </c>
      <c r="N266" s="137" t="s">
        <v>3675</v>
      </c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D269" s="1"/>
      <c r="E269" s="1"/>
      <c r="F269" s="1"/>
    </row>
    <row r="270" spans="1:14" hidden="1">
      <c r="D270" s="1"/>
      <c r="E270" s="1"/>
      <c r="F270" s="1"/>
    </row>
    <row r="271" spans="1:14" hidden="1">
      <c r="A271" s="32"/>
      <c r="D271" s="1"/>
      <c r="E271" s="1"/>
      <c r="F271" s="1"/>
    </row>
    <row r="272" spans="1:14" hidden="1">
      <c r="A272" s="32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2"/>
      <c r="D292" s="1"/>
      <c r="E292" s="1"/>
      <c r="F292" s="1"/>
    </row>
    <row r="293" spans="1:6" hidden="1">
      <c r="A293" s="32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2"/>
      <c r="D359" s="1"/>
      <c r="E359" s="1"/>
      <c r="F359" s="1"/>
    </row>
    <row r="360" spans="1:6" hidden="1">
      <c r="A360" s="32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sortState xmlns:xlrd2="http://schemas.microsoft.com/office/spreadsheetml/2017/richdata2" ref="A217:N258">
    <sortCondition ref="A217:A258"/>
  </sortState>
  <mergeCells count="1">
    <mergeCell ref="A5:N5"/>
  </mergeCells>
  <phoneticPr fontId="3" type="noConversion"/>
  <dataValidations count="3">
    <dataValidation allowBlank="1" showInputMessage="1" showErrorMessage="1" sqref="A32 J7 A34:H34 A264 A266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4.140625" style="2" bestFit="1" customWidth="1"/>
    <col min="2" max="2" width="22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0.7109375" style="1" bestFit="1" customWidth="1"/>
    <col min="9" max="9" width="11.5703125" style="1" customWidth="1"/>
    <col min="10" max="10" width="11.28515625" style="1" bestFit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7" t="s">
        <v>149</v>
      </c>
      <c r="B1" s="37" t="s" vm="1">
        <v>222</v>
      </c>
    </row>
    <row r="2" spans="1:13">
      <c r="A2" s="37" t="s">
        <v>148</v>
      </c>
      <c r="B2" s="37" t="s">
        <v>223</v>
      </c>
    </row>
    <row r="3" spans="1:13">
      <c r="A3" s="37" t="s">
        <v>150</v>
      </c>
      <c r="B3" s="37" t="s">
        <v>224</v>
      </c>
    </row>
    <row r="4" spans="1:13">
      <c r="A4" s="37" t="s">
        <v>151</v>
      </c>
      <c r="B4" s="37">
        <v>8803</v>
      </c>
    </row>
    <row r="5" spans="1:13" ht="18.75">
      <c r="A5" s="162" t="s">
        <v>220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4"/>
    </row>
    <row r="6" spans="1:13" s="3" customFormat="1" ht="63">
      <c r="A6" s="38" t="s">
        <v>119</v>
      </c>
      <c r="B6" s="39" t="s">
        <v>48</v>
      </c>
      <c r="C6" s="39" t="s">
        <v>123</v>
      </c>
      <c r="D6" s="39" t="s">
        <v>121</v>
      </c>
      <c r="E6" s="39" t="s">
        <v>70</v>
      </c>
      <c r="F6" s="39" t="s">
        <v>107</v>
      </c>
      <c r="G6" s="39" t="s">
        <v>199</v>
      </c>
      <c r="H6" s="39" t="s">
        <v>198</v>
      </c>
      <c r="I6" s="39" t="s">
        <v>213</v>
      </c>
      <c r="J6" s="39" t="s">
        <v>66</v>
      </c>
      <c r="K6" s="39" t="s">
        <v>63</v>
      </c>
      <c r="L6" s="39" t="s">
        <v>152</v>
      </c>
      <c r="M6" s="42" t="s">
        <v>154</v>
      </c>
    </row>
    <row r="7" spans="1:13" s="3" customFormat="1">
      <c r="A7" s="127" t="s">
        <v>3675</v>
      </c>
      <c r="B7" s="128" t="s">
        <v>3675</v>
      </c>
      <c r="C7" s="128" t="s">
        <v>3675</v>
      </c>
      <c r="D7" s="128" t="s">
        <v>3675</v>
      </c>
      <c r="E7" s="128" t="s">
        <v>3675</v>
      </c>
      <c r="F7" s="128" t="s">
        <v>3675</v>
      </c>
      <c r="G7" s="27" t="s">
        <v>206</v>
      </c>
      <c r="H7" s="128" t="s">
        <v>3675</v>
      </c>
      <c r="I7" s="12" t="s">
        <v>202</v>
      </c>
      <c r="J7" s="12" t="s">
        <v>202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29" t="s">
        <v>3675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5" t="s">
        <v>216</v>
      </c>
      <c r="B9" s="130" t="s">
        <v>3675</v>
      </c>
      <c r="C9" s="130" t="s">
        <v>3675</v>
      </c>
      <c r="D9" s="130" t="s">
        <v>3675</v>
      </c>
      <c r="E9" s="130" t="s">
        <v>3675</v>
      </c>
      <c r="F9" s="130" t="s">
        <v>3675</v>
      </c>
      <c r="G9" s="130" t="s">
        <v>3675</v>
      </c>
      <c r="H9" s="130" t="s">
        <v>3675</v>
      </c>
      <c r="I9" s="63">
        <v>0.29937044700000004</v>
      </c>
      <c r="J9" s="63">
        <v>227631.11561030999</v>
      </c>
      <c r="K9" s="130" t="s">
        <v>3675</v>
      </c>
      <c r="L9" s="64">
        <f>IFERROR(J9/$J$9,0)</f>
        <v>1</v>
      </c>
      <c r="M9" s="64">
        <f>J9/'סכום נכסי הקרן'!$C$41</f>
        <v>7.1295923847624301E-2</v>
      </c>
    </row>
    <row r="10" spans="1:13">
      <c r="A10" s="56" t="s">
        <v>191</v>
      </c>
      <c r="B10" s="131" t="s">
        <v>3675</v>
      </c>
      <c r="C10" s="131" t="s">
        <v>3675</v>
      </c>
      <c r="D10" s="131" t="s">
        <v>3675</v>
      </c>
      <c r="E10" s="131" t="s">
        <v>3675</v>
      </c>
      <c r="F10" s="131" t="s">
        <v>3675</v>
      </c>
      <c r="G10" s="131" t="s">
        <v>3675</v>
      </c>
      <c r="H10" s="131" t="s">
        <v>3675</v>
      </c>
      <c r="I10" s="131" t="s">
        <v>3675</v>
      </c>
      <c r="J10" s="66">
        <v>61652.770333864006</v>
      </c>
      <c r="K10" s="131" t="s">
        <v>3675</v>
      </c>
      <c r="L10" s="67">
        <f t="shared" ref="L10:L73" si="0">IFERROR(J10/$J$9,0)</f>
        <v>0.27084509149183994</v>
      </c>
      <c r="M10" s="67">
        <f>J10/'סכום נכסי הקרן'!$C$41</f>
        <v>1.9310151017505058E-2</v>
      </c>
    </row>
    <row r="11" spans="1:13">
      <c r="A11" s="76" t="s">
        <v>217</v>
      </c>
      <c r="B11" s="131" t="s">
        <v>3675</v>
      </c>
      <c r="C11" s="131" t="s">
        <v>3675</v>
      </c>
      <c r="D11" s="131" t="s">
        <v>3675</v>
      </c>
      <c r="E11" s="131" t="s">
        <v>3675</v>
      </c>
      <c r="F11" s="131" t="s">
        <v>3675</v>
      </c>
      <c r="G11" s="131" t="s">
        <v>3675</v>
      </c>
      <c r="H11" s="131" t="s">
        <v>3675</v>
      </c>
      <c r="I11" s="131" t="s">
        <v>3675</v>
      </c>
      <c r="J11" s="66">
        <v>52223.351118862003</v>
      </c>
      <c r="K11" s="131" t="s">
        <v>3675</v>
      </c>
      <c r="L11" s="67">
        <f t="shared" si="0"/>
        <v>0.22942096900436521</v>
      </c>
      <c r="M11" s="67">
        <f>J11/'סכום נכסי הקרן'!$C$41</f>
        <v>1.6356779935183398E-2</v>
      </c>
    </row>
    <row r="12" spans="1:13">
      <c r="A12" s="62" t="s">
        <v>1655</v>
      </c>
      <c r="B12" s="59" t="s">
        <v>1656</v>
      </c>
      <c r="C12" s="72" t="s">
        <v>124</v>
      </c>
      <c r="D12" s="59" t="s">
        <v>1657</v>
      </c>
      <c r="E12" s="72" t="s">
        <v>1658</v>
      </c>
      <c r="F12" s="72" t="s">
        <v>136</v>
      </c>
      <c r="G12" s="69">
        <v>229049.15124000001</v>
      </c>
      <c r="H12" s="71">
        <v>1855</v>
      </c>
      <c r="I12" s="134" t="s">
        <v>3675</v>
      </c>
      <c r="J12" s="69">
        <v>4248.8617555020001</v>
      </c>
      <c r="K12" s="70">
        <v>2.2399170305449244E-3</v>
      </c>
      <c r="L12" s="70">
        <f t="shared" si="0"/>
        <v>1.8665557843927549E-2</v>
      </c>
      <c r="M12" s="70">
        <f>J12/'סכום נכסי הקרן'!$C$41</f>
        <v>1.3307781906140848E-3</v>
      </c>
    </row>
    <row r="13" spans="1:13">
      <c r="A13" s="62" t="s">
        <v>1659</v>
      </c>
      <c r="B13" s="59" t="s">
        <v>1660</v>
      </c>
      <c r="C13" s="72" t="s">
        <v>124</v>
      </c>
      <c r="D13" s="59" t="s">
        <v>1657</v>
      </c>
      <c r="E13" s="72" t="s">
        <v>1658</v>
      </c>
      <c r="F13" s="72" t="s">
        <v>136</v>
      </c>
      <c r="G13" s="69">
        <v>404176</v>
      </c>
      <c r="H13" s="71">
        <v>1850</v>
      </c>
      <c r="I13" s="134" t="s">
        <v>3675</v>
      </c>
      <c r="J13" s="69">
        <v>7477.2560000000003</v>
      </c>
      <c r="K13" s="70">
        <v>8.2917854381939528E-3</v>
      </c>
      <c r="L13" s="70">
        <f t="shared" si="0"/>
        <v>3.2848127901813684E-2</v>
      </c>
      <c r="M13" s="70">
        <f>J13/'סכום נכסי הקרן'!$C$41</f>
        <v>2.3419376254247312E-3</v>
      </c>
    </row>
    <row r="14" spans="1:13">
      <c r="A14" s="62" t="s">
        <v>1661</v>
      </c>
      <c r="B14" s="59" t="s">
        <v>1662</v>
      </c>
      <c r="C14" s="72" t="s">
        <v>124</v>
      </c>
      <c r="D14" s="59" t="s">
        <v>1657</v>
      </c>
      <c r="E14" s="72" t="s">
        <v>1658</v>
      </c>
      <c r="F14" s="72" t="s">
        <v>136</v>
      </c>
      <c r="G14" s="69">
        <v>103170.676756</v>
      </c>
      <c r="H14" s="71">
        <v>3429</v>
      </c>
      <c r="I14" s="134" t="s">
        <v>3675</v>
      </c>
      <c r="J14" s="69">
        <v>3537.7225059689999</v>
      </c>
      <c r="K14" s="70">
        <v>1.5045050458919152E-3</v>
      </c>
      <c r="L14" s="70">
        <f t="shared" si="0"/>
        <v>1.5541471544801266E-2</v>
      </c>
      <c r="M14" s="70">
        <f>J14/'סכום נכסי הקרן'!$C$41</f>
        <v>1.1080435717381709E-3</v>
      </c>
    </row>
    <row r="15" spans="1:13">
      <c r="A15" s="62" t="s">
        <v>1663</v>
      </c>
      <c r="B15" s="59" t="s">
        <v>1664</v>
      </c>
      <c r="C15" s="72" t="s">
        <v>124</v>
      </c>
      <c r="D15" s="59" t="s">
        <v>1665</v>
      </c>
      <c r="E15" s="72" t="s">
        <v>1658</v>
      </c>
      <c r="F15" s="72" t="s">
        <v>136</v>
      </c>
      <c r="G15" s="69">
        <v>52674.424400000004</v>
      </c>
      <c r="H15" s="71">
        <v>1848</v>
      </c>
      <c r="I15" s="134" t="s">
        <v>3675</v>
      </c>
      <c r="J15" s="69">
        <v>973.4233629119999</v>
      </c>
      <c r="K15" s="70">
        <v>7.8117243377194459E-4</v>
      </c>
      <c r="L15" s="70">
        <f t="shared" si="0"/>
        <v>4.2763194315597825E-3</v>
      </c>
      <c r="M15" s="70">
        <f>J15/'סכום נכסי הקרן'!$C$41</f>
        <v>3.0488414454060226E-4</v>
      </c>
    </row>
    <row r="16" spans="1:13">
      <c r="A16" s="62" t="s">
        <v>1666</v>
      </c>
      <c r="B16" s="59" t="s">
        <v>1667</v>
      </c>
      <c r="C16" s="72" t="s">
        <v>124</v>
      </c>
      <c r="D16" s="59" t="s">
        <v>1665</v>
      </c>
      <c r="E16" s="72" t="s">
        <v>1658</v>
      </c>
      <c r="F16" s="72" t="s">
        <v>136</v>
      </c>
      <c r="G16" s="69">
        <v>100620.79472200001</v>
      </c>
      <c r="H16" s="71">
        <v>3393</v>
      </c>
      <c r="I16" s="134" t="s">
        <v>3675</v>
      </c>
      <c r="J16" s="69">
        <v>3414.063564908</v>
      </c>
      <c r="K16" s="70">
        <v>7.8803165830703412E-4</v>
      </c>
      <c r="L16" s="70">
        <f t="shared" si="0"/>
        <v>1.4998228848259304E-2</v>
      </c>
      <c r="M16" s="70">
        <f>J16/'סכום נכסי הקרן'!$C$41</f>
        <v>1.0693125818147372E-3</v>
      </c>
    </row>
    <row r="17" spans="1:13">
      <c r="A17" s="62" t="s">
        <v>1668</v>
      </c>
      <c r="B17" s="59" t="s">
        <v>1669</v>
      </c>
      <c r="C17" s="72" t="s">
        <v>124</v>
      </c>
      <c r="D17" s="59" t="s">
        <v>1670</v>
      </c>
      <c r="E17" s="72" t="s">
        <v>1658</v>
      </c>
      <c r="F17" s="72" t="s">
        <v>136</v>
      </c>
      <c r="G17" s="69">
        <v>48019</v>
      </c>
      <c r="H17" s="71">
        <v>17740</v>
      </c>
      <c r="I17" s="134" t="s">
        <v>3675</v>
      </c>
      <c r="J17" s="69">
        <v>8518.5706699999992</v>
      </c>
      <c r="K17" s="70">
        <v>4.4086113117663712E-3</v>
      </c>
      <c r="L17" s="70">
        <f t="shared" si="0"/>
        <v>3.7422698769280956E-2</v>
      </c>
      <c r="M17" s="70">
        <f>J17/'סכום נכסי הקרן'!$C$41</f>
        <v>2.6680858816272388E-3</v>
      </c>
    </row>
    <row r="18" spans="1:13">
      <c r="A18" s="62" t="s">
        <v>1671</v>
      </c>
      <c r="B18" s="59" t="s">
        <v>1672</v>
      </c>
      <c r="C18" s="72" t="s">
        <v>124</v>
      </c>
      <c r="D18" s="59" t="s">
        <v>1670</v>
      </c>
      <c r="E18" s="72" t="s">
        <v>1658</v>
      </c>
      <c r="F18" s="72" t="s">
        <v>136</v>
      </c>
      <c r="G18" s="69">
        <v>5004.070318</v>
      </c>
      <c r="H18" s="71">
        <v>18340</v>
      </c>
      <c r="I18" s="134" t="s">
        <v>3675</v>
      </c>
      <c r="J18" s="69">
        <v>917.746496321</v>
      </c>
      <c r="K18" s="70">
        <v>4.8095777280850595E-4</v>
      </c>
      <c r="L18" s="70">
        <f t="shared" si="0"/>
        <v>4.0317269186174167E-3</v>
      </c>
      <c r="M18" s="70">
        <f>J18/'סכום נכסי הקרן'!$C$41</f>
        <v>2.874456953641643E-4</v>
      </c>
    </row>
    <row r="19" spans="1:13">
      <c r="A19" s="62" t="s">
        <v>1673</v>
      </c>
      <c r="B19" s="59" t="s">
        <v>1674</v>
      </c>
      <c r="C19" s="72" t="s">
        <v>124</v>
      </c>
      <c r="D19" s="59" t="s">
        <v>1670</v>
      </c>
      <c r="E19" s="72" t="s">
        <v>1658</v>
      </c>
      <c r="F19" s="72" t="s">
        <v>136</v>
      </c>
      <c r="G19" s="69">
        <v>7167.0491179999999</v>
      </c>
      <c r="H19" s="71">
        <v>33260</v>
      </c>
      <c r="I19" s="134" t="s">
        <v>3675</v>
      </c>
      <c r="J19" s="69">
        <v>2383.76053658</v>
      </c>
      <c r="K19" s="70">
        <v>8.5786947929103864E-4</v>
      </c>
      <c r="L19" s="70">
        <f t="shared" si="0"/>
        <v>1.0472032921285008E-2</v>
      </c>
      <c r="M19" s="70">
        <f>J19/'סכום נכסי הקרן'!$C$41</f>
        <v>7.4661326168575057E-4</v>
      </c>
    </row>
    <row r="20" spans="1:13">
      <c r="A20" s="62" t="s">
        <v>1675</v>
      </c>
      <c r="B20" s="59" t="s">
        <v>1676</v>
      </c>
      <c r="C20" s="72" t="s">
        <v>124</v>
      </c>
      <c r="D20" s="59" t="s">
        <v>1670</v>
      </c>
      <c r="E20" s="72" t="s">
        <v>1658</v>
      </c>
      <c r="F20" s="72" t="s">
        <v>136</v>
      </c>
      <c r="G20" s="69">
        <v>21907.259269999995</v>
      </c>
      <c r="H20" s="71">
        <v>18500</v>
      </c>
      <c r="I20" s="134" t="s">
        <v>3675</v>
      </c>
      <c r="J20" s="69">
        <v>4052.8429649499999</v>
      </c>
      <c r="K20" s="70">
        <v>6.9929533653385282E-4</v>
      </c>
      <c r="L20" s="70">
        <f t="shared" si="0"/>
        <v>1.7804433080617191E-2</v>
      </c>
      <c r="M20" s="70">
        <f>J20/'סכום נכסי הקרן'!$C$41</f>
        <v>1.2693835050658062E-3</v>
      </c>
    </row>
    <row r="21" spans="1:13">
      <c r="A21" s="62" t="s">
        <v>1677</v>
      </c>
      <c r="B21" s="59" t="s">
        <v>1678</v>
      </c>
      <c r="C21" s="72" t="s">
        <v>124</v>
      </c>
      <c r="D21" s="59" t="s">
        <v>1679</v>
      </c>
      <c r="E21" s="72" t="s">
        <v>1658</v>
      </c>
      <c r="F21" s="72" t="s">
        <v>136</v>
      </c>
      <c r="G21" s="69">
        <v>262124</v>
      </c>
      <c r="H21" s="71">
        <v>1833</v>
      </c>
      <c r="I21" s="134" t="s">
        <v>3675</v>
      </c>
      <c r="J21" s="69">
        <v>4804.7329200000004</v>
      </c>
      <c r="K21" s="70">
        <v>4.0751993714848696E-3</v>
      </c>
      <c r="L21" s="70">
        <f t="shared" si="0"/>
        <v>2.1107540184556305E-2</v>
      </c>
      <c r="M21" s="70">
        <f>J21/'סכום נכסי הקרן'!$C$41</f>
        <v>1.5048815776087961E-3</v>
      </c>
    </row>
    <row r="22" spans="1:13">
      <c r="A22" s="62" t="s">
        <v>1680</v>
      </c>
      <c r="B22" s="59" t="s">
        <v>1681</v>
      </c>
      <c r="C22" s="72" t="s">
        <v>124</v>
      </c>
      <c r="D22" s="59" t="s">
        <v>1679</v>
      </c>
      <c r="E22" s="72" t="s">
        <v>1658</v>
      </c>
      <c r="F22" s="72" t="s">
        <v>136</v>
      </c>
      <c r="G22" s="69">
        <v>22646.054729999996</v>
      </c>
      <c r="H22" s="71">
        <v>2759</v>
      </c>
      <c r="I22" s="134" t="s">
        <v>3675</v>
      </c>
      <c r="J22" s="69">
        <v>624.80465000100003</v>
      </c>
      <c r="K22" s="70">
        <v>3.4080487801574563E-3</v>
      </c>
      <c r="L22" s="70">
        <f t="shared" si="0"/>
        <v>2.7448121418981483E-3</v>
      </c>
      <c r="M22" s="70">
        <f>J22/'סכום נכסי הקרן'!$C$41</f>
        <v>1.9569391744480493E-4</v>
      </c>
    </row>
    <row r="23" spans="1:13">
      <c r="A23" s="62" t="s">
        <v>1682</v>
      </c>
      <c r="B23" s="59" t="s">
        <v>1683</v>
      </c>
      <c r="C23" s="72" t="s">
        <v>124</v>
      </c>
      <c r="D23" s="59" t="s">
        <v>1679</v>
      </c>
      <c r="E23" s="72" t="s">
        <v>1658</v>
      </c>
      <c r="F23" s="72" t="s">
        <v>136</v>
      </c>
      <c r="G23" s="69">
        <v>221351.01534000001</v>
      </c>
      <c r="H23" s="71">
        <v>1860</v>
      </c>
      <c r="I23" s="134" t="s">
        <v>3675</v>
      </c>
      <c r="J23" s="69">
        <v>4117.1288853240003</v>
      </c>
      <c r="K23" s="70">
        <v>1.0798542866384073E-3</v>
      </c>
      <c r="L23" s="70">
        <f t="shared" si="0"/>
        <v>1.8086845791206608E-2</v>
      </c>
      <c r="M23" s="70">
        <f>J23/'סכום נכסי הקרן'!$C$41</f>
        <v>1.2895183801735904E-3</v>
      </c>
    </row>
    <row r="24" spans="1:13">
      <c r="A24" s="62" t="s">
        <v>1684</v>
      </c>
      <c r="B24" s="59" t="s">
        <v>1685</v>
      </c>
      <c r="C24" s="72" t="s">
        <v>124</v>
      </c>
      <c r="D24" s="59" t="s">
        <v>1679</v>
      </c>
      <c r="E24" s="72" t="s">
        <v>1658</v>
      </c>
      <c r="F24" s="72" t="s">
        <v>136</v>
      </c>
      <c r="G24" s="69">
        <v>46625.902359999993</v>
      </c>
      <c r="H24" s="71">
        <v>1841</v>
      </c>
      <c r="I24" s="134" t="s">
        <v>3675</v>
      </c>
      <c r="J24" s="69">
        <v>858.38286245400013</v>
      </c>
      <c r="K24" s="70">
        <v>6.3412678446793857E-4</v>
      </c>
      <c r="L24" s="70">
        <f t="shared" si="0"/>
        <v>3.7709381696459155E-3</v>
      </c>
      <c r="M24" s="70">
        <f>J24/'סכום נכסי הקרן'!$C$41</f>
        <v>2.6885252057717493E-4</v>
      </c>
    </row>
    <row r="25" spans="1:13">
      <c r="A25" s="62" t="s">
        <v>1686</v>
      </c>
      <c r="B25" s="59" t="s">
        <v>1687</v>
      </c>
      <c r="C25" s="72" t="s">
        <v>124</v>
      </c>
      <c r="D25" s="59" t="s">
        <v>1679</v>
      </c>
      <c r="E25" s="72" t="s">
        <v>1658</v>
      </c>
      <c r="F25" s="72" t="s">
        <v>136</v>
      </c>
      <c r="G25" s="69">
        <v>186159.53693999999</v>
      </c>
      <c r="H25" s="71">
        <v>3381</v>
      </c>
      <c r="I25" s="134" t="s">
        <v>3675</v>
      </c>
      <c r="J25" s="69">
        <v>6294.0539439409995</v>
      </c>
      <c r="K25" s="70">
        <v>1.1753929493749748E-3</v>
      </c>
      <c r="L25" s="70">
        <f t="shared" si="0"/>
        <v>2.7650235456896058E-2</v>
      </c>
      <c r="M25" s="70">
        <f>J25/'סכום נכסי הקרן'!$C$41</f>
        <v>1.9713490815037428E-3</v>
      </c>
    </row>
    <row r="26" spans="1:13">
      <c r="A26" s="133" t="s">
        <v>3675</v>
      </c>
      <c r="B26" s="134" t="s">
        <v>3675</v>
      </c>
      <c r="C26" s="134" t="s">
        <v>3675</v>
      </c>
      <c r="D26" s="134" t="s">
        <v>3675</v>
      </c>
      <c r="E26" s="134" t="s">
        <v>3675</v>
      </c>
      <c r="F26" s="134" t="s">
        <v>3675</v>
      </c>
      <c r="G26" s="134" t="s">
        <v>3675</v>
      </c>
      <c r="H26" s="134" t="s">
        <v>3675</v>
      </c>
      <c r="I26" s="134" t="s">
        <v>3675</v>
      </c>
      <c r="J26" s="134" t="s">
        <v>3675</v>
      </c>
      <c r="K26" s="134" t="s">
        <v>3675</v>
      </c>
      <c r="L26" s="134" t="s">
        <v>3675</v>
      </c>
      <c r="M26" s="134" t="s">
        <v>3675</v>
      </c>
    </row>
    <row r="27" spans="1:13">
      <c r="A27" s="76" t="s">
        <v>218</v>
      </c>
      <c r="B27" s="131" t="s">
        <v>3675</v>
      </c>
      <c r="C27" s="131" t="s">
        <v>3675</v>
      </c>
      <c r="D27" s="131" t="s">
        <v>3675</v>
      </c>
      <c r="E27" s="131" t="s">
        <v>3675</v>
      </c>
      <c r="F27" s="131" t="s">
        <v>3675</v>
      </c>
      <c r="G27" s="131" t="s">
        <v>3675</v>
      </c>
      <c r="H27" s="131" t="s">
        <v>3675</v>
      </c>
      <c r="I27" s="131" t="s">
        <v>3675</v>
      </c>
      <c r="J27" s="66">
        <v>9429.4192150020008</v>
      </c>
      <c r="K27" s="131" t="s">
        <v>3675</v>
      </c>
      <c r="L27" s="67">
        <f t="shared" si="0"/>
        <v>4.1424122487474721E-2</v>
      </c>
      <c r="M27" s="67">
        <f>J27/'סכום נכסי הקרן'!$C$41</f>
        <v>2.9533710823216592E-3</v>
      </c>
    </row>
    <row r="28" spans="1:13">
      <c r="A28" s="62" t="s">
        <v>1688</v>
      </c>
      <c r="B28" s="59" t="s">
        <v>1689</v>
      </c>
      <c r="C28" s="72" t="s">
        <v>124</v>
      </c>
      <c r="D28" s="59" t="s">
        <v>1657</v>
      </c>
      <c r="E28" s="72" t="s">
        <v>1690</v>
      </c>
      <c r="F28" s="72" t="s">
        <v>136</v>
      </c>
      <c r="G28" s="69">
        <v>586778.98699999996</v>
      </c>
      <c r="H28" s="71">
        <v>381.09</v>
      </c>
      <c r="I28" s="134" t="s">
        <v>3675</v>
      </c>
      <c r="J28" s="69">
        <v>2236.1560415579997</v>
      </c>
      <c r="K28" s="70">
        <v>6.4666400563935886E-3</v>
      </c>
      <c r="L28" s="70">
        <f t="shared" si="0"/>
        <v>9.8235956695224246E-3</v>
      </c>
      <c r="M28" s="70">
        <f>J28/'סכום נכסי הקרן'!$C$41</f>
        <v>7.0038232876412263E-4</v>
      </c>
    </row>
    <row r="29" spans="1:13">
      <c r="A29" s="62" t="s">
        <v>1691</v>
      </c>
      <c r="B29" s="59" t="s">
        <v>1692</v>
      </c>
      <c r="C29" s="72" t="s">
        <v>124</v>
      </c>
      <c r="D29" s="59" t="s">
        <v>1657</v>
      </c>
      <c r="E29" s="72" t="s">
        <v>1690</v>
      </c>
      <c r="F29" s="72" t="s">
        <v>136</v>
      </c>
      <c r="G29" s="69">
        <v>1018.579289</v>
      </c>
      <c r="H29" s="71">
        <v>352.49</v>
      </c>
      <c r="I29" s="134" t="s">
        <v>3675</v>
      </c>
      <c r="J29" s="69">
        <v>3.590390169</v>
      </c>
      <c r="K29" s="70">
        <v>6.4961625241021714E-6</v>
      </c>
      <c r="L29" s="70">
        <f t="shared" si="0"/>
        <v>1.5772844408259719E-5</v>
      </c>
      <c r="M29" s="70">
        <f>J29/'סכום נכסי הקרן'!$C$41</f>
        <v>1.1245395137917118E-6</v>
      </c>
    </row>
    <row r="30" spans="1:13">
      <c r="A30" s="62" t="s">
        <v>1693</v>
      </c>
      <c r="B30" s="59" t="s">
        <v>1694</v>
      </c>
      <c r="C30" s="72" t="s">
        <v>124</v>
      </c>
      <c r="D30" s="59" t="s">
        <v>1665</v>
      </c>
      <c r="E30" s="72" t="s">
        <v>1690</v>
      </c>
      <c r="F30" s="72" t="s">
        <v>136</v>
      </c>
      <c r="G30" s="69">
        <v>286127</v>
      </c>
      <c r="H30" s="71">
        <v>353.96</v>
      </c>
      <c r="I30" s="134" t="s">
        <v>3675</v>
      </c>
      <c r="J30" s="69">
        <v>1012.77513</v>
      </c>
      <c r="K30" s="70">
        <v>1.0675294067178096E-3</v>
      </c>
      <c r="L30" s="70">
        <f t="shared" si="0"/>
        <v>4.4491945983949161E-3</v>
      </c>
      <c r="M30" s="70">
        <f>J30/'סכום נכסי הקרן'!$C$41</f>
        <v>3.1720943927042531E-4</v>
      </c>
    </row>
    <row r="31" spans="1:13">
      <c r="A31" s="62" t="s">
        <v>1695</v>
      </c>
      <c r="B31" s="59" t="s">
        <v>1696</v>
      </c>
      <c r="C31" s="72" t="s">
        <v>124</v>
      </c>
      <c r="D31" s="59" t="s">
        <v>1670</v>
      </c>
      <c r="E31" s="72" t="s">
        <v>1690</v>
      </c>
      <c r="F31" s="72" t="s">
        <v>136</v>
      </c>
      <c r="G31" s="69">
        <v>67341.241729999994</v>
      </c>
      <c r="H31" s="71">
        <v>3822.41</v>
      </c>
      <c r="I31" s="134" t="s">
        <v>3675</v>
      </c>
      <c r="J31" s="69">
        <v>2574.0583580970001</v>
      </c>
      <c r="K31" s="70">
        <v>6.2231184059056248E-3</v>
      </c>
      <c r="L31" s="70">
        <f t="shared" si="0"/>
        <v>1.1308025052706873E-2</v>
      </c>
      <c r="M31" s="70">
        <f>J31/'סכום נכסי הקרן'!$C$41</f>
        <v>8.0621609302481702E-4</v>
      </c>
    </row>
    <row r="32" spans="1:13">
      <c r="A32" s="62" t="s">
        <v>1697</v>
      </c>
      <c r="B32" s="59" t="s">
        <v>1698</v>
      </c>
      <c r="C32" s="72" t="s">
        <v>124</v>
      </c>
      <c r="D32" s="59" t="s">
        <v>1679</v>
      </c>
      <c r="E32" s="72" t="s">
        <v>1690</v>
      </c>
      <c r="F32" s="72" t="s">
        <v>136</v>
      </c>
      <c r="G32" s="69">
        <v>79387.745299999995</v>
      </c>
      <c r="H32" s="71">
        <v>3826</v>
      </c>
      <c r="I32" s="134" t="s">
        <v>3675</v>
      </c>
      <c r="J32" s="69">
        <v>3037.3751351780002</v>
      </c>
      <c r="K32" s="70">
        <v>4.6732175177581717E-3</v>
      </c>
      <c r="L32" s="70">
        <f t="shared" si="0"/>
        <v>1.3343409256833734E-2</v>
      </c>
      <c r="M32" s="70">
        <f>J32/'סכום נכסי הקרן'!$C$41</f>
        <v>9.51330690242903E-4</v>
      </c>
    </row>
    <row r="33" spans="1:13">
      <c r="A33" s="62" t="s">
        <v>1699</v>
      </c>
      <c r="B33" s="59" t="s">
        <v>1700</v>
      </c>
      <c r="C33" s="72" t="s">
        <v>124</v>
      </c>
      <c r="D33" s="59" t="s">
        <v>1679</v>
      </c>
      <c r="E33" s="72" t="s">
        <v>1690</v>
      </c>
      <c r="F33" s="72" t="s">
        <v>136</v>
      </c>
      <c r="G33" s="69">
        <v>159948</v>
      </c>
      <c r="H33" s="71">
        <v>353.53</v>
      </c>
      <c r="I33" s="134" t="s">
        <v>3675</v>
      </c>
      <c r="J33" s="69">
        <v>565.46415999999999</v>
      </c>
      <c r="K33" s="70">
        <v>3.9837246214266103E-4</v>
      </c>
      <c r="L33" s="70">
        <f t="shared" si="0"/>
        <v>2.4841250656085115E-3</v>
      </c>
      <c r="M33" s="70">
        <f>J33/'סכום נכסי הקרן'!$C$41</f>
        <v>1.7710799150559914E-4</v>
      </c>
    </row>
    <row r="34" spans="1:13">
      <c r="A34" s="133" t="s">
        <v>3675</v>
      </c>
      <c r="B34" s="134" t="s">
        <v>3675</v>
      </c>
      <c r="C34" s="134" t="s">
        <v>3675</v>
      </c>
      <c r="D34" s="134" t="s">
        <v>3675</v>
      </c>
      <c r="E34" s="134" t="s">
        <v>3675</v>
      </c>
      <c r="F34" s="134" t="s">
        <v>3675</v>
      </c>
      <c r="G34" s="134" t="s">
        <v>3675</v>
      </c>
      <c r="H34" s="134" t="s">
        <v>3675</v>
      </c>
      <c r="I34" s="134" t="s">
        <v>3675</v>
      </c>
      <c r="J34" s="134" t="s">
        <v>3675</v>
      </c>
      <c r="K34" s="134" t="s">
        <v>3675</v>
      </c>
      <c r="L34" s="134" t="s">
        <v>3675</v>
      </c>
      <c r="M34" s="134" t="s">
        <v>3675</v>
      </c>
    </row>
    <row r="35" spans="1:13">
      <c r="A35" s="56" t="s">
        <v>190</v>
      </c>
      <c r="B35" s="131" t="s">
        <v>3675</v>
      </c>
      <c r="C35" s="131" t="s">
        <v>3675</v>
      </c>
      <c r="D35" s="131" t="s">
        <v>3675</v>
      </c>
      <c r="E35" s="131" t="s">
        <v>3675</v>
      </c>
      <c r="F35" s="131" t="s">
        <v>3675</v>
      </c>
      <c r="G35" s="131" t="s">
        <v>3675</v>
      </c>
      <c r="H35" s="131" t="s">
        <v>3675</v>
      </c>
      <c r="I35" s="66">
        <v>0.29937044700000004</v>
      </c>
      <c r="J35" s="66">
        <v>165978.34527644597</v>
      </c>
      <c r="K35" s="131" t="s">
        <v>3675</v>
      </c>
      <c r="L35" s="67">
        <f t="shared" si="0"/>
        <v>0.72915490850816</v>
      </c>
      <c r="M35" s="67">
        <f>J35/'סכום נכסי הקרן'!$C$41</f>
        <v>5.1985772830119237E-2</v>
      </c>
    </row>
    <row r="36" spans="1:13">
      <c r="A36" s="76" t="s">
        <v>219</v>
      </c>
      <c r="B36" s="131" t="s">
        <v>3675</v>
      </c>
      <c r="C36" s="131" t="s">
        <v>3675</v>
      </c>
      <c r="D36" s="131" t="s">
        <v>3675</v>
      </c>
      <c r="E36" s="131" t="s">
        <v>3675</v>
      </c>
      <c r="F36" s="131" t="s">
        <v>3675</v>
      </c>
      <c r="G36" s="131" t="s">
        <v>3675</v>
      </c>
      <c r="H36" s="131" t="s">
        <v>3675</v>
      </c>
      <c r="I36" s="66">
        <v>0.29937044700000004</v>
      </c>
      <c r="J36" s="66">
        <v>165978.34527644597</v>
      </c>
      <c r="K36" s="131" t="s">
        <v>3675</v>
      </c>
      <c r="L36" s="67">
        <f t="shared" si="0"/>
        <v>0.72915490850816</v>
      </c>
      <c r="M36" s="67">
        <f>J36/'סכום נכסי הקרן'!$C$41</f>
        <v>5.1985772830119237E-2</v>
      </c>
    </row>
    <row r="37" spans="1:13">
      <c r="A37" s="62" t="s">
        <v>1701</v>
      </c>
      <c r="B37" s="59" t="s">
        <v>1702</v>
      </c>
      <c r="C37" s="72" t="s">
        <v>29</v>
      </c>
      <c r="D37" s="134" t="s">
        <v>3675</v>
      </c>
      <c r="E37" s="72" t="s">
        <v>1658</v>
      </c>
      <c r="F37" s="72" t="s">
        <v>135</v>
      </c>
      <c r="G37" s="69">
        <v>51003.667874999999</v>
      </c>
      <c r="H37" s="71">
        <v>6579.6</v>
      </c>
      <c r="I37" s="134" t="s">
        <v>3675</v>
      </c>
      <c r="J37" s="69">
        <v>12171.622001164002</v>
      </c>
      <c r="K37" s="70">
        <v>1.1407294524109597E-3</v>
      </c>
      <c r="L37" s="70">
        <f t="shared" si="0"/>
        <v>5.347081820747672E-2</v>
      </c>
      <c r="M37" s="70">
        <f>J37/'סכום נכסי הקרן'!$C$41</f>
        <v>3.8122513829904228E-3</v>
      </c>
    </row>
    <row r="38" spans="1:13">
      <c r="A38" s="62" t="s">
        <v>1703</v>
      </c>
      <c r="B38" s="59" t="s">
        <v>1704</v>
      </c>
      <c r="C38" s="72" t="s">
        <v>29</v>
      </c>
      <c r="D38" s="134" t="s">
        <v>3675</v>
      </c>
      <c r="E38" s="72" t="s">
        <v>1658</v>
      </c>
      <c r="F38" s="72" t="s">
        <v>135</v>
      </c>
      <c r="G38" s="69">
        <v>38822.359949999998</v>
      </c>
      <c r="H38" s="71">
        <v>1866.48</v>
      </c>
      <c r="I38" s="134" t="s">
        <v>3675</v>
      </c>
      <c r="J38" s="69">
        <v>2628.166215149</v>
      </c>
      <c r="K38" s="70">
        <v>2.5615259980403733E-3</v>
      </c>
      <c r="L38" s="70">
        <f t="shared" si="0"/>
        <v>1.1545724792950773E-2</v>
      </c>
      <c r="M38" s="70">
        <f>J38/'סכום נכסי הקרן'!$C$41</f>
        <v>8.2316311560384618E-4</v>
      </c>
    </row>
    <row r="39" spans="1:13">
      <c r="A39" s="62" t="s">
        <v>1705</v>
      </c>
      <c r="B39" s="59" t="s">
        <v>1706</v>
      </c>
      <c r="C39" s="72" t="s">
        <v>29</v>
      </c>
      <c r="D39" s="134" t="s">
        <v>3675</v>
      </c>
      <c r="E39" s="72" t="s">
        <v>1658</v>
      </c>
      <c r="F39" s="72" t="s">
        <v>135</v>
      </c>
      <c r="G39" s="69">
        <v>5518.5503399999998</v>
      </c>
      <c r="H39" s="71">
        <v>4831.8</v>
      </c>
      <c r="I39" s="134" t="s">
        <v>3675</v>
      </c>
      <c r="J39" s="69">
        <v>967.12255869500007</v>
      </c>
      <c r="K39" s="70">
        <v>2.9897204288818714E-4</v>
      </c>
      <c r="L39" s="70">
        <f t="shared" si="0"/>
        <v>4.2486395416637696E-3</v>
      </c>
      <c r="M39" s="70">
        <f>J39/'סכום נכסי הקרן'!$C$41</f>
        <v>3.0291068121846552E-4</v>
      </c>
    </row>
    <row r="40" spans="1:13">
      <c r="A40" s="62" t="s">
        <v>1707</v>
      </c>
      <c r="B40" s="59" t="s">
        <v>1708</v>
      </c>
      <c r="C40" s="72" t="s">
        <v>1516</v>
      </c>
      <c r="D40" s="134" t="s">
        <v>3675</v>
      </c>
      <c r="E40" s="72" t="s">
        <v>1658</v>
      </c>
      <c r="F40" s="72" t="s">
        <v>135</v>
      </c>
      <c r="G40" s="69">
        <v>13713.424338000001</v>
      </c>
      <c r="H40" s="71">
        <v>7266</v>
      </c>
      <c r="I40" s="134" t="s">
        <v>3675</v>
      </c>
      <c r="J40" s="69">
        <v>3614.005954789</v>
      </c>
      <c r="K40" s="70">
        <v>6.082689881570193E-5</v>
      </c>
      <c r="L40" s="70">
        <f t="shared" si="0"/>
        <v>1.5876590267984051E-2</v>
      </c>
      <c r="M40" s="70">
        <f>J40/'סכום נכסי הקרן'!$C$41</f>
        <v>1.131936170706124E-3</v>
      </c>
    </row>
    <row r="41" spans="1:13">
      <c r="A41" s="62" t="s">
        <v>1709</v>
      </c>
      <c r="B41" s="59" t="s">
        <v>1710</v>
      </c>
      <c r="C41" s="72" t="s">
        <v>1516</v>
      </c>
      <c r="D41" s="134" t="s">
        <v>3675</v>
      </c>
      <c r="E41" s="72" t="s">
        <v>1658</v>
      </c>
      <c r="F41" s="72" t="s">
        <v>135</v>
      </c>
      <c r="G41" s="69">
        <v>4311.6177129999996</v>
      </c>
      <c r="H41" s="71">
        <v>17881</v>
      </c>
      <c r="I41" s="134" t="s">
        <v>3675</v>
      </c>
      <c r="J41" s="69">
        <v>2796.2732375459996</v>
      </c>
      <c r="K41" s="70">
        <v>3.941032495999296E-5</v>
      </c>
      <c r="L41" s="70">
        <f t="shared" si="0"/>
        <v>1.2284231134433492E-2</v>
      </c>
      <c r="M41" s="70">
        <f>J41/'סכום נכסי הקרן'!$C$41</f>
        <v>8.7581560748718561E-4</v>
      </c>
    </row>
    <row r="42" spans="1:13">
      <c r="A42" s="62" t="s">
        <v>1711</v>
      </c>
      <c r="B42" s="59" t="s">
        <v>1712</v>
      </c>
      <c r="C42" s="72" t="s">
        <v>1516</v>
      </c>
      <c r="D42" s="134" t="s">
        <v>3675</v>
      </c>
      <c r="E42" s="72" t="s">
        <v>1658</v>
      </c>
      <c r="F42" s="72" t="s">
        <v>135</v>
      </c>
      <c r="G42" s="69">
        <v>16283.278476</v>
      </c>
      <c r="H42" s="71">
        <v>3760</v>
      </c>
      <c r="I42" s="134" t="s">
        <v>3675</v>
      </c>
      <c r="J42" s="69">
        <v>2220.6353588319998</v>
      </c>
      <c r="K42" s="70">
        <v>1.7995646538201489E-5</v>
      </c>
      <c r="L42" s="70">
        <f t="shared" si="0"/>
        <v>9.7554121846575078E-3</v>
      </c>
      <c r="M42" s="70">
        <f>J42/'סכום נכסי הקרן'!$C$41</f>
        <v>6.9552112421952784E-4</v>
      </c>
    </row>
    <row r="43" spans="1:13">
      <c r="A43" s="62" t="s">
        <v>1713</v>
      </c>
      <c r="B43" s="59" t="s">
        <v>1714</v>
      </c>
      <c r="C43" s="72" t="s">
        <v>1516</v>
      </c>
      <c r="D43" s="134" t="s">
        <v>3675</v>
      </c>
      <c r="E43" s="72" t="s">
        <v>1658</v>
      </c>
      <c r="F43" s="72" t="s">
        <v>135</v>
      </c>
      <c r="G43" s="69">
        <v>17742.781035</v>
      </c>
      <c r="H43" s="71">
        <v>3487.98</v>
      </c>
      <c r="I43" s="69">
        <v>0.29937044700000004</v>
      </c>
      <c r="J43" s="69">
        <v>2244.9214703110001</v>
      </c>
      <c r="K43" s="70">
        <v>9.1693958837209299E-4</v>
      </c>
      <c r="L43" s="70">
        <f t="shared" si="0"/>
        <v>9.8621028337539021E-3</v>
      </c>
      <c r="M43" s="70">
        <f>J43/'סכום נכסי הקרן'!$C$41</f>
        <v>7.031277326127579E-4</v>
      </c>
    </row>
    <row r="44" spans="1:13">
      <c r="A44" s="62" t="s">
        <v>1715</v>
      </c>
      <c r="B44" s="59" t="s">
        <v>1716</v>
      </c>
      <c r="C44" s="72" t="s">
        <v>29</v>
      </c>
      <c r="D44" s="134" t="s">
        <v>3675</v>
      </c>
      <c r="E44" s="72" t="s">
        <v>1658</v>
      </c>
      <c r="F44" s="72" t="s">
        <v>143</v>
      </c>
      <c r="G44" s="69">
        <v>24791.734471999996</v>
      </c>
      <c r="H44" s="71">
        <v>5340</v>
      </c>
      <c r="I44" s="134" t="s">
        <v>3675</v>
      </c>
      <c r="J44" s="69">
        <v>3626.2359302309992</v>
      </c>
      <c r="K44" s="70">
        <v>3.5507011194538707E-4</v>
      </c>
      <c r="L44" s="70">
        <f t="shared" si="0"/>
        <v>1.5930317437089246E-2</v>
      </c>
      <c r="M44" s="70">
        <f>J44/'סכום נכסי הקרן'!$C$41</f>
        <v>1.1357666988631963E-3</v>
      </c>
    </row>
    <row r="45" spans="1:13">
      <c r="A45" s="62" t="s">
        <v>1717</v>
      </c>
      <c r="B45" s="59" t="s">
        <v>1718</v>
      </c>
      <c r="C45" s="72" t="s">
        <v>125</v>
      </c>
      <c r="D45" s="134" t="s">
        <v>3675</v>
      </c>
      <c r="E45" s="72" t="s">
        <v>1658</v>
      </c>
      <c r="F45" s="72" t="s">
        <v>135</v>
      </c>
      <c r="G45" s="69">
        <v>59998.372644999996</v>
      </c>
      <c r="H45" s="71">
        <v>1022.25</v>
      </c>
      <c r="I45" s="134" t="s">
        <v>3675</v>
      </c>
      <c r="J45" s="69">
        <v>2224.5601125640005</v>
      </c>
      <c r="K45" s="70">
        <v>3.0969875757773407E-4</v>
      </c>
      <c r="L45" s="70">
        <f t="shared" si="0"/>
        <v>9.772653912448007E-3</v>
      </c>
      <c r="M45" s="70">
        <f>J45/'סכום נכסי הקרן'!$C$41</f>
        <v>6.9675038913108076E-4</v>
      </c>
    </row>
    <row r="46" spans="1:13">
      <c r="A46" s="62" t="s">
        <v>1719</v>
      </c>
      <c r="B46" s="59" t="s">
        <v>1720</v>
      </c>
      <c r="C46" s="72" t="s">
        <v>1516</v>
      </c>
      <c r="D46" s="134" t="s">
        <v>3675</v>
      </c>
      <c r="E46" s="72" t="s">
        <v>1658</v>
      </c>
      <c r="F46" s="72" t="s">
        <v>135</v>
      </c>
      <c r="G46" s="69">
        <v>19552.352192999999</v>
      </c>
      <c r="H46" s="71">
        <v>11399</v>
      </c>
      <c r="I46" s="134" t="s">
        <v>3675</v>
      </c>
      <c r="J46" s="69">
        <v>8083.7583162430001</v>
      </c>
      <c r="K46" s="70">
        <v>1.4459018378862052E-4</v>
      </c>
      <c r="L46" s="70">
        <f t="shared" si="0"/>
        <v>3.5512536564121934E-2</v>
      </c>
      <c r="M46" s="70">
        <f>J46/'סכום נכסי הקרן'!$C$41</f>
        <v>2.5318991025116105E-3</v>
      </c>
    </row>
    <row r="47" spans="1:13">
      <c r="A47" s="62" t="s">
        <v>1721</v>
      </c>
      <c r="B47" s="59" t="s">
        <v>1722</v>
      </c>
      <c r="C47" s="72" t="s">
        <v>29</v>
      </c>
      <c r="D47" s="134" t="s">
        <v>3675</v>
      </c>
      <c r="E47" s="72" t="s">
        <v>1658</v>
      </c>
      <c r="F47" s="72" t="s">
        <v>135</v>
      </c>
      <c r="G47" s="69">
        <v>8502.4176759999991</v>
      </c>
      <c r="H47" s="71">
        <v>4819</v>
      </c>
      <c r="I47" s="134" t="s">
        <v>3675</v>
      </c>
      <c r="J47" s="69">
        <v>1486.0961786390001</v>
      </c>
      <c r="K47" s="70">
        <v>1.0100895499833738E-3</v>
      </c>
      <c r="L47" s="70">
        <f t="shared" si="0"/>
        <v>6.5285282930436558E-3</v>
      </c>
      <c r="M47" s="70">
        <f>J47/'סכום נכסי הקרן'!$C$41</f>
        <v>4.6545745601790108E-4</v>
      </c>
    </row>
    <row r="48" spans="1:13">
      <c r="A48" s="62" t="s">
        <v>1723</v>
      </c>
      <c r="B48" s="59" t="s">
        <v>1724</v>
      </c>
      <c r="C48" s="72" t="s">
        <v>29</v>
      </c>
      <c r="D48" s="134" t="s">
        <v>3675</v>
      </c>
      <c r="E48" s="72" t="s">
        <v>1658</v>
      </c>
      <c r="F48" s="72" t="s">
        <v>135</v>
      </c>
      <c r="G48" s="69">
        <v>24024.944736000001</v>
      </c>
      <c r="H48" s="71">
        <v>6526.5</v>
      </c>
      <c r="I48" s="134" t="s">
        <v>3675</v>
      </c>
      <c r="J48" s="69">
        <v>5687.0925419929999</v>
      </c>
      <c r="K48" s="70">
        <v>6.2420392021229172E-4</v>
      </c>
      <c r="L48" s="70">
        <f t="shared" si="0"/>
        <v>2.49838099977902E-2</v>
      </c>
      <c r="M48" s="70">
        <f>J48/'סכום נכסי הקרן'!$C$41</f>
        <v>1.7812438150259647E-3</v>
      </c>
    </row>
    <row r="49" spans="1:13">
      <c r="A49" s="62" t="s">
        <v>1725</v>
      </c>
      <c r="B49" s="59" t="s">
        <v>1726</v>
      </c>
      <c r="C49" s="72" t="s">
        <v>1516</v>
      </c>
      <c r="D49" s="134" t="s">
        <v>3675</v>
      </c>
      <c r="E49" s="72" t="s">
        <v>1658</v>
      </c>
      <c r="F49" s="72" t="s">
        <v>135</v>
      </c>
      <c r="G49" s="69">
        <v>7081.0701170000002</v>
      </c>
      <c r="H49" s="71">
        <v>5335</v>
      </c>
      <c r="I49" s="134" t="s">
        <v>3675</v>
      </c>
      <c r="J49" s="69">
        <v>1370.190254056</v>
      </c>
      <c r="K49" s="70">
        <v>2.1530862676356118E-4</v>
      </c>
      <c r="L49" s="70">
        <f t="shared" si="0"/>
        <v>6.0193451601831035E-3</v>
      </c>
      <c r="M49" s="70">
        <f>J49/'סכום נכסי הקרן'!$C$41</f>
        <v>4.2915477415298044E-4</v>
      </c>
    </row>
    <row r="50" spans="1:13">
      <c r="A50" s="62" t="s">
        <v>1727</v>
      </c>
      <c r="B50" s="59" t="s">
        <v>1728</v>
      </c>
      <c r="C50" s="72" t="s">
        <v>125</v>
      </c>
      <c r="D50" s="134" t="s">
        <v>3675</v>
      </c>
      <c r="E50" s="72" t="s">
        <v>1658</v>
      </c>
      <c r="F50" s="72" t="s">
        <v>135</v>
      </c>
      <c r="G50" s="69">
        <v>328776.29934600001</v>
      </c>
      <c r="H50" s="71">
        <v>855.35</v>
      </c>
      <c r="I50" s="134" t="s">
        <v>3675</v>
      </c>
      <c r="J50" s="69">
        <v>10199.806153436999</v>
      </c>
      <c r="K50" s="70">
        <v>3.2833788323237303E-4</v>
      </c>
      <c r="L50" s="70">
        <f t="shared" si="0"/>
        <v>4.4808488180932256E-2</v>
      </c>
      <c r="M50" s="70">
        <f>J50/'סכום נכסי הקרן'!$C$41</f>
        <v>3.1946625610749192E-3</v>
      </c>
    </row>
    <row r="51" spans="1:13">
      <c r="A51" s="62" t="s">
        <v>1729</v>
      </c>
      <c r="B51" s="59" t="s">
        <v>1730</v>
      </c>
      <c r="C51" s="72" t="s">
        <v>29</v>
      </c>
      <c r="D51" s="134" t="s">
        <v>3675</v>
      </c>
      <c r="E51" s="72" t="s">
        <v>1658</v>
      </c>
      <c r="F51" s="72" t="s">
        <v>137</v>
      </c>
      <c r="G51" s="69">
        <v>109879.72106400001</v>
      </c>
      <c r="H51" s="71">
        <v>2972.5</v>
      </c>
      <c r="I51" s="134" t="s">
        <v>3675</v>
      </c>
      <c r="J51" s="69">
        <v>13102.586461302</v>
      </c>
      <c r="K51" s="70">
        <v>4.5505057397623522E-4</v>
      </c>
      <c r="L51" s="70">
        <f t="shared" si="0"/>
        <v>5.756061259978533E-2</v>
      </c>
      <c r="M51" s="70">
        <f>J51/'סכום נכסי הקרן'!$C$41</f>
        <v>4.1038370525368984E-3</v>
      </c>
    </row>
    <row r="52" spans="1:13">
      <c r="A52" s="62" t="s">
        <v>1731</v>
      </c>
      <c r="B52" s="59" t="s">
        <v>1732</v>
      </c>
      <c r="C52" s="72" t="s">
        <v>1516</v>
      </c>
      <c r="D52" s="134" t="s">
        <v>3675</v>
      </c>
      <c r="E52" s="72" t="s">
        <v>1658</v>
      </c>
      <c r="F52" s="72" t="s">
        <v>135</v>
      </c>
      <c r="G52" s="69">
        <v>2245.9216500000002</v>
      </c>
      <c r="H52" s="71">
        <v>5397</v>
      </c>
      <c r="I52" s="134" t="s">
        <v>3675</v>
      </c>
      <c r="J52" s="69">
        <v>439.63734379100003</v>
      </c>
      <c r="K52" s="70">
        <v>2.2526796890672019E-5</v>
      </c>
      <c r="L52" s="70">
        <f t="shared" si="0"/>
        <v>1.9313587363145521E-3</v>
      </c>
      <c r="M52" s="70">
        <f>J52/'סכום נכסי הקרן'!$C$41</f>
        <v>1.376980053867262E-4</v>
      </c>
    </row>
    <row r="53" spans="1:13">
      <c r="A53" s="62" t="s">
        <v>1733</v>
      </c>
      <c r="B53" s="59" t="s">
        <v>1734</v>
      </c>
      <c r="C53" s="72" t="s">
        <v>29</v>
      </c>
      <c r="D53" s="134" t="s">
        <v>3675</v>
      </c>
      <c r="E53" s="72" t="s">
        <v>1658</v>
      </c>
      <c r="F53" s="72" t="s">
        <v>135</v>
      </c>
      <c r="G53" s="69">
        <v>16772.414543999999</v>
      </c>
      <c r="H53" s="71">
        <v>4281.5</v>
      </c>
      <c r="I53" s="134" t="s">
        <v>3675</v>
      </c>
      <c r="J53" s="69">
        <v>2604.5883383789997</v>
      </c>
      <c r="K53" s="70">
        <v>2.1703434968944099E-4</v>
      </c>
      <c r="L53" s="70">
        <f t="shared" si="0"/>
        <v>1.1442145470296291E-2</v>
      </c>
      <c r="M53" s="70">
        <f>J53/'סכום נכסי הקרן'!$C$41</f>
        <v>8.1577833210368361E-4</v>
      </c>
    </row>
    <row r="54" spans="1:13">
      <c r="A54" s="62" t="s">
        <v>1735</v>
      </c>
      <c r="B54" s="59" t="s">
        <v>1736</v>
      </c>
      <c r="C54" s="72" t="s">
        <v>125</v>
      </c>
      <c r="D54" s="134" t="s">
        <v>3675</v>
      </c>
      <c r="E54" s="72" t="s">
        <v>1658</v>
      </c>
      <c r="F54" s="72" t="s">
        <v>135</v>
      </c>
      <c r="G54" s="69">
        <v>104693.86230800001</v>
      </c>
      <c r="H54" s="71">
        <v>491.97</v>
      </c>
      <c r="I54" s="134" t="s">
        <v>3675</v>
      </c>
      <c r="J54" s="69">
        <v>1868.1313043429991</v>
      </c>
      <c r="K54" s="70">
        <v>7.2534567333896105E-4</v>
      </c>
      <c r="L54" s="70">
        <f t="shared" si="0"/>
        <v>8.2068363076562931E-3</v>
      </c>
      <c r="M54" s="70">
        <f>J54/'סכום נכסי הקרן'!$C$41</f>
        <v>5.8511397642058117E-4</v>
      </c>
    </row>
    <row r="55" spans="1:13">
      <c r="A55" s="62" t="s">
        <v>1737</v>
      </c>
      <c r="B55" s="59" t="s">
        <v>1738</v>
      </c>
      <c r="C55" s="72" t="s">
        <v>125</v>
      </c>
      <c r="D55" s="134" t="s">
        <v>3675</v>
      </c>
      <c r="E55" s="72" t="s">
        <v>1658</v>
      </c>
      <c r="F55" s="72" t="s">
        <v>135</v>
      </c>
      <c r="G55" s="69">
        <v>12230.647615000002</v>
      </c>
      <c r="H55" s="71">
        <v>3962.75</v>
      </c>
      <c r="I55" s="134" t="s">
        <v>3675</v>
      </c>
      <c r="J55" s="69">
        <v>1757.898047682</v>
      </c>
      <c r="K55" s="70">
        <v>1.1941293592274045E-4</v>
      </c>
      <c r="L55" s="70">
        <f t="shared" si="0"/>
        <v>7.7225736163917492E-3</v>
      </c>
      <c r="M55" s="70">
        <f>J55/'סכום נכסי הקרן'!$C$41</f>
        <v>5.5058802046193875E-4</v>
      </c>
    </row>
    <row r="56" spans="1:13">
      <c r="A56" s="62" t="s">
        <v>1739</v>
      </c>
      <c r="B56" s="59" t="s">
        <v>1740</v>
      </c>
      <c r="C56" s="72" t="s">
        <v>29</v>
      </c>
      <c r="D56" s="134" t="s">
        <v>3675</v>
      </c>
      <c r="E56" s="72" t="s">
        <v>1658</v>
      </c>
      <c r="F56" s="72" t="s">
        <v>137</v>
      </c>
      <c r="G56" s="69">
        <v>93045.325499999992</v>
      </c>
      <c r="H56" s="71">
        <v>690</v>
      </c>
      <c r="I56" s="134" t="s">
        <v>3675</v>
      </c>
      <c r="J56" s="69">
        <v>2575.4983316549997</v>
      </c>
      <c r="K56" s="70">
        <v>4.4102115913008719E-4</v>
      </c>
      <c r="L56" s="70">
        <f t="shared" si="0"/>
        <v>1.1314350960982369E-2</v>
      </c>
      <c r="M56" s="70">
        <f>J56/'סכום נכסי הקרן'!$C$41</f>
        <v>8.0666710449949375E-4</v>
      </c>
    </row>
    <row r="57" spans="1:13">
      <c r="A57" s="62" t="s">
        <v>1741</v>
      </c>
      <c r="B57" s="59" t="s">
        <v>1742</v>
      </c>
      <c r="C57" s="72" t="s">
        <v>125</v>
      </c>
      <c r="D57" s="134" t="s">
        <v>3675</v>
      </c>
      <c r="E57" s="72" t="s">
        <v>1658</v>
      </c>
      <c r="F57" s="72" t="s">
        <v>135</v>
      </c>
      <c r="G57" s="69">
        <v>94970.401199999993</v>
      </c>
      <c r="H57" s="71">
        <v>1064</v>
      </c>
      <c r="I57" s="134" t="s">
        <v>3675</v>
      </c>
      <c r="J57" s="69">
        <v>3665.0293444220001</v>
      </c>
      <c r="K57" s="70">
        <v>4.8658531505556436E-4</v>
      </c>
      <c r="L57" s="70">
        <f t="shared" si="0"/>
        <v>1.6100739719152882E-2</v>
      </c>
      <c r="M57" s="70">
        <f>J57/'סכום נכסי הקרן'!$C$41</f>
        <v>1.1479171129071437E-3</v>
      </c>
    </row>
    <row r="58" spans="1:13">
      <c r="A58" s="62" t="s">
        <v>1743</v>
      </c>
      <c r="B58" s="59" t="s">
        <v>1744</v>
      </c>
      <c r="C58" s="72" t="s">
        <v>1516</v>
      </c>
      <c r="D58" s="134" t="s">
        <v>3675</v>
      </c>
      <c r="E58" s="72" t="s">
        <v>1658</v>
      </c>
      <c r="F58" s="72" t="s">
        <v>135</v>
      </c>
      <c r="G58" s="69">
        <v>4403.8609239999996</v>
      </c>
      <c r="H58" s="71">
        <v>40564</v>
      </c>
      <c r="I58" s="134" t="s">
        <v>3675</v>
      </c>
      <c r="J58" s="69">
        <v>6479.2080400480008</v>
      </c>
      <c r="K58" s="70">
        <v>2.3869164899728996E-4</v>
      </c>
      <c r="L58" s="70">
        <f t="shared" si="0"/>
        <v>2.8463630829539111E-2</v>
      </c>
      <c r="M58" s="70">
        <f>J58/'סכום נכסי הקרן'!$C$41</f>
        <v>2.0293408560497117E-3</v>
      </c>
    </row>
    <row r="59" spans="1:13">
      <c r="A59" s="62" t="s">
        <v>1745</v>
      </c>
      <c r="B59" s="59" t="s">
        <v>1746</v>
      </c>
      <c r="C59" s="72" t="s">
        <v>29</v>
      </c>
      <c r="D59" s="134" t="s">
        <v>3675</v>
      </c>
      <c r="E59" s="72" t="s">
        <v>1658</v>
      </c>
      <c r="F59" s="72" t="s">
        <v>135</v>
      </c>
      <c r="G59" s="69">
        <v>60319.0386</v>
      </c>
      <c r="H59" s="71">
        <v>772.45</v>
      </c>
      <c r="I59" s="134" t="s">
        <v>3675</v>
      </c>
      <c r="J59" s="69">
        <v>1689.9441183649999</v>
      </c>
      <c r="K59" s="70">
        <v>1.2814051795358847E-4</v>
      </c>
      <c r="L59" s="70">
        <f t="shared" si="0"/>
        <v>7.4240470764905305E-3</v>
      </c>
      <c r="M59" s="70">
        <f>J59/'סכום נכסי הקרן'!$C$41</f>
        <v>5.2930429500664669E-4</v>
      </c>
    </row>
    <row r="60" spans="1:13">
      <c r="A60" s="62" t="s">
        <v>1747</v>
      </c>
      <c r="B60" s="59" t="s">
        <v>1748</v>
      </c>
      <c r="C60" s="72" t="s">
        <v>29</v>
      </c>
      <c r="D60" s="134" t="s">
        <v>3675</v>
      </c>
      <c r="E60" s="72" t="s">
        <v>1658</v>
      </c>
      <c r="F60" s="72" t="s">
        <v>135</v>
      </c>
      <c r="G60" s="69">
        <v>62244.114299999994</v>
      </c>
      <c r="H60" s="71">
        <v>567.15</v>
      </c>
      <c r="I60" s="134" t="s">
        <v>3675</v>
      </c>
      <c r="J60" s="69">
        <v>1280.394451654</v>
      </c>
      <c r="K60" s="70">
        <v>2.1316477499999996E-3</v>
      </c>
      <c r="L60" s="70">
        <f t="shared" si="0"/>
        <v>5.6248656877206276E-3</v>
      </c>
      <c r="M60" s="70">
        <f>J60/'סכום נכסי הקרן'!$C$41</f>
        <v>4.0102999572484471E-4</v>
      </c>
    </row>
    <row r="61" spans="1:13">
      <c r="A61" s="62" t="s">
        <v>1749</v>
      </c>
      <c r="B61" s="59" t="s">
        <v>1750</v>
      </c>
      <c r="C61" s="72" t="s">
        <v>29</v>
      </c>
      <c r="D61" s="134" t="s">
        <v>3675</v>
      </c>
      <c r="E61" s="72" t="s">
        <v>1658</v>
      </c>
      <c r="F61" s="72" t="s">
        <v>137</v>
      </c>
      <c r="G61" s="69">
        <v>20793.57042</v>
      </c>
      <c r="H61" s="71">
        <v>21775</v>
      </c>
      <c r="I61" s="134" t="s">
        <v>3675</v>
      </c>
      <c r="J61" s="69">
        <v>18163.722313809001</v>
      </c>
      <c r="K61" s="70">
        <v>6.7557024371617182E-4</v>
      </c>
      <c r="L61" s="70">
        <f t="shared" si="0"/>
        <v>7.9794549462667216E-2</v>
      </c>
      <c r="M61" s="70">
        <f>J61/'סכום נכסי הקרן'!$C$41</f>
        <v>5.6890261219458126E-3</v>
      </c>
    </row>
    <row r="62" spans="1:13">
      <c r="A62" s="62" t="s">
        <v>1751</v>
      </c>
      <c r="B62" s="59" t="s">
        <v>1752</v>
      </c>
      <c r="C62" s="72" t="s">
        <v>29</v>
      </c>
      <c r="D62" s="134" t="s">
        <v>3675</v>
      </c>
      <c r="E62" s="72" t="s">
        <v>1658</v>
      </c>
      <c r="F62" s="72" t="s">
        <v>137</v>
      </c>
      <c r="G62" s="69">
        <v>12801.753404999998</v>
      </c>
      <c r="H62" s="71">
        <v>9116.7000000000007</v>
      </c>
      <c r="I62" s="134" t="s">
        <v>3675</v>
      </c>
      <c r="J62" s="69">
        <v>4681.92814112</v>
      </c>
      <c r="K62" s="70">
        <v>2.8198141919871852E-3</v>
      </c>
      <c r="L62" s="70">
        <f t="shared" si="0"/>
        <v>2.0568049884424251E-2</v>
      </c>
      <c r="M62" s="70">
        <f>J62/'סכום נכסי הקרן'!$C$41</f>
        <v>1.4664181182540491E-3</v>
      </c>
    </row>
    <row r="63" spans="1:13">
      <c r="A63" s="62" t="s">
        <v>1753</v>
      </c>
      <c r="B63" s="59" t="s">
        <v>1754</v>
      </c>
      <c r="C63" s="72" t="s">
        <v>29</v>
      </c>
      <c r="D63" s="134" t="s">
        <v>3675</v>
      </c>
      <c r="E63" s="72" t="s">
        <v>1658</v>
      </c>
      <c r="F63" s="72" t="s">
        <v>137</v>
      </c>
      <c r="G63" s="69">
        <v>19998.963338999998</v>
      </c>
      <c r="H63" s="71">
        <v>2553.8000000000002</v>
      </c>
      <c r="I63" s="134" t="s">
        <v>3675</v>
      </c>
      <c r="J63" s="69">
        <v>2048.8586117929999</v>
      </c>
      <c r="K63" s="70">
        <v>9.7899340060606747E-4</v>
      </c>
      <c r="L63" s="70">
        <f t="shared" si="0"/>
        <v>9.0007844766728448E-3</v>
      </c>
      <c r="M63" s="70">
        <f>J63/'סכום נכסי הקרן'!$C$41</f>
        <v>6.417192446177461E-4</v>
      </c>
    </row>
    <row r="64" spans="1:13">
      <c r="A64" s="62" t="s">
        <v>1755</v>
      </c>
      <c r="B64" s="59" t="s">
        <v>1756</v>
      </c>
      <c r="C64" s="72" t="s">
        <v>126</v>
      </c>
      <c r="D64" s="134" t="s">
        <v>3675</v>
      </c>
      <c r="E64" s="72" t="s">
        <v>1658</v>
      </c>
      <c r="F64" s="72" t="s">
        <v>144</v>
      </c>
      <c r="G64" s="69">
        <v>142903.88134399999</v>
      </c>
      <c r="H64" s="71">
        <v>247450</v>
      </c>
      <c r="I64" s="134" t="s">
        <v>3675</v>
      </c>
      <c r="J64" s="69">
        <v>9065.6445315759993</v>
      </c>
      <c r="K64" s="70">
        <v>1.7737783649583511E-5</v>
      </c>
      <c r="L64" s="70">
        <f t="shared" si="0"/>
        <v>3.9826033920142126E-2</v>
      </c>
      <c r="M64" s="70">
        <f>J64/'סכום נכסי הקרן'!$C$41</f>
        <v>2.8394338815233549E-3</v>
      </c>
    </row>
    <row r="65" spans="1:13">
      <c r="A65" s="62" t="s">
        <v>1757</v>
      </c>
      <c r="B65" s="59" t="s">
        <v>1758</v>
      </c>
      <c r="C65" s="72" t="s">
        <v>1516</v>
      </c>
      <c r="D65" s="134" t="s">
        <v>3675</v>
      </c>
      <c r="E65" s="72" t="s">
        <v>1658</v>
      </c>
      <c r="F65" s="72" t="s">
        <v>135</v>
      </c>
      <c r="G65" s="69">
        <v>35293.054499999998</v>
      </c>
      <c r="H65" s="71">
        <v>4006</v>
      </c>
      <c r="I65" s="134" t="s">
        <v>3675</v>
      </c>
      <c r="J65" s="69">
        <v>5127.9968213799993</v>
      </c>
      <c r="K65" s="70">
        <v>2.4671831177909819E-4</v>
      </c>
      <c r="L65" s="70">
        <f t="shared" si="0"/>
        <v>2.2527661948284802E-2</v>
      </c>
      <c r="M65" s="70">
        <f>J65/'סכום נכסי הקרן'!$C$41</f>
        <v>1.6061304707299369E-3</v>
      </c>
    </row>
    <row r="66" spans="1:13">
      <c r="A66" s="62" t="s">
        <v>1759</v>
      </c>
      <c r="B66" s="59" t="s">
        <v>1760</v>
      </c>
      <c r="C66" s="72" t="s">
        <v>125</v>
      </c>
      <c r="D66" s="134" t="s">
        <v>3675</v>
      </c>
      <c r="E66" s="72" t="s">
        <v>1658</v>
      </c>
      <c r="F66" s="72" t="s">
        <v>135</v>
      </c>
      <c r="G66" s="69">
        <v>1446.3735430000002</v>
      </c>
      <c r="H66" s="71">
        <v>93137</v>
      </c>
      <c r="I66" s="134" t="s">
        <v>3675</v>
      </c>
      <c r="J66" s="69">
        <v>4885.964075975</v>
      </c>
      <c r="K66" s="70">
        <v>7.5828668689185952E-5</v>
      </c>
      <c r="L66" s="70">
        <f t="shared" si="0"/>
        <v>2.1464394544107319E-2</v>
      </c>
      <c r="M66" s="70">
        <f>J66/'סכום נכסי הקרן'!$C$41</f>
        <v>1.5303238388520378E-3</v>
      </c>
    </row>
    <row r="67" spans="1:13">
      <c r="A67" s="62" t="s">
        <v>1761</v>
      </c>
      <c r="B67" s="59" t="s">
        <v>1762</v>
      </c>
      <c r="C67" s="72" t="s">
        <v>125</v>
      </c>
      <c r="D67" s="134" t="s">
        <v>3675</v>
      </c>
      <c r="E67" s="72" t="s">
        <v>1658</v>
      </c>
      <c r="F67" s="72" t="s">
        <v>135</v>
      </c>
      <c r="G67" s="69">
        <v>12464.865158000002</v>
      </c>
      <c r="H67" s="71">
        <v>5893.5</v>
      </c>
      <c r="I67" s="134" t="s">
        <v>3675</v>
      </c>
      <c r="J67" s="69">
        <v>2664.4552353480003</v>
      </c>
      <c r="K67" s="70">
        <v>1.7680659798581563E-3</v>
      </c>
      <c r="L67" s="70">
        <f t="shared" si="0"/>
        <v>1.1705145090574428E-2</v>
      </c>
      <c r="M67" s="70">
        <f>J67/'סכום נכסי הקרן'!$C$41</f>
        <v>8.3452913300298794E-4</v>
      </c>
    </row>
    <row r="68" spans="1:13">
      <c r="A68" s="62" t="s">
        <v>1763</v>
      </c>
      <c r="B68" s="59" t="s">
        <v>1764</v>
      </c>
      <c r="C68" s="72" t="s">
        <v>29</v>
      </c>
      <c r="D68" s="134" t="s">
        <v>3675</v>
      </c>
      <c r="E68" s="72" t="s">
        <v>1658</v>
      </c>
      <c r="F68" s="72" t="s">
        <v>137</v>
      </c>
      <c r="G68" s="69">
        <v>2455.1003759999999</v>
      </c>
      <c r="H68" s="71">
        <v>19498</v>
      </c>
      <c r="I68" s="134" t="s">
        <v>3675</v>
      </c>
      <c r="J68" s="69">
        <v>1920.3347523540001</v>
      </c>
      <c r="K68" s="70">
        <v>4.7127370688165849E-4</v>
      </c>
      <c r="L68" s="70">
        <f t="shared" si="0"/>
        <v>8.4361698408643351E-3</v>
      </c>
      <c r="M68" s="70">
        <f>J68/'סכום נכסי הקרן'!$C$41</f>
        <v>6.0146452253988843E-4</v>
      </c>
    </row>
    <row r="69" spans="1:13">
      <c r="A69" s="62" t="s">
        <v>1765</v>
      </c>
      <c r="B69" s="59" t="s">
        <v>1766</v>
      </c>
      <c r="C69" s="72" t="s">
        <v>1516</v>
      </c>
      <c r="D69" s="134" t="s">
        <v>3675</v>
      </c>
      <c r="E69" s="72" t="s">
        <v>1658</v>
      </c>
      <c r="F69" s="72" t="s">
        <v>135</v>
      </c>
      <c r="G69" s="69">
        <v>5005.1968200000001</v>
      </c>
      <c r="H69" s="71">
        <v>4602</v>
      </c>
      <c r="I69" s="134" t="s">
        <v>3675</v>
      </c>
      <c r="J69" s="69">
        <v>835.44012482000005</v>
      </c>
      <c r="K69" s="70">
        <v>1.1349107587077791E-4</v>
      </c>
      <c r="L69" s="70">
        <f t="shared" si="0"/>
        <v>3.6701490592798416E-3</v>
      </c>
      <c r="M69" s="70">
        <f>J69/'סכום נכסי הקרן'!$C$41</f>
        <v>2.6166666783984552E-4</v>
      </c>
    </row>
    <row r="70" spans="1:13">
      <c r="A70" s="62" t="s">
        <v>1767</v>
      </c>
      <c r="B70" s="59" t="s">
        <v>1768</v>
      </c>
      <c r="C70" s="72" t="s">
        <v>29</v>
      </c>
      <c r="D70" s="134" t="s">
        <v>3675</v>
      </c>
      <c r="E70" s="72" t="s">
        <v>1658</v>
      </c>
      <c r="F70" s="72" t="s">
        <v>137</v>
      </c>
      <c r="G70" s="69">
        <v>5704.6409910000011</v>
      </c>
      <c r="H70" s="71">
        <v>20075</v>
      </c>
      <c r="I70" s="134" t="s">
        <v>3675</v>
      </c>
      <c r="J70" s="69">
        <v>4594.1111132490005</v>
      </c>
      <c r="K70" s="70">
        <v>1.3908669976837745E-3</v>
      </c>
      <c r="L70" s="70">
        <f t="shared" si="0"/>
        <v>2.0182263311988625E-2</v>
      </c>
      <c r="M70" s="70">
        <f>J70/'סכום נכסי הקרן'!$C$41</f>
        <v>1.4389131081642428E-3</v>
      </c>
    </row>
    <row r="71" spans="1:13">
      <c r="A71" s="62" t="s">
        <v>1769</v>
      </c>
      <c r="B71" s="59" t="s">
        <v>1770</v>
      </c>
      <c r="C71" s="72" t="s">
        <v>1516</v>
      </c>
      <c r="D71" s="134" t="s">
        <v>3675</v>
      </c>
      <c r="E71" s="72" t="s">
        <v>1658</v>
      </c>
      <c r="F71" s="72" t="s">
        <v>135</v>
      </c>
      <c r="G71" s="69">
        <v>3843.779399</v>
      </c>
      <c r="H71" s="71">
        <v>8929</v>
      </c>
      <c r="I71" s="134" t="s">
        <v>3675</v>
      </c>
      <c r="J71" s="69">
        <v>1244.8265239360001</v>
      </c>
      <c r="K71" s="70">
        <v>4.909041378033206E-5</v>
      </c>
      <c r="L71" s="70">
        <f t="shared" si="0"/>
        <v>5.4686132016638009E-3</v>
      </c>
      <c r="M71" s="70">
        <f>J71/'סכום נכסי הקרן'!$C$41</f>
        <v>3.8988983037793523E-4</v>
      </c>
    </row>
    <row r="72" spans="1:13">
      <c r="A72" s="62" t="s">
        <v>1771</v>
      </c>
      <c r="B72" s="59" t="s">
        <v>1772</v>
      </c>
      <c r="C72" s="72" t="s">
        <v>125</v>
      </c>
      <c r="D72" s="134" t="s">
        <v>3675</v>
      </c>
      <c r="E72" s="72" t="s">
        <v>1658</v>
      </c>
      <c r="F72" s="72" t="s">
        <v>135</v>
      </c>
      <c r="G72" s="69">
        <v>26566.04466</v>
      </c>
      <c r="H72" s="71">
        <v>3163.375</v>
      </c>
      <c r="I72" s="134" t="s">
        <v>3675</v>
      </c>
      <c r="J72" s="69">
        <v>3048.071372592</v>
      </c>
      <c r="K72" s="70">
        <v>1.0626417864E-3</v>
      </c>
      <c r="L72" s="70">
        <f t="shared" si="0"/>
        <v>1.3390398603546383E-2</v>
      </c>
      <c r="M72" s="70">
        <f>J72/'סכום נכסי הקרן'!$C$41</f>
        <v>9.5468083912777753E-4</v>
      </c>
    </row>
    <row r="73" spans="1:13">
      <c r="A73" s="62" t="s">
        <v>1773</v>
      </c>
      <c r="B73" s="59" t="s">
        <v>1774</v>
      </c>
      <c r="C73" s="72" t="s">
        <v>1516</v>
      </c>
      <c r="D73" s="134" t="s">
        <v>3675</v>
      </c>
      <c r="E73" s="72" t="s">
        <v>1658</v>
      </c>
      <c r="F73" s="72" t="s">
        <v>135</v>
      </c>
      <c r="G73" s="69">
        <v>5986.6774150000001</v>
      </c>
      <c r="H73" s="71">
        <v>19248</v>
      </c>
      <c r="I73" s="134" t="s">
        <v>3675</v>
      </c>
      <c r="J73" s="69">
        <v>4179.4489307889999</v>
      </c>
      <c r="K73" s="70">
        <v>1.9708843430289025E-5</v>
      </c>
      <c r="L73" s="70">
        <f t="shared" si="0"/>
        <v>1.8360622270744177E-2</v>
      </c>
      <c r="M73" s="70">
        <f>J73/'סכום נכסי הקרן'!$C$41</f>
        <v>1.3090375272099715E-3</v>
      </c>
    </row>
    <row r="74" spans="1:13">
      <c r="A74" s="62" t="s">
        <v>1775</v>
      </c>
      <c r="B74" s="59" t="s">
        <v>1776</v>
      </c>
      <c r="C74" s="72" t="s">
        <v>1516</v>
      </c>
      <c r="D74" s="134" t="s">
        <v>3675</v>
      </c>
      <c r="E74" s="72" t="s">
        <v>1658</v>
      </c>
      <c r="F74" s="72" t="s">
        <v>135</v>
      </c>
      <c r="G74" s="69">
        <v>17133.173729999999</v>
      </c>
      <c r="H74" s="71">
        <v>6333</v>
      </c>
      <c r="I74" s="134" t="s">
        <v>3675</v>
      </c>
      <c r="J74" s="69">
        <v>3935.4541974479998</v>
      </c>
      <c r="K74" s="70">
        <v>7.6240906763206935E-5</v>
      </c>
      <c r="L74" s="70">
        <f t="shared" ref="L74:L75" si="1">IFERROR(J74/$J$9,0)</f>
        <v>1.7288735711269137E-2</v>
      </c>
      <c r="M74" s="70">
        <f>J74/'סכום נכסי הקרן'!$C$41</f>
        <v>1.232616384692347E-3</v>
      </c>
    </row>
    <row r="75" spans="1:13">
      <c r="A75" s="62" t="s">
        <v>1777</v>
      </c>
      <c r="B75" s="59" t="s">
        <v>1778</v>
      </c>
      <c r="C75" s="72" t="s">
        <v>127</v>
      </c>
      <c r="D75" s="134" t="s">
        <v>3675</v>
      </c>
      <c r="E75" s="72" t="s">
        <v>1658</v>
      </c>
      <c r="F75" s="72" t="s">
        <v>139</v>
      </c>
      <c r="G75" s="69">
        <v>20534.140800000001</v>
      </c>
      <c r="H75" s="71">
        <v>9441</v>
      </c>
      <c r="I75" s="134" t="s">
        <v>3675</v>
      </c>
      <c r="J75" s="69">
        <v>4798.6864649670006</v>
      </c>
      <c r="K75" s="70">
        <v>1.3720837214969254E-4</v>
      </c>
      <c r="L75" s="70">
        <f t="shared" si="1"/>
        <v>2.1080977669072479E-2</v>
      </c>
      <c r="M75" s="70">
        <f>J75/'סכום נכסי הקרן'!$C$41</f>
        <v>1.5029877785276598E-3</v>
      </c>
    </row>
    <row r="76" spans="1:13">
      <c r="A76" s="136" t="s">
        <v>3675</v>
      </c>
      <c r="B76" s="136" t="s">
        <v>3675</v>
      </c>
      <c r="C76" s="137" t="s">
        <v>3675</v>
      </c>
      <c r="D76" s="137" t="s">
        <v>3675</v>
      </c>
      <c r="E76" s="137" t="s">
        <v>3675</v>
      </c>
      <c r="F76" s="137" t="s">
        <v>3675</v>
      </c>
      <c r="G76" s="137" t="s">
        <v>3675</v>
      </c>
      <c r="H76" s="137" t="s">
        <v>3675</v>
      </c>
      <c r="I76" s="137" t="s">
        <v>3675</v>
      </c>
      <c r="J76" s="137" t="s">
        <v>3675</v>
      </c>
      <c r="K76" s="137" t="s">
        <v>3675</v>
      </c>
      <c r="L76" s="137" t="s">
        <v>3675</v>
      </c>
      <c r="M76" s="137" t="s">
        <v>3675</v>
      </c>
    </row>
    <row r="77" spans="1:13">
      <c r="A77" s="136" t="s">
        <v>3675</v>
      </c>
      <c r="B77" s="136" t="s">
        <v>3675</v>
      </c>
      <c r="C77" s="137" t="s">
        <v>3675</v>
      </c>
      <c r="D77" s="137" t="s">
        <v>3675</v>
      </c>
      <c r="E77" s="137" t="s">
        <v>3675</v>
      </c>
      <c r="F77" s="137" t="s">
        <v>3675</v>
      </c>
      <c r="G77" s="137" t="s">
        <v>3675</v>
      </c>
      <c r="H77" s="137" t="s">
        <v>3675</v>
      </c>
      <c r="I77" s="137" t="s">
        <v>3675</v>
      </c>
      <c r="J77" s="137" t="s">
        <v>3675</v>
      </c>
      <c r="K77" s="137" t="s">
        <v>3675</v>
      </c>
      <c r="L77" s="137" t="s">
        <v>3675</v>
      </c>
      <c r="M77" s="137" t="s">
        <v>3675</v>
      </c>
    </row>
    <row r="78" spans="1:13">
      <c r="A78" s="136" t="s">
        <v>3675</v>
      </c>
      <c r="B78" s="136" t="s">
        <v>3675</v>
      </c>
      <c r="C78" s="137" t="s">
        <v>3675</v>
      </c>
      <c r="D78" s="137" t="s">
        <v>3675</v>
      </c>
      <c r="E78" s="137" t="s">
        <v>3675</v>
      </c>
      <c r="F78" s="137" t="s">
        <v>3675</v>
      </c>
      <c r="G78" s="137" t="s">
        <v>3675</v>
      </c>
      <c r="H78" s="137" t="s">
        <v>3675</v>
      </c>
      <c r="I78" s="137" t="s">
        <v>3675</v>
      </c>
      <c r="J78" s="137" t="s">
        <v>3675</v>
      </c>
      <c r="K78" s="137" t="s">
        <v>3675</v>
      </c>
      <c r="L78" s="137" t="s">
        <v>3675</v>
      </c>
      <c r="M78" s="137" t="s">
        <v>3675</v>
      </c>
    </row>
    <row r="79" spans="1:13">
      <c r="A79" s="102" t="s">
        <v>214</v>
      </c>
      <c r="B79" s="136" t="s">
        <v>3675</v>
      </c>
      <c r="C79" s="137" t="s">
        <v>3675</v>
      </c>
      <c r="D79" s="137" t="s">
        <v>3675</v>
      </c>
      <c r="E79" s="137" t="s">
        <v>3675</v>
      </c>
      <c r="F79" s="137" t="s">
        <v>3675</v>
      </c>
      <c r="G79" s="137" t="s">
        <v>3675</v>
      </c>
      <c r="H79" s="137" t="s">
        <v>3675</v>
      </c>
      <c r="I79" s="137" t="s">
        <v>3675</v>
      </c>
      <c r="J79" s="137" t="s">
        <v>3675</v>
      </c>
      <c r="K79" s="137" t="s">
        <v>3675</v>
      </c>
      <c r="L79" s="137" t="s">
        <v>3675</v>
      </c>
      <c r="M79" s="137" t="s">
        <v>3675</v>
      </c>
    </row>
    <row r="80" spans="1:13">
      <c r="A80" s="102" t="s">
        <v>116</v>
      </c>
      <c r="B80" s="136" t="s">
        <v>3675</v>
      </c>
      <c r="C80" s="137" t="s">
        <v>3675</v>
      </c>
      <c r="D80" s="137" t="s">
        <v>3675</v>
      </c>
      <c r="E80" s="137" t="s">
        <v>3675</v>
      </c>
      <c r="F80" s="137" t="s">
        <v>3675</v>
      </c>
      <c r="G80" s="137" t="s">
        <v>3675</v>
      </c>
      <c r="H80" s="137" t="s">
        <v>3675</v>
      </c>
      <c r="I80" s="137" t="s">
        <v>3675</v>
      </c>
      <c r="J80" s="137" t="s">
        <v>3675</v>
      </c>
      <c r="K80" s="137" t="s">
        <v>3675</v>
      </c>
      <c r="L80" s="137" t="s">
        <v>3675</v>
      </c>
      <c r="M80" s="137" t="s">
        <v>3675</v>
      </c>
    </row>
    <row r="81" spans="1:13">
      <c r="A81" s="102" t="s">
        <v>197</v>
      </c>
      <c r="B81" s="136" t="s">
        <v>3675</v>
      </c>
      <c r="C81" s="137" t="s">
        <v>3675</v>
      </c>
      <c r="D81" s="137" t="s">
        <v>3675</v>
      </c>
      <c r="E81" s="137" t="s">
        <v>3675</v>
      </c>
      <c r="F81" s="137" t="s">
        <v>3675</v>
      </c>
      <c r="G81" s="137" t="s">
        <v>3675</v>
      </c>
      <c r="H81" s="137" t="s">
        <v>3675</v>
      </c>
      <c r="I81" s="137" t="s">
        <v>3675</v>
      </c>
      <c r="J81" s="137" t="s">
        <v>3675</v>
      </c>
      <c r="K81" s="137" t="s">
        <v>3675</v>
      </c>
      <c r="L81" s="137" t="s">
        <v>3675</v>
      </c>
      <c r="M81" s="137" t="s">
        <v>3675</v>
      </c>
    </row>
    <row r="82" spans="1:13">
      <c r="A82" s="102" t="s">
        <v>205</v>
      </c>
      <c r="B82" s="136" t="s">
        <v>3675</v>
      </c>
      <c r="C82" s="137" t="s">
        <v>3675</v>
      </c>
      <c r="D82" s="137" t="s">
        <v>3675</v>
      </c>
      <c r="E82" s="137" t="s">
        <v>3675</v>
      </c>
      <c r="F82" s="137" t="s">
        <v>3675</v>
      </c>
      <c r="G82" s="137" t="s">
        <v>3675</v>
      </c>
      <c r="H82" s="137" t="s">
        <v>3675</v>
      </c>
      <c r="I82" s="137" t="s">
        <v>3675</v>
      </c>
      <c r="J82" s="137" t="s">
        <v>3675</v>
      </c>
      <c r="K82" s="137" t="s">
        <v>3675</v>
      </c>
      <c r="L82" s="137" t="s">
        <v>3675</v>
      </c>
      <c r="M82" s="137" t="s">
        <v>3675</v>
      </c>
    </row>
    <row r="83" spans="1:13">
      <c r="A83" s="102" t="s">
        <v>212</v>
      </c>
      <c r="B83" s="136" t="s">
        <v>3675</v>
      </c>
      <c r="C83" s="137" t="s">
        <v>3675</v>
      </c>
      <c r="D83" s="137" t="s">
        <v>3675</v>
      </c>
      <c r="E83" s="137" t="s">
        <v>3675</v>
      </c>
      <c r="F83" s="137" t="s">
        <v>3675</v>
      </c>
      <c r="G83" s="137" t="s">
        <v>3675</v>
      </c>
      <c r="H83" s="137" t="s">
        <v>3675</v>
      </c>
      <c r="I83" s="137" t="s">
        <v>3675</v>
      </c>
      <c r="J83" s="137" t="s">
        <v>3675</v>
      </c>
      <c r="K83" s="137" t="s">
        <v>3675</v>
      </c>
      <c r="L83" s="137" t="s">
        <v>3675</v>
      </c>
      <c r="M83" s="137" t="s">
        <v>3675</v>
      </c>
    </row>
    <row r="84" spans="1:13" hidden="1">
      <c r="C84" s="1"/>
      <c r="D84" s="1"/>
      <c r="E84" s="1"/>
      <c r="F84" s="1"/>
    </row>
    <row r="85" spans="1:13" hidden="1">
      <c r="C85" s="1"/>
      <c r="D85" s="1"/>
      <c r="E85" s="1"/>
      <c r="F85" s="1"/>
    </row>
    <row r="86" spans="1:13" hidden="1">
      <c r="C86" s="1"/>
      <c r="D86" s="1"/>
      <c r="E86" s="1"/>
      <c r="F86" s="1"/>
    </row>
    <row r="87" spans="1:13" hidden="1">
      <c r="C87" s="1"/>
      <c r="D87" s="1"/>
      <c r="E87" s="1"/>
      <c r="F87" s="1"/>
    </row>
    <row r="88" spans="1:13" hidden="1">
      <c r="C88" s="1"/>
      <c r="D88" s="1"/>
      <c r="E88" s="1"/>
      <c r="F88" s="1"/>
    </row>
    <row r="89" spans="1:13" hidden="1">
      <c r="C89" s="1"/>
      <c r="D89" s="1"/>
      <c r="E89" s="1"/>
      <c r="F89" s="1"/>
    </row>
    <row r="90" spans="1:13" hidden="1">
      <c r="C90" s="1"/>
      <c r="D90" s="1"/>
      <c r="E90" s="1"/>
      <c r="F90" s="1"/>
    </row>
    <row r="91" spans="1:13" hidden="1">
      <c r="C91" s="1"/>
      <c r="D91" s="1"/>
      <c r="E91" s="1"/>
      <c r="F91" s="1"/>
    </row>
    <row r="92" spans="1:13" hidden="1">
      <c r="C92" s="1"/>
      <c r="D92" s="1"/>
      <c r="E92" s="1"/>
      <c r="F92" s="1"/>
    </row>
    <row r="93" spans="1:13" hidden="1">
      <c r="C93" s="1"/>
      <c r="D93" s="1"/>
      <c r="E93" s="1"/>
      <c r="F93" s="1"/>
    </row>
    <row r="94" spans="1:13" hidden="1">
      <c r="C94" s="1"/>
      <c r="D94" s="1"/>
      <c r="E94" s="1"/>
      <c r="F94" s="1"/>
    </row>
    <row r="95" spans="1:13" hidden="1">
      <c r="C95" s="1"/>
      <c r="D95" s="1"/>
      <c r="E95" s="1"/>
      <c r="F95" s="1"/>
    </row>
    <row r="96" spans="1:13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2"/>
      <c r="C248" s="1"/>
      <c r="D248" s="1"/>
      <c r="E248" s="1"/>
      <c r="F248" s="1"/>
    </row>
    <row r="249" spans="1:6" hidden="1">
      <c r="A249" s="32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43:A78 I1:I5 A1:A41 I7:I1048576 C1:H1048576 B5:B1048576 A80:A1048576 J1:AY1048576 BA1:XFD1048576 AZ1:AZ9999 AZ10001:AZ1048576" xr:uid="{00000000-0002-0000-0600-000000000000}"/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4" style="2" bestFit="1" customWidth="1"/>
    <col min="2" max="2" width="23.42578125" style="2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.28515625" style="1" bestFit="1" customWidth="1"/>
    <col min="9" max="9" width="14.28515625" style="1" customWidth="1"/>
    <col min="10" max="10" width="11.8554687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149</v>
      </c>
      <c r="B1" s="37" t="s" vm="1">
        <v>222</v>
      </c>
    </row>
    <row r="2" spans="1:14">
      <c r="A2" s="37" t="s">
        <v>148</v>
      </c>
      <c r="B2" s="37" t="s">
        <v>223</v>
      </c>
    </row>
    <row r="3" spans="1:14">
      <c r="A3" s="37" t="s">
        <v>150</v>
      </c>
      <c r="B3" s="37" t="s">
        <v>224</v>
      </c>
    </row>
    <row r="4" spans="1:14">
      <c r="A4" s="37" t="s">
        <v>151</v>
      </c>
      <c r="B4" s="37">
        <v>8803</v>
      </c>
    </row>
    <row r="5" spans="1:14" ht="18.75">
      <c r="A5" s="162" t="s">
        <v>97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4"/>
    </row>
    <row r="6" spans="1:14" s="3" customFormat="1">
      <c r="A6" s="38" t="s">
        <v>119</v>
      </c>
      <c r="B6" s="39" t="s">
        <v>48</v>
      </c>
      <c r="C6" s="39" t="s">
        <v>123</v>
      </c>
      <c r="D6" s="39" t="s">
        <v>121</v>
      </c>
      <c r="E6" s="39" t="s">
        <v>70</v>
      </c>
      <c r="F6" s="39" t="s">
        <v>14</v>
      </c>
      <c r="G6" s="39" t="s">
        <v>71</v>
      </c>
      <c r="H6" s="39" t="s">
        <v>107</v>
      </c>
      <c r="I6" s="39" t="s">
        <v>199</v>
      </c>
      <c r="J6" s="39" t="s">
        <v>198</v>
      </c>
      <c r="K6" s="39" t="s">
        <v>66</v>
      </c>
      <c r="L6" s="39" t="s">
        <v>63</v>
      </c>
      <c r="M6" s="39" t="s">
        <v>152</v>
      </c>
      <c r="N6" s="146" t="s">
        <v>154</v>
      </c>
    </row>
    <row r="7" spans="1:14" s="3" customFormat="1">
      <c r="A7" s="127" t="s">
        <v>3675</v>
      </c>
      <c r="B7" s="128" t="s">
        <v>3675</v>
      </c>
      <c r="C7" s="128" t="s">
        <v>3675</v>
      </c>
      <c r="D7" s="128" t="s">
        <v>3675</v>
      </c>
      <c r="E7" s="128" t="s">
        <v>3675</v>
      </c>
      <c r="F7" s="128" t="s">
        <v>3675</v>
      </c>
      <c r="G7" s="128" t="s">
        <v>3675</v>
      </c>
      <c r="H7" s="128" t="s">
        <v>3675</v>
      </c>
      <c r="I7" s="27" t="s">
        <v>206</v>
      </c>
      <c r="J7" s="128" t="s">
        <v>3675</v>
      </c>
      <c r="K7" s="27" t="s">
        <v>202</v>
      </c>
      <c r="L7" s="27" t="s">
        <v>19</v>
      </c>
      <c r="M7" s="27" t="s">
        <v>19</v>
      </c>
      <c r="N7" s="28" t="s">
        <v>19</v>
      </c>
    </row>
    <row r="8" spans="1:14" s="4" customFormat="1" ht="20.25">
      <c r="A8" s="129" t="s">
        <v>3675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9" t="s">
        <v>32</v>
      </c>
      <c r="B9" s="134" t="s">
        <v>3675</v>
      </c>
      <c r="C9" s="134" t="s">
        <v>3675</v>
      </c>
      <c r="D9" s="134" t="s">
        <v>3675</v>
      </c>
      <c r="E9" s="134" t="s">
        <v>3675</v>
      </c>
      <c r="F9" s="134" t="s">
        <v>3675</v>
      </c>
      <c r="G9" s="134" t="s">
        <v>3675</v>
      </c>
      <c r="H9" s="134" t="s">
        <v>3675</v>
      </c>
      <c r="I9" s="134" t="s">
        <v>3675</v>
      </c>
      <c r="J9" s="134" t="s">
        <v>3675</v>
      </c>
      <c r="K9" s="69">
        <v>28838.547556777001</v>
      </c>
      <c r="L9" s="134" t="s">
        <v>3675</v>
      </c>
      <c r="M9" s="70">
        <f>IFERROR(K9/$K$9,0)</f>
        <v>1</v>
      </c>
      <c r="N9" s="70">
        <f>K9/'סכום נכסי הקרן'!$C$41</f>
        <v>9.032468540038821E-3</v>
      </c>
    </row>
    <row r="10" spans="1:14" s="4" customFormat="1" ht="20.25">
      <c r="A10" s="75" t="s">
        <v>190</v>
      </c>
      <c r="B10" s="134" t="s">
        <v>3675</v>
      </c>
      <c r="C10" s="134" t="s">
        <v>3675</v>
      </c>
      <c r="D10" s="134" t="s">
        <v>3675</v>
      </c>
      <c r="E10" s="134" t="s">
        <v>3675</v>
      </c>
      <c r="F10" s="134" t="s">
        <v>3675</v>
      </c>
      <c r="G10" s="134" t="s">
        <v>3675</v>
      </c>
      <c r="H10" s="134" t="s">
        <v>3675</v>
      </c>
      <c r="I10" s="134" t="s">
        <v>3675</v>
      </c>
      <c r="J10" s="134" t="s">
        <v>3675</v>
      </c>
      <c r="K10" s="69">
        <v>28838.547556777001</v>
      </c>
      <c r="L10" s="134" t="s">
        <v>3675</v>
      </c>
      <c r="M10" s="70">
        <f t="shared" ref="M10:M23" si="0">IFERROR(K10/$K$9,0)</f>
        <v>1</v>
      </c>
      <c r="N10" s="70">
        <f>K10/'סכום נכסי הקרן'!$C$41</f>
        <v>9.032468540038821E-3</v>
      </c>
    </row>
    <row r="11" spans="1:14">
      <c r="A11" s="76" t="s">
        <v>56</v>
      </c>
      <c r="B11" s="131" t="s">
        <v>3675</v>
      </c>
      <c r="C11" s="131" t="s">
        <v>3675</v>
      </c>
      <c r="D11" s="131" t="s">
        <v>3675</v>
      </c>
      <c r="E11" s="131" t="s">
        <v>3675</v>
      </c>
      <c r="F11" s="131" t="s">
        <v>3675</v>
      </c>
      <c r="G11" s="131" t="s">
        <v>3675</v>
      </c>
      <c r="H11" s="131" t="s">
        <v>3675</v>
      </c>
      <c r="I11" s="131" t="s">
        <v>3675</v>
      </c>
      <c r="J11" s="131" t="s">
        <v>3675</v>
      </c>
      <c r="K11" s="66">
        <v>20282.485394929001</v>
      </c>
      <c r="L11" s="131" t="s">
        <v>3675</v>
      </c>
      <c r="M11" s="67">
        <f t="shared" si="0"/>
        <v>0.7033116128680571</v>
      </c>
      <c r="N11" s="67">
        <f>K11/'סכום נכסי הקרן'!$C$41</f>
        <v>6.3526400170746886E-3</v>
      </c>
    </row>
    <row r="12" spans="1:14">
      <c r="A12" s="62" t="s">
        <v>1779</v>
      </c>
      <c r="B12" s="59" t="s">
        <v>1780</v>
      </c>
      <c r="C12" s="72" t="s">
        <v>29</v>
      </c>
      <c r="D12" s="134" t="s">
        <v>3675</v>
      </c>
      <c r="E12" s="72" t="s">
        <v>1690</v>
      </c>
      <c r="F12" s="59" t="s">
        <v>811</v>
      </c>
      <c r="G12" s="59" t="s">
        <v>812</v>
      </c>
      <c r="H12" s="72" t="s">
        <v>137</v>
      </c>
      <c r="I12" s="69">
        <v>495.61966000000001</v>
      </c>
      <c r="J12" s="71">
        <v>109226.59639999999</v>
      </c>
      <c r="K12" s="69">
        <v>2171.6735862639998</v>
      </c>
      <c r="L12" s="70">
        <v>1.5988336028152708E-3</v>
      </c>
      <c r="M12" s="70">
        <f t="shared" si="0"/>
        <v>7.5304540978994652E-2</v>
      </c>
      <c r="N12" s="70">
        <f>K12/'סכום נכסי הקרן'!$C$41</f>
        <v>6.8018589731483337E-4</v>
      </c>
    </row>
    <row r="13" spans="1:14">
      <c r="A13" s="62" t="s">
        <v>1781</v>
      </c>
      <c r="B13" s="59" t="s">
        <v>1782</v>
      </c>
      <c r="C13" s="72" t="s">
        <v>29</v>
      </c>
      <c r="D13" s="134" t="s">
        <v>3675</v>
      </c>
      <c r="E13" s="72" t="s">
        <v>1690</v>
      </c>
      <c r="F13" s="59" t="s">
        <v>824</v>
      </c>
      <c r="G13" s="59" t="s">
        <v>812</v>
      </c>
      <c r="H13" s="72" t="s">
        <v>135</v>
      </c>
      <c r="I13" s="69">
        <v>86.628265999999996</v>
      </c>
      <c r="J13" s="71">
        <v>1016194</v>
      </c>
      <c r="K13" s="69">
        <v>3192.8875008909999</v>
      </c>
      <c r="L13" s="70">
        <v>6.024078795167704E-4</v>
      </c>
      <c r="M13" s="70">
        <f t="shared" si="0"/>
        <v>0.11071596080228659</v>
      </c>
      <c r="N13" s="70">
        <f>K13/'סכום נכסי הקרן'!$C$41</f>
        <v>1.0000384328268249E-3</v>
      </c>
    </row>
    <row r="14" spans="1:14">
      <c r="A14" s="62" t="s">
        <v>1783</v>
      </c>
      <c r="B14" s="59" t="s">
        <v>1784</v>
      </c>
      <c r="C14" s="72" t="s">
        <v>29</v>
      </c>
      <c r="D14" s="134" t="s">
        <v>3675</v>
      </c>
      <c r="E14" s="72" t="s">
        <v>1690</v>
      </c>
      <c r="F14" s="59" t="s">
        <v>1785</v>
      </c>
      <c r="G14" s="59" t="s">
        <v>812</v>
      </c>
      <c r="H14" s="72" t="s">
        <v>137</v>
      </c>
      <c r="I14" s="69">
        <v>299.60801300000003</v>
      </c>
      <c r="J14" s="71">
        <v>244579</v>
      </c>
      <c r="K14" s="69">
        <v>2939.6133612819999</v>
      </c>
      <c r="L14" s="70">
        <v>1.1800029114145815E-3</v>
      </c>
      <c r="M14" s="70">
        <f t="shared" si="0"/>
        <v>0.10193347482200769</v>
      </c>
      <c r="N14" s="70">
        <f>K14/'סכום נכסי הקרן'!$C$41</f>
        <v>9.2071090450662372E-4</v>
      </c>
    </row>
    <row r="15" spans="1:14">
      <c r="A15" s="62" t="s">
        <v>1786</v>
      </c>
      <c r="B15" s="59" t="s">
        <v>1787</v>
      </c>
      <c r="C15" s="72" t="s">
        <v>29</v>
      </c>
      <c r="D15" s="134" t="s">
        <v>3675</v>
      </c>
      <c r="E15" s="72" t="s">
        <v>1690</v>
      </c>
      <c r="F15" s="59" t="s">
        <v>1788</v>
      </c>
      <c r="G15" s="59" t="s">
        <v>812</v>
      </c>
      <c r="H15" s="72" t="s">
        <v>135</v>
      </c>
      <c r="I15" s="69">
        <v>1168.3554329999999</v>
      </c>
      <c r="J15" s="71">
        <v>129297.8</v>
      </c>
      <c r="K15" s="69">
        <v>5479.155820637</v>
      </c>
      <c r="L15" s="70">
        <v>2.1026410261208318E-3</v>
      </c>
      <c r="M15" s="70">
        <f t="shared" si="0"/>
        <v>0.18999416700337288</v>
      </c>
      <c r="N15" s="70">
        <f>K15/'סכום נכסי הקרן'!$C$41</f>
        <v>1.7161163362488473E-3</v>
      </c>
    </row>
    <row r="16" spans="1:14">
      <c r="A16" s="62" t="s">
        <v>1789</v>
      </c>
      <c r="B16" s="59" t="s">
        <v>1790</v>
      </c>
      <c r="C16" s="72" t="s">
        <v>29</v>
      </c>
      <c r="D16" s="134" t="s">
        <v>3675</v>
      </c>
      <c r="E16" s="72" t="s">
        <v>1690</v>
      </c>
      <c r="F16" s="59" t="s">
        <v>1788</v>
      </c>
      <c r="G16" s="59" t="s">
        <v>812</v>
      </c>
      <c r="H16" s="72" t="s">
        <v>138</v>
      </c>
      <c r="I16" s="69">
        <v>192283.17879199999</v>
      </c>
      <c r="J16" s="71">
        <v>129.5</v>
      </c>
      <c r="K16" s="69">
        <v>1177.2907770280001</v>
      </c>
      <c r="L16" s="70">
        <v>8.4778814712745836E-4</v>
      </c>
      <c r="M16" s="70">
        <f t="shared" si="0"/>
        <v>4.0823511472280756E-2</v>
      </c>
      <c r="N16" s="70">
        <f>K16/'סכום נכסי הקרן'!$C$41</f>
        <v>3.6873708306728981E-4</v>
      </c>
    </row>
    <row r="17" spans="1:14">
      <c r="A17" s="62" t="s">
        <v>1791</v>
      </c>
      <c r="B17" s="59" t="s">
        <v>1792</v>
      </c>
      <c r="C17" s="72" t="s">
        <v>29</v>
      </c>
      <c r="D17" s="134" t="s">
        <v>3675</v>
      </c>
      <c r="E17" s="72" t="s">
        <v>1690</v>
      </c>
      <c r="F17" s="59" t="s">
        <v>653</v>
      </c>
      <c r="G17" s="134" t="s">
        <v>3675</v>
      </c>
      <c r="H17" s="72" t="s">
        <v>138</v>
      </c>
      <c r="I17" s="69">
        <v>6906.9446420000004</v>
      </c>
      <c r="J17" s="71">
        <v>16674.439999999999</v>
      </c>
      <c r="K17" s="69">
        <v>5321.864348827</v>
      </c>
      <c r="L17" s="70">
        <v>9.1758079069048665E-3</v>
      </c>
      <c r="M17" s="70">
        <f t="shared" si="0"/>
        <v>0.18453995778911453</v>
      </c>
      <c r="N17" s="70">
        <f>K17/'סכום נכסי הקרן'!$C$41</f>
        <v>1.6668513631102691E-3</v>
      </c>
    </row>
    <row r="18" spans="1:14">
      <c r="A18" s="133" t="s">
        <v>3675</v>
      </c>
      <c r="B18" s="134" t="s">
        <v>3675</v>
      </c>
      <c r="C18" s="134" t="s">
        <v>3675</v>
      </c>
      <c r="D18" s="134" t="s">
        <v>3675</v>
      </c>
      <c r="E18" s="134" t="s">
        <v>3675</v>
      </c>
      <c r="F18" s="134" t="s">
        <v>3675</v>
      </c>
      <c r="G18" s="134" t="s">
        <v>3675</v>
      </c>
      <c r="H18" s="134" t="s">
        <v>3675</v>
      </c>
      <c r="I18" s="134" t="s">
        <v>3675</v>
      </c>
      <c r="J18" s="134" t="s">
        <v>3675</v>
      </c>
      <c r="K18" s="134" t="s">
        <v>3675</v>
      </c>
      <c r="L18" s="134" t="s">
        <v>3675</v>
      </c>
      <c r="M18" s="134" t="s">
        <v>3675</v>
      </c>
      <c r="N18" s="134" t="s">
        <v>3675</v>
      </c>
    </row>
    <row r="19" spans="1:14">
      <c r="A19" s="76" t="s">
        <v>31</v>
      </c>
      <c r="B19" s="131" t="s">
        <v>3675</v>
      </c>
      <c r="C19" s="131" t="s">
        <v>3675</v>
      </c>
      <c r="D19" s="131" t="s">
        <v>3675</v>
      </c>
      <c r="E19" s="131" t="s">
        <v>3675</v>
      </c>
      <c r="F19" s="131" t="s">
        <v>3675</v>
      </c>
      <c r="G19" s="131" t="s">
        <v>3675</v>
      </c>
      <c r="H19" s="131" t="s">
        <v>3675</v>
      </c>
      <c r="I19" s="131" t="s">
        <v>3675</v>
      </c>
      <c r="J19" s="131" t="s">
        <v>3675</v>
      </c>
      <c r="K19" s="66">
        <v>8556.0621618480018</v>
      </c>
      <c r="L19" s="131" t="s">
        <v>3675</v>
      </c>
      <c r="M19" s="67">
        <f t="shared" si="0"/>
        <v>0.29668838713194295</v>
      </c>
      <c r="N19" s="67">
        <f>K19/'סכום נכסי הקרן'!$C$41</f>
        <v>2.6798285229641329E-3</v>
      </c>
    </row>
    <row r="20" spans="1:14">
      <c r="A20" s="62" t="s">
        <v>1793</v>
      </c>
      <c r="B20" s="59" t="s">
        <v>1794</v>
      </c>
      <c r="C20" s="72" t="s">
        <v>29</v>
      </c>
      <c r="D20" s="134" t="s">
        <v>3675</v>
      </c>
      <c r="E20" s="72" t="s">
        <v>1658</v>
      </c>
      <c r="F20" s="59" t="s">
        <v>653</v>
      </c>
      <c r="G20" s="134" t="s">
        <v>3675</v>
      </c>
      <c r="H20" s="72" t="s">
        <v>135</v>
      </c>
      <c r="I20" s="69">
        <v>1457.9239970000001</v>
      </c>
      <c r="J20" s="71">
        <v>22796</v>
      </c>
      <c r="K20" s="69">
        <v>1205.427481059</v>
      </c>
      <c r="L20" s="70">
        <v>1.7101668562184653E-4</v>
      </c>
      <c r="M20" s="70">
        <f t="shared" si="0"/>
        <v>4.1799174479427867E-2</v>
      </c>
      <c r="N20" s="70">
        <f>K20/'סכום נכסי הקרן'!$C$41</f>
        <v>3.7754972848502575E-4</v>
      </c>
    </row>
    <row r="21" spans="1:14">
      <c r="A21" s="62" t="s">
        <v>1795</v>
      </c>
      <c r="B21" s="59" t="s">
        <v>1796</v>
      </c>
      <c r="C21" s="72" t="s">
        <v>29</v>
      </c>
      <c r="D21" s="134" t="s">
        <v>3675</v>
      </c>
      <c r="E21" s="72" t="s">
        <v>1658</v>
      </c>
      <c r="F21" s="59" t="s">
        <v>653</v>
      </c>
      <c r="G21" s="134" t="s">
        <v>3675</v>
      </c>
      <c r="H21" s="72" t="s">
        <v>135</v>
      </c>
      <c r="I21" s="69">
        <v>8195.945624</v>
      </c>
      <c r="J21" s="71">
        <v>4107</v>
      </c>
      <c r="K21" s="69">
        <v>1220.875354454</v>
      </c>
      <c r="L21" s="70">
        <v>1.1346651253404243E-4</v>
      </c>
      <c r="M21" s="70">
        <f t="shared" si="0"/>
        <v>4.2334842004450972E-2</v>
      </c>
      <c r="N21" s="70">
        <f>K21/'סכום נכסי הקרן'!$C$41</f>
        <v>3.8238812855271746E-4</v>
      </c>
    </row>
    <row r="22" spans="1:14">
      <c r="A22" s="62" t="s">
        <v>1797</v>
      </c>
      <c r="B22" s="59" t="s">
        <v>1798</v>
      </c>
      <c r="C22" s="72" t="s">
        <v>29</v>
      </c>
      <c r="D22" s="134" t="s">
        <v>3675</v>
      </c>
      <c r="E22" s="72" t="s">
        <v>1658</v>
      </c>
      <c r="F22" s="59" t="s">
        <v>653</v>
      </c>
      <c r="G22" s="134" t="s">
        <v>3675</v>
      </c>
      <c r="H22" s="72" t="s">
        <v>135</v>
      </c>
      <c r="I22" s="69">
        <v>21560.847839999999</v>
      </c>
      <c r="J22" s="71">
        <v>1264.03</v>
      </c>
      <c r="K22" s="69">
        <v>988.48656664600003</v>
      </c>
      <c r="L22" s="70">
        <v>7.0484082235757793E-5</v>
      </c>
      <c r="M22" s="70">
        <f t="shared" si="0"/>
        <v>3.4276572518081194E-2</v>
      </c>
      <c r="N22" s="70">
        <f>K22/'סכום נכסי הקרן'!$C$41</f>
        <v>3.0960206292992757E-4</v>
      </c>
    </row>
    <row r="23" spans="1:14">
      <c r="A23" s="62" t="s">
        <v>1799</v>
      </c>
      <c r="B23" s="59" t="s">
        <v>1800</v>
      </c>
      <c r="C23" s="72" t="s">
        <v>128</v>
      </c>
      <c r="D23" s="134" t="s">
        <v>3675</v>
      </c>
      <c r="E23" s="72" t="s">
        <v>1658</v>
      </c>
      <c r="F23" s="59" t="s">
        <v>653</v>
      </c>
      <c r="G23" s="134" t="s">
        <v>3675</v>
      </c>
      <c r="H23" s="72" t="s">
        <v>135</v>
      </c>
      <c r="I23" s="69">
        <v>11121.223858000003</v>
      </c>
      <c r="J23" s="71">
        <v>12745.9</v>
      </c>
      <c r="K23" s="69">
        <v>5141.2727596890008</v>
      </c>
      <c r="L23" s="70">
        <v>1.2154049648530128E-4</v>
      </c>
      <c r="M23" s="70">
        <f t="shared" si="0"/>
        <v>0.17827779812998287</v>
      </c>
      <c r="N23" s="70">
        <f>K23/'סכום נכסי הקרן'!$C$41</f>
        <v>1.6102886029964621E-3</v>
      </c>
    </row>
    <row r="24" spans="1:14">
      <c r="A24" s="133" t="s">
        <v>3675</v>
      </c>
      <c r="B24" s="134" t="s">
        <v>3675</v>
      </c>
      <c r="C24" s="134" t="s">
        <v>3675</v>
      </c>
      <c r="D24" s="134" t="s">
        <v>3675</v>
      </c>
      <c r="E24" s="134" t="s">
        <v>3675</v>
      </c>
      <c r="F24" s="134" t="s">
        <v>3675</v>
      </c>
      <c r="G24" s="134" t="s">
        <v>3675</v>
      </c>
      <c r="H24" s="134" t="s">
        <v>3675</v>
      </c>
      <c r="I24" s="134" t="s">
        <v>3675</v>
      </c>
      <c r="J24" s="134" t="s">
        <v>3675</v>
      </c>
      <c r="K24" s="134" t="s">
        <v>3675</v>
      </c>
      <c r="L24" s="134" t="s">
        <v>3675</v>
      </c>
      <c r="M24" s="134" t="s">
        <v>3675</v>
      </c>
      <c r="N24" s="134" t="s">
        <v>3675</v>
      </c>
    </row>
    <row r="25" spans="1:14">
      <c r="A25" s="134" t="s">
        <v>3675</v>
      </c>
      <c r="B25" s="134" t="s">
        <v>3675</v>
      </c>
      <c r="C25" s="134" t="s">
        <v>3675</v>
      </c>
      <c r="D25" s="134" t="s">
        <v>3675</v>
      </c>
      <c r="E25" s="134" t="s">
        <v>3675</v>
      </c>
      <c r="F25" s="134" t="s">
        <v>3675</v>
      </c>
      <c r="G25" s="134" t="s">
        <v>3675</v>
      </c>
      <c r="H25" s="134" t="s">
        <v>3675</v>
      </c>
      <c r="I25" s="134" t="s">
        <v>3675</v>
      </c>
      <c r="J25" s="134" t="s">
        <v>3675</v>
      </c>
      <c r="K25" s="134" t="s">
        <v>3675</v>
      </c>
      <c r="L25" s="134" t="s">
        <v>3675</v>
      </c>
      <c r="M25" s="134" t="s">
        <v>3675</v>
      </c>
      <c r="N25" s="134" t="s">
        <v>3675</v>
      </c>
    </row>
    <row r="26" spans="1:14">
      <c r="A26" s="134" t="s">
        <v>3675</v>
      </c>
      <c r="B26" s="134" t="s">
        <v>3675</v>
      </c>
      <c r="C26" s="134" t="s">
        <v>3675</v>
      </c>
      <c r="D26" s="134" t="s">
        <v>3675</v>
      </c>
      <c r="E26" s="134" t="s">
        <v>3675</v>
      </c>
      <c r="F26" s="134" t="s">
        <v>3675</v>
      </c>
      <c r="G26" s="134" t="s">
        <v>3675</v>
      </c>
      <c r="H26" s="134" t="s">
        <v>3675</v>
      </c>
      <c r="I26" s="134" t="s">
        <v>3675</v>
      </c>
      <c r="J26" s="134" t="s">
        <v>3675</v>
      </c>
      <c r="K26" s="134" t="s">
        <v>3675</v>
      </c>
      <c r="L26" s="134" t="s">
        <v>3675</v>
      </c>
      <c r="M26" s="134" t="s">
        <v>3675</v>
      </c>
      <c r="N26" s="134" t="s">
        <v>3675</v>
      </c>
    </row>
    <row r="27" spans="1:14">
      <c r="A27" s="102" t="s">
        <v>214</v>
      </c>
      <c r="B27" s="134" t="s">
        <v>3675</v>
      </c>
      <c r="C27" s="134" t="s">
        <v>3675</v>
      </c>
      <c r="D27" s="134" t="s">
        <v>3675</v>
      </c>
      <c r="E27" s="134" t="s">
        <v>3675</v>
      </c>
      <c r="F27" s="134" t="s">
        <v>3675</v>
      </c>
      <c r="G27" s="134" t="s">
        <v>3675</v>
      </c>
      <c r="H27" s="134" t="s">
        <v>3675</v>
      </c>
      <c r="I27" s="134" t="s">
        <v>3675</v>
      </c>
      <c r="J27" s="134" t="s">
        <v>3675</v>
      </c>
      <c r="K27" s="134" t="s">
        <v>3675</v>
      </c>
      <c r="L27" s="134" t="s">
        <v>3675</v>
      </c>
      <c r="M27" s="134" t="s">
        <v>3675</v>
      </c>
      <c r="N27" s="134" t="s">
        <v>3675</v>
      </c>
    </row>
    <row r="28" spans="1:14">
      <c r="A28" s="102" t="s">
        <v>116</v>
      </c>
      <c r="B28" s="134" t="s">
        <v>3675</v>
      </c>
      <c r="C28" s="134" t="s">
        <v>3675</v>
      </c>
      <c r="D28" s="134" t="s">
        <v>3675</v>
      </c>
      <c r="E28" s="134" t="s">
        <v>3675</v>
      </c>
      <c r="F28" s="134" t="s">
        <v>3675</v>
      </c>
      <c r="G28" s="134" t="s">
        <v>3675</v>
      </c>
      <c r="H28" s="134" t="s">
        <v>3675</v>
      </c>
      <c r="I28" s="134" t="s">
        <v>3675</v>
      </c>
      <c r="J28" s="134" t="s">
        <v>3675</v>
      </c>
      <c r="K28" s="134" t="s">
        <v>3675</v>
      </c>
      <c r="L28" s="134" t="s">
        <v>3675</v>
      </c>
      <c r="M28" s="134" t="s">
        <v>3675</v>
      </c>
      <c r="N28" s="134" t="s">
        <v>3675</v>
      </c>
    </row>
    <row r="29" spans="1:14">
      <c r="A29" s="102" t="s">
        <v>197</v>
      </c>
      <c r="B29" s="134" t="s">
        <v>3675</v>
      </c>
      <c r="C29" s="134" t="s">
        <v>3675</v>
      </c>
      <c r="D29" s="134" t="s">
        <v>3675</v>
      </c>
      <c r="E29" s="134" t="s">
        <v>3675</v>
      </c>
      <c r="F29" s="134" t="s">
        <v>3675</v>
      </c>
      <c r="G29" s="134" t="s">
        <v>3675</v>
      </c>
      <c r="H29" s="134" t="s">
        <v>3675</v>
      </c>
      <c r="I29" s="134" t="s">
        <v>3675</v>
      </c>
      <c r="J29" s="134" t="s">
        <v>3675</v>
      </c>
      <c r="K29" s="134" t="s">
        <v>3675</v>
      </c>
      <c r="L29" s="134" t="s">
        <v>3675</v>
      </c>
      <c r="M29" s="134" t="s">
        <v>3675</v>
      </c>
      <c r="N29" s="134" t="s">
        <v>3675</v>
      </c>
    </row>
    <row r="30" spans="1:14">
      <c r="A30" s="102" t="s">
        <v>205</v>
      </c>
      <c r="B30" s="134" t="s">
        <v>3675</v>
      </c>
      <c r="C30" s="134" t="s">
        <v>3675</v>
      </c>
      <c r="D30" s="134" t="s">
        <v>3675</v>
      </c>
      <c r="E30" s="134" t="s">
        <v>3675</v>
      </c>
      <c r="F30" s="134" t="s">
        <v>3675</v>
      </c>
      <c r="G30" s="134" t="s">
        <v>3675</v>
      </c>
      <c r="H30" s="134" t="s">
        <v>3675</v>
      </c>
      <c r="I30" s="134" t="s">
        <v>3675</v>
      </c>
      <c r="J30" s="134" t="s">
        <v>3675</v>
      </c>
      <c r="K30" s="134" t="s">
        <v>3675</v>
      </c>
      <c r="L30" s="134" t="s">
        <v>3675</v>
      </c>
      <c r="M30" s="134" t="s">
        <v>3675</v>
      </c>
      <c r="N30" s="134" t="s">
        <v>3675</v>
      </c>
    </row>
    <row r="31" spans="1:14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4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4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4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1:14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1:14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</row>
    <row r="68" spans="1:14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</row>
    <row r="69" spans="1:14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0" spans="1:14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4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</row>
    <row r="72" spans="1:14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</row>
    <row r="74" spans="1:14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4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</row>
    <row r="77" spans="1:14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</row>
    <row r="78" spans="1:14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</row>
    <row r="79" spans="1:14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</row>
    <row r="80" spans="1:14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</row>
    <row r="81" spans="1:14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1:14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</row>
    <row r="83" spans="1:14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</row>
    <row r="84" spans="1:14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</row>
    <row r="85" spans="1:14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</row>
    <row r="86" spans="1:14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14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</row>
    <row r="88" spans="1:14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</row>
    <row r="89" spans="1:14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</row>
    <row r="90" spans="1:14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</row>
    <row r="91" spans="1:14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14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14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</row>
    <row r="94" spans="1:14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1:14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</row>
    <row r="96" spans="1:14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</row>
    <row r="97" spans="1:14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</row>
    <row r="98" spans="1:14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</row>
    <row r="99" spans="1:14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</row>
    <row r="100" spans="1:14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</row>
    <row r="101" spans="1:14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</row>
    <row r="102" spans="1:14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1:14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1:14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  <row r="105" spans="1:14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</row>
    <row r="106" spans="1:14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</row>
    <row r="107" spans="1:14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</row>
    <row r="108" spans="1:14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</row>
    <row r="109" spans="1:14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</row>
    <row r="110" spans="1:14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</row>
    <row r="111" spans="1:14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</row>
    <row r="112" spans="1:14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</row>
    <row r="113" spans="1:14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</row>
    <row r="114" spans="1:14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</row>
    <row r="115" spans="1:14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</row>
    <row r="116" spans="1:14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</row>
    <row r="117" spans="1:14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</row>
    <row r="118" spans="1:14" hidden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</row>
    <row r="119" spans="1:14" hidden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</row>
    <row r="120" spans="1:14" hidden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</row>
    <row r="121" spans="1:14" hidden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</row>
    <row r="122" spans="1:14" hidden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</row>
    <row r="123" spans="1:14" hidden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2"/>
      <c r="B323" s="1"/>
      <c r="C323" s="1"/>
      <c r="D323" s="1"/>
    </row>
    <row r="324" spans="1:4" hidden="1">
      <c r="A324" s="32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28:A35 A1:A26 A37:A1048576 B5:B1048576 C1:AY1048576 BA1:XFD1048576 AZ1:AZ9999 AZ10001:AZ1048576" xr:uid="{00000000-0002-0000-07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58.1406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149</v>
      </c>
      <c r="B1" s="37" t="s" vm="1">
        <v>222</v>
      </c>
    </row>
    <row r="2" spans="1:11">
      <c r="A2" s="37" t="s">
        <v>148</v>
      </c>
      <c r="B2" s="37" t="s">
        <v>223</v>
      </c>
    </row>
    <row r="3" spans="1:11">
      <c r="A3" s="37" t="s">
        <v>150</v>
      </c>
      <c r="B3" s="37" t="s">
        <v>224</v>
      </c>
    </row>
    <row r="4" spans="1:11">
      <c r="A4" s="37" t="s">
        <v>151</v>
      </c>
      <c r="B4" s="37">
        <v>8803</v>
      </c>
    </row>
    <row r="5" spans="1:11" ht="18.75">
      <c r="A5" s="165" t="s">
        <v>98</v>
      </c>
      <c r="B5" s="166"/>
      <c r="C5" s="166"/>
      <c r="D5" s="166"/>
      <c r="E5" s="166"/>
      <c r="F5" s="166"/>
      <c r="G5" s="166"/>
      <c r="H5" s="166"/>
      <c r="I5" s="166"/>
      <c r="J5" s="166"/>
      <c r="K5" s="167"/>
    </row>
    <row r="6" spans="1:11" s="3" customFormat="1">
      <c r="A6" s="17" t="s">
        <v>120</v>
      </c>
      <c r="B6" s="25" t="s">
        <v>48</v>
      </c>
      <c r="C6" s="25" t="s">
        <v>123</v>
      </c>
      <c r="D6" s="25" t="s">
        <v>70</v>
      </c>
      <c r="E6" s="25" t="s">
        <v>107</v>
      </c>
      <c r="F6" s="25" t="s">
        <v>199</v>
      </c>
      <c r="G6" s="25" t="s">
        <v>198</v>
      </c>
      <c r="H6" s="25" t="s">
        <v>66</v>
      </c>
      <c r="I6" s="25" t="s">
        <v>63</v>
      </c>
      <c r="J6" s="25" t="s">
        <v>152</v>
      </c>
      <c r="K6" s="53" t="s">
        <v>154</v>
      </c>
    </row>
    <row r="7" spans="1:11" s="3" customFormat="1">
      <c r="A7" s="127" t="s">
        <v>3675</v>
      </c>
      <c r="B7" s="128" t="s">
        <v>3675</v>
      </c>
      <c r="C7" s="128" t="s">
        <v>3675</v>
      </c>
      <c r="D7" s="128" t="s">
        <v>3675</v>
      </c>
      <c r="E7" s="128" t="s">
        <v>3675</v>
      </c>
      <c r="F7" s="12" t="s">
        <v>206</v>
      </c>
      <c r="G7" s="128" t="s">
        <v>3675</v>
      </c>
      <c r="H7" s="12" t="s">
        <v>202</v>
      </c>
      <c r="I7" s="12" t="s">
        <v>19</v>
      </c>
      <c r="J7" s="27" t="s">
        <v>19</v>
      </c>
      <c r="K7" s="13" t="s">
        <v>19</v>
      </c>
    </row>
    <row r="8" spans="1:11" s="4" customFormat="1" ht="20.25">
      <c r="A8" s="129" t="s">
        <v>3675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9" t="s">
        <v>52</v>
      </c>
      <c r="B9" s="134" t="s">
        <v>3675</v>
      </c>
      <c r="C9" s="134" t="s">
        <v>3675</v>
      </c>
      <c r="D9" s="134" t="s">
        <v>3675</v>
      </c>
      <c r="E9" s="134" t="s">
        <v>3675</v>
      </c>
      <c r="F9" s="134" t="s">
        <v>3675</v>
      </c>
      <c r="G9" s="134" t="s">
        <v>3675</v>
      </c>
      <c r="H9" s="69">
        <v>26.822060369999999</v>
      </c>
      <c r="I9" s="134" t="s">
        <v>3675</v>
      </c>
      <c r="J9" s="70">
        <f>IFERROR(H9/$H$9,0)</f>
        <v>1</v>
      </c>
      <c r="K9" s="70">
        <f>H9/'סכום נכסי הקרן'!$C$41</f>
        <v>8.4008882900246537E-6</v>
      </c>
    </row>
    <row r="10" spans="1:11" s="4" customFormat="1" ht="20.25">
      <c r="A10" s="75" t="s">
        <v>27</v>
      </c>
      <c r="B10" s="134" t="s">
        <v>3675</v>
      </c>
      <c r="C10" s="134" t="s">
        <v>3675</v>
      </c>
      <c r="D10" s="134" t="s">
        <v>3675</v>
      </c>
      <c r="E10" s="134" t="s">
        <v>3675</v>
      </c>
      <c r="F10" s="134" t="s">
        <v>3675</v>
      </c>
      <c r="G10" s="134" t="s">
        <v>3675</v>
      </c>
      <c r="H10" s="69">
        <v>26.220351847000003</v>
      </c>
      <c r="I10" s="134" t="s">
        <v>3675</v>
      </c>
      <c r="J10" s="70">
        <f t="shared" ref="J10:J20" si="0">IFERROR(H10/$H$9,0)</f>
        <v>0.97756665540604792</v>
      </c>
      <c r="K10" s="70">
        <f>H10/'סכום נכסי הקרן'!$C$41</f>
        <v>8.2124282681192343E-6</v>
      </c>
    </row>
    <row r="11" spans="1:11">
      <c r="A11" s="76" t="s">
        <v>1801</v>
      </c>
      <c r="B11" s="131" t="s">
        <v>3675</v>
      </c>
      <c r="C11" s="131" t="s">
        <v>3675</v>
      </c>
      <c r="D11" s="131" t="s">
        <v>3675</v>
      </c>
      <c r="E11" s="131" t="s">
        <v>3675</v>
      </c>
      <c r="F11" s="131" t="s">
        <v>3675</v>
      </c>
      <c r="G11" s="131" t="s">
        <v>3675</v>
      </c>
      <c r="H11" s="66">
        <v>26.220351847000003</v>
      </c>
      <c r="I11" s="131" t="s">
        <v>3675</v>
      </c>
      <c r="J11" s="67">
        <f t="shared" si="0"/>
        <v>0.97756665540604792</v>
      </c>
      <c r="K11" s="67">
        <f>H11/'סכום נכסי הקרן'!$C$41</f>
        <v>8.2124282681192343E-6</v>
      </c>
    </row>
    <row r="12" spans="1:11">
      <c r="A12" s="62" t="s">
        <v>1802</v>
      </c>
      <c r="B12" s="59" t="s">
        <v>1803</v>
      </c>
      <c r="C12" s="72" t="s">
        <v>124</v>
      </c>
      <c r="D12" s="72" t="s">
        <v>1384</v>
      </c>
      <c r="E12" s="72" t="s">
        <v>136</v>
      </c>
      <c r="F12" s="69">
        <v>3778.5722000000005</v>
      </c>
      <c r="G12" s="71">
        <v>90</v>
      </c>
      <c r="H12" s="69">
        <v>3.4007149800000001</v>
      </c>
      <c r="I12" s="70">
        <v>1.145021878787879E-3</v>
      </c>
      <c r="J12" s="70">
        <f t="shared" si="0"/>
        <v>0.12678798470693325</v>
      </c>
      <c r="K12" s="70">
        <f>H12/'סכום נכסי הקרן'!$C$41</f>
        <v>1.0651316960403003E-6</v>
      </c>
    </row>
    <row r="13" spans="1:11">
      <c r="A13" s="62" t="s">
        <v>1804</v>
      </c>
      <c r="B13" s="59" t="s">
        <v>1805</v>
      </c>
      <c r="C13" s="72" t="s">
        <v>124</v>
      </c>
      <c r="D13" s="72" t="s">
        <v>340</v>
      </c>
      <c r="E13" s="72" t="s">
        <v>136</v>
      </c>
      <c r="F13" s="69">
        <v>83480.503184000001</v>
      </c>
      <c r="G13" s="71">
        <v>17.3</v>
      </c>
      <c r="H13" s="69">
        <v>14.442127051</v>
      </c>
      <c r="I13" s="70">
        <v>9.5601753967826787E-4</v>
      </c>
      <c r="J13" s="70">
        <f t="shared" si="0"/>
        <v>0.53844212009727876</v>
      </c>
      <c r="K13" s="70">
        <f>H13/'סכום נכסי הקרן'!$C$41</f>
        <v>4.5233921015812778E-6</v>
      </c>
    </row>
    <row r="14" spans="1:11">
      <c r="A14" s="62" t="s">
        <v>1806</v>
      </c>
      <c r="B14" s="59" t="s">
        <v>1807</v>
      </c>
      <c r="C14" s="72" t="s">
        <v>124</v>
      </c>
      <c r="D14" s="72" t="s">
        <v>161</v>
      </c>
      <c r="E14" s="72" t="s">
        <v>136</v>
      </c>
      <c r="F14" s="69">
        <v>22417.648499999999</v>
      </c>
      <c r="G14" s="71">
        <v>12.9</v>
      </c>
      <c r="H14" s="69">
        <v>2.8918766569999992</v>
      </c>
      <c r="I14" s="70">
        <v>1.494973541127555E-3</v>
      </c>
      <c r="J14" s="70">
        <f t="shared" si="0"/>
        <v>0.1078170959690521</v>
      </c>
      <c r="K14" s="70">
        <f>H14/'סכום נכסי הקרן'!$C$41</f>
        <v>9.0575937899087418E-7</v>
      </c>
    </row>
    <row r="15" spans="1:11">
      <c r="A15" s="62" t="s">
        <v>1808</v>
      </c>
      <c r="B15" s="59" t="s">
        <v>1809</v>
      </c>
      <c r="C15" s="72" t="s">
        <v>124</v>
      </c>
      <c r="D15" s="72" t="s">
        <v>340</v>
      </c>
      <c r="E15" s="72" t="s">
        <v>136</v>
      </c>
      <c r="F15" s="69">
        <v>16229.683836</v>
      </c>
      <c r="G15" s="71">
        <v>33.799999999999997</v>
      </c>
      <c r="H15" s="69">
        <v>5.4856331590000007</v>
      </c>
      <c r="I15" s="70">
        <v>9.8648200571319761E-4</v>
      </c>
      <c r="J15" s="70">
        <f t="shared" si="0"/>
        <v>0.2045194546327837</v>
      </c>
      <c r="K15" s="70">
        <f>H15/'סכום נכסי הקרן'!$C$41</f>
        <v>1.7181450915067812E-6</v>
      </c>
    </row>
    <row r="16" spans="1:11">
      <c r="A16" s="133" t="s">
        <v>3675</v>
      </c>
      <c r="B16" s="134" t="s">
        <v>3675</v>
      </c>
      <c r="C16" s="134" t="s">
        <v>3675</v>
      </c>
      <c r="D16" s="134" t="s">
        <v>3675</v>
      </c>
      <c r="E16" s="134" t="s">
        <v>3675</v>
      </c>
      <c r="F16" s="134" t="s">
        <v>3675</v>
      </c>
      <c r="G16" s="134" t="s">
        <v>3675</v>
      </c>
      <c r="H16" s="134" t="s">
        <v>3675</v>
      </c>
      <c r="I16" s="134" t="s">
        <v>3675</v>
      </c>
      <c r="J16" s="134" t="s">
        <v>3675</v>
      </c>
      <c r="K16" s="134" t="s">
        <v>3675</v>
      </c>
    </row>
    <row r="17" spans="1:11">
      <c r="A17" s="75" t="s">
        <v>43</v>
      </c>
      <c r="B17" s="134" t="s">
        <v>3675</v>
      </c>
      <c r="C17" s="134" t="s">
        <v>3675</v>
      </c>
      <c r="D17" s="134" t="s">
        <v>3675</v>
      </c>
      <c r="E17" s="134" t="s">
        <v>3675</v>
      </c>
      <c r="F17" s="134" t="s">
        <v>3675</v>
      </c>
      <c r="G17" s="134" t="s">
        <v>3675</v>
      </c>
      <c r="H17" s="69">
        <v>0.601708523</v>
      </c>
      <c r="I17" s="134" t="s">
        <v>3675</v>
      </c>
      <c r="J17" s="70">
        <f t="shared" si="0"/>
        <v>2.2433344593952236E-2</v>
      </c>
      <c r="K17" s="70">
        <f>H17/'סכום נכסי הקרן'!$C$41</f>
        <v>1.8846002190542121E-7</v>
      </c>
    </row>
    <row r="18" spans="1:11">
      <c r="A18" s="76" t="s">
        <v>1810</v>
      </c>
      <c r="B18" s="131" t="s">
        <v>3675</v>
      </c>
      <c r="C18" s="131" t="s">
        <v>3675</v>
      </c>
      <c r="D18" s="131" t="s">
        <v>3675</v>
      </c>
      <c r="E18" s="131" t="s">
        <v>3675</v>
      </c>
      <c r="F18" s="131" t="s">
        <v>3675</v>
      </c>
      <c r="G18" s="131" t="s">
        <v>3675</v>
      </c>
      <c r="H18" s="66">
        <v>0.601708523</v>
      </c>
      <c r="I18" s="131" t="s">
        <v>3675</v>
      </c>
      <c r="J18" s="67">
        <f t="shared" si="0"/>
        <v>2.2433344593952236E-2</v>
      </c>
      <c r="K18" s="67">
        <f>H18/'סכום נכסי הקרן'!$C$41</f>
        <v>1.8846002190542121E-7</v>
      </c>
    </row>
    <row r="19" spans="1:11">
      <c r="A19" s="62" t="s">
        <v>1811</v>
      </c>
      <c r="B19" s="59" t="s">
        <v>1812</v>
      </c>
      <c r="C19" s="72" t="s">
        <v>1494</v>
      </c>
      <c r="D19" s="72" t="s">
        <v>3412</v>
      </c>
      <c r="E19" s="72" t="s">
        <v>135</v>
      </c>
      <c r="F19" s="69">
        <v>3383.7959999999998</v>
      </c>
      <c r="G19" s="71">
        <v>4.1100000000000003</v>
      </c>
      <c r="H19" s="69">
        <v>0.50442145500000002</v>
      </c>
      <c r="I19" s="70">
        <v>1.0131125748502994E-4</v>
      </c>
      <c r="J19" s="70">
        <f t="shared" si="0"/>
        <v>1.880621578065593E-2</v>
      </c>
      <c r="K19" s="70">
        <f>H19/'סכום נכסי הקרן'!$C$41</f>
        <v>1.5798891793138927E-7</v>
      </c>
    </row>
    <row r="20" spans="1:11">
      <c r="A20" s="62" t="s">
        <v>1813</v>
      </c>
      <c r="B20" s="59" t="s">
        <v>1814</v>
      </c>
      <c r="C20" s="72" t="s">
        <v>1516</v>
      </c>
      <c r="D20" s="72" t="s">
        <v>957</v>
      </c>
      <c r="E20" s="72" t="s">
        <v>135</v>
      </c>
      <c r="F20" s="69">
        <v>894.10041699999999</v>
      </c>
      <c r="G20" s="71">
        <v>3</v>
      </c>
      <c r="H20" s="69">
        <v>9.7287068000000004E-2</v>
      </c>
      <c r="I20" s="70">
        <v>3.5339937430830039E-5</v>
      </c>
      <c r="J20" s="70">
        <f t="shared" si="0"/>
        <v>3.6271288132963069E-3</v>
      </c>
      <c r="K20" s="70">
        <f>H20/'סכום נכסי הקרן'!$C$41</f>
        <v>3.0471103974031964E-8</v>
      </c>
    </row>
    <row r="21" spans="1:11">
      <c r="A21" s="133" t="s">
        <v>3675</v>
      </c>
      <c r="B21" s="134" t="s">
        <v>3675</v>
      </c>
      <c r="C21" s="134" t="s">
        <v>3675</v>
      </c>
      <c r="D21" s="134" t="s">
        <v>3675</v>
      </c>
      <c r="E21" s="134" t="s">
        <v>3675</v>
      </c>
      <c r="F21" s="134" t="s">
        <v>3675</v>
      </c>
      <c r="G21" s="134" t="s">
        <v>3675</v>
      </c>
      <c r="H21" s="134" t="s">
        <v>3675</v>
      </c>
      <c r="I21" s="134" t="s">
        <v>3675</v>
      </c>
      <c r="J21" s="134" t="s">
        <v>3675</v>
      </c>
      <c r="K21" s="134" t="s">
        <v>3675</v>
      </c>
    </row>
    <row r="22" spans="1:11">
      <c r="A22" s="134" t="s">
        <v>3675</v>
      </c>
      <c r="B22" s="134" t="s">
        <v>3675</v>
      </c>
      <c r="C22" s="134" t="s">
        <v>3675</v>
      </c>
      <c r="D22" s="134" t="s">
        <v>3675</v>
      </c>
      <c r="E22" s="134" t="s">
        <v>3675</v>
      </c>
      <c r="F22" s="134" t="s">
        <v>3675</v>
      </c>
      <c r="G22" s="134" t="s">
        <v>3675</v>
      </c>
      <c r="H22" s="134" t="s">
        <v>3675</v>
      </c>
      <c r="I22" s="134" t="s">
        <v>3675</v>
      </c>
      <c r="J22" s="134" t="s">
        <v>3675</v>
      </c>
      <c r="K22" s="134" t="s">
        <v>3675</v>
      </c>
    </row>
    <row r="23" spans="1:11">
      <c r="A23" s="134" t="s">
        <v>3675</v>
      </c>
      <c r="B23" s="134" t="s">
        <v>3675</v>
      </c>
      <c r="C23" s="134" t="s">
        <v>3675</v>
      </c>
      <c r="D23" s="134" t="s">
        <v>3675</v>
      </c>
      <c r="E23" s="134" t="s">
        <v>3675</v>
      </c>
      <c r="F23" s="134" t="s">
        <v>3675</v>
      </c>
      <c r="G23" s="134" t="s">
        <v>3675</v>
      </c>
      <c r="H23" s="134" t="s">
        <v>3675</v>
      </c>
      <c r="I23" s="134" t="s">
        <v>3675</v>
      </c>
      <c r="J23" s="134" t="s">
        <v>3675</v>
      </c>
      <c r="K23" s="134" t="s">
        <v>3675</v>
      </c>
    </row>
    <row r="24" spans="1:11">
      <c r="A24" s="102" t="s">
        <v>214</v>
      </c>
      <c r="B24" s="134" t="s">
        <v>3675</v>
      </c>
      <c r="C24" s="134" t="s">
        <v>3675</v>
      </c>
      <c r="D24" s="134" t="s">
        <v>3675</v>
      </c>
      <c r="E24" s="134" t="s">
        <v>3675</v>
      </c>
      <c r="F24" s="134" t="s">
        <v>3675</v>
      </c>
      <c r="G24" s="134" t="s">
        <v>3675</v>
      </c>
      <c r="H24" s="134" t="s">
        <v>3675</v>
      </c>
      <c r="I24" s="134" t="s">
        <v>3675</v>
      </c>
      <c r="J24" s="134" t="s">
        <v>3675</v>
      </c>
      <c r="K24" s="134" t="s">
        <v>3675</v>
      </c>
    </row>
    <row r="25" spans="1:11">
      <c r="A25" s="102" t="s">
        <v>116</v>
      </c>
      <c r="B25" s="134" t="s">
        <v>3675</v>
      </c>
      <c r="C25" s="134" t="s">
        <v>3675</v>
      </c>
      <c r="D25" s="134" t="s">
        <v>3675</v>
      </c>
      <c r="E25" s="134" t="s">
        <v>3675</v>
      </c>
      <c r="F25" s="134" t="s">
        <v>3675</v>
      </c>
      <c r="G25" s="134" t="s">
        <v>3675</v>
      </c>
      <c r="H25" s="134" t="s">
        <v>3675</v>
      </c>
      <c r="I25" s="134" t="s">
        <v>3675</v>
      </c>
      <c r="J25" s="134" t="s">
        <v>3675</v>
      </c>
      <c r="K25" s="134" t="s">
        <v>3675</v>
      </c>
    </row>
    <row r="26" spans="1:11">
      <c r="A26" s="102" t="s">
        <v>197</v>
      </c>
      <c r="B26" s="134" t="s">
        <v>3675</v>
      </c>
      <c r="C26" s="134" t="s">
        <v>3675</v>
      </c>
      <c r="D26" s="134" t="s">
        <v>3675</v>
      </c>
      <c r="E26" s="134" t="s">
        <v>3675</v>
      </c>
      <c r="F26" s="134" t="s">
        <v>3675</v>
      </c>
      <c r="G26" s="134" t="s">
        <v>3675</v>
      </c>
      <c r="H26" s="134" t="s">
        <v>3675</v>
      </c>
      <c r="I26" s="134" t="s">
        <v>3675</v>
      </c>
      <c r="J26" s="134" t="s">
        <v>3675</v>
      </c>
      <c r="K26" s="134" t="s">
        <v>3675</v>
      </c>
    </row>
    <row r="27" spans="1:11">
      <c r="A27" s="102" t="s">
        <v>205</v>
      </c>
      <c r="B27" s="134" t="s">
        <v>3675</v>
      </c>
      <c r="C27" s="134" t="s">
        <v>3675</v>
      </c>
      <c r="D27" s="134" t="s">
        <v>3675</v>
      </c>
      <c r="E27" s="134" t="s">
        <v>3675</v>
      </c>
      <c r="F27" s="134" t="s">
        <v>3675</v>
      </c>
      <c r="G27" s="134" t="s">
        <v>3675</v>
      </c>
      <c r="H27" s="134" t="s">
        <v>3675</v>
      </c>
      <c r="I27" s="134" t="s">
        <v>3675</v>
      </c>
      <c r="J27" s="134" t="s">
        <v>3675</v>
      </c>
      <c r="K27" s="134" t="s">
        <v>3675</v>
      </c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1:11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1:11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1:11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1:11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</row>
    <row r="115" spans="1:11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</row>
    <row r="116" spans="1:11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</row>
    <row r="117" spans="1:11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</row>
    <row r="118" spans="1:11" hidden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</row>
    <row r="119" spans="1:11" hidden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</row>
    <row r="120" spans="1:11" hidden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9:A23 A1:A17 A25:A1048576 B5:B1048576 C1:AY1048576 BA1:XFD1048576 AZ1:AZ9999 AZ10001:AZ1048576" xr:uid="{00000000-0002-0000-08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58.1406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7" t="s">
        <v>149</v>
      </c>
      <c r="B1" s="37" t="s" vm="1">
        <v>222</v>
      </c>
    </row>
    <row r="2" spans="1:12">
      <c r="A2" s="37" t="s">
        <v>148</v>
      </c>
      <c r="B2" s="37" t="s">
        <v>223</v>
      </c>
    </row>
    <row r="3" spans="1:12">
      <c r="A3" s="37" t="s">
        <v>150</v>
      </c>
      <c r="B3" s="37" t="s">
        <v>224</v>
      </c>
    </row>
    <row r="4" spans="1:12">
      <c r="A4" s="37" t="s">
        <v>151</v>
      </c>
      <c r="B4" s="37">
        <v>8803</v>
      </c>
    </row>
    <row r="5" spans="1:12" ht="18.75">
      <c r="A5" s="162" t="s">
        <v>99</v>
      </c>
      <c r="B5" s="163"/>
      <c r="C5" s="163"/>
      <c r="D5" s="163"/>
      <c r="E5" s="163"/>
      <c r="F5" s="163"/>
      <c r="G5" s="163"/>
      <c r="H5" s="163"/>
      <c r="I5" s="163"/>
      <c r="J5" s="163"/>
      <c r="K5" s="164"/>
      <c r="L5" s="3"/>
    </row>
    <row r="6" spans="1:12" s="3" customFormat="1">
      <c r="A6" s="38" t="s">
        <v>120</v>
      </c>
      <c r="B6" s="39" t="s">
        <v>48</v>
      </c>
      <c r="C6" s="39" t="s">
        <v>123</v>
      </c>
      <c r="D6" s="39" t="s">
        <v>70</v>
      </c>
      <c r="E6" s="39" t="s">
        <v>107</v>
      </c>
      <c r="F6" s="39" t="s">
        <v>199</v>
      </c>
      <c r="G6" s="39" t="s">
        <v>198</v>
      </c>
      <c r="H6" s="39" t="s">
        <v>66</v>
      </c>
      <c r="I6" s="39" t="s">
        <v>63</v>
      </c>
      <c r="J6" s="39" t="s">
        <v>152</v>
      </c>
      <c r="K6" s="41" t="s">
        <v>154</v>
      </c>
    </row>
    <row r="7" spans="1:12" s="3" customFormat="1">
      <c r="A7" s="127" t="s">
        <v>3675</v>
      </c>
      <c r="B7" s="147" t="s">
        <v>3675</v>
      </c>
      <c r="C7" s="147" t="s">
        <v>3675</v>
      </c>
      <c r="D7" s="147" t="s">
        <v>3675</v>
      </c>
      <c r="E7" s="147" t="s">
        <v>3675</v>
      </c>
      <c r="F7" s="12" t="s">
        <v>206</v>
      </c>
      <c r="G7" s="128" t="s">
        <v>3675</v>
      </c>
      <c r="H7" s="12" t="s">
        <v>202</v>
      </c>
      <c r="I7" s="12" t="s">
        <v>19</v>
      </c>
      <c r="J7" s="27" t="s">
        <v>19</v>
      </c>
      <c r="K7" s="13" t="s">
        <v>19</v>
      </c>
    </row>
    <row r="8" spans="1:12" s="4" customFormat="1" ht="20.25">
      <c r="A8" s="129" t="s">
        <v>3675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57" t="s">
        <v>54</v>
      </c>
      <c r="B9" s="131" t="s">
        <v>3675</v>
      </c>
      <c r="C9" s="131" t="s">
        <v>3675</v>
      </c>
      <c r="D9" s="131" t="s">
        <v>3675</v>
      </c>
      <c r="E9" s="131" t="s">
        <v>3675</v>
      </c>
      <c r="F9" s="131" t="s">
        <v>3675</v>
      </c>
      <c r="G9" s="131" t="s">
        <v>3675</v>
      </c>
      <c r="H9" s="66">
        <v>675.56747807399995</v>
      </c>
      <c r="I9" s="131" t="s">
        <v>3675</v>
      </c>
      <c r="J9" s="67">
        <f>IFERROR(H9/$H$9,0)</f>
        <v>1</v>
      </c>
      <c r="K9" s="67">
        <f>H9/'סכום נכסי הקרן'!$C$41</f>
        <v>2.1159324963794174E-4</v>
      </c>
    </row>
    <row r="10" spans="1:12">
      <c r="A10" s="75" t="s">
        <v>191</v>
      </c>
      <c r="B10" s="134" t="s">
        <v>3675</v>
      </c>
      <c r="C10" s="134" t="s">
        <v>3675</v>
      </c>
      <c r="D10" s="134" t="s">
        <v>3675</v>
      </c>
      <c r="E10" s="134" t="s">
        <v>3675</v>
      </c>
      <c r="F10" s="134" t="s">
        <v>3675</v>
      </c>
      <c r="G10" s="134" t="s">
        <v>3675</v>
      </c>
      <c r="H10" s="69">
        <v>335.99740761600003</v>
      </c>
      <c r="I10" s="134" t="s">
        <v>3675</v>
      </c>
      <c r="J10" s="70">
        <f t="shared" ref="J10:J18" si="0">IFERROR(H10/$H$9,0)</f>
        <v>0.49735580607566743</v>
      </c>
      <c r="K10" s="70">
        <f>H10/'סכום נכסי הקרן'!$C$41</f>
        <v>1.0523713123384844E-4</v>
      </c>
    </row>
    <row r="11" spans="1:12">
      <c r="A11" s="76" t="s">
        <v>183</v>
      </c>
      <c r="B11" s="131" t="s">
        <v>3675</v>
      </c>
      <c r="C11" s="131" t="s">
        <v>3675</v>
      </c>
      <c r="D11" s="131" t="s">
        <v>3675</v>
      </c>
      <c r="E11" s="131" t="s">
        <v>3675</v>
      </c>
      <c r="F11" s="131" t="s">
        <v>3675</v>
      </c>
      <c r="G11" s="131" t="s">
        <v>3675</v>
      </c>
      <c r="H11" s="66">
        <v>335.99740761600003</v>
      </c>
      <c r="I11" s="131" t="s">
        <v>3675</v>
      </c>
      <c r="J11" s="67">
        <f t="shared" si="0"/>
        <v>0.49735580607566743</v>
      </c>
      <c r="K11" s="67">
        <f>H11/'סכום נכסי הקרן'!$C$41</f>
        <v>1.0523713123384844E-4</v>
      </c>
    </row>
    <row r="12" spans="1:12">
      <c r="A12" s="62" t="s">
        <v>1815</v>
      </c>
      <c r="B12" s="59" t="s">
        <v>1816</v>
      </c>
      <c r="C12" s="72" t="s">
        <v>124</v>
      </c>
      <c r="D12" s="72" t="s">
        <v>1823</v>
      </c>
      <c r="E12" s="72" t="s">
        <v>136</v>
      </c>
      <c r="F12" s="69">
        <v>12.266261</v>
      </c>
      <c r="G12" s="71">
        <v>2988900</v>
      </c>
      <c r="H12" s="69">
        <v>366.62626008500001</v>
      </c>
      <c r="I12" s="134" t="s">
        <v>3675</v>
      </c>
      <c r="J12" s="70">
        <f t="shared" si="0"/>
        <v>0.54269376780869949</v>
      </c>
      <c r="K12" s="70">
        <f>H12/'סכום נכסי הקרן'!$C$41</f>
        <v>1.1483033788890133E-4</v>
      </c>
    </row>
    <row r="13" spans="1:12">
      <c r="A13" s="62" t="s">
        <v>1817</v>
      </c>
      <c r="B13" s="59" t="s">
        <v>1818</v>
      </c>
      <c r="C13" s="72" t="s">
        <v>124</v>
      </c>
      <c r="D13" s="72" t="s">
        <v>1823</v>
      </c>
      <c r="E13" s="72" t="s">
        <v>136</v>
      </c>
      <c r="F13" s="69">
        <v>-12.266261</v>
      </c>
      <c r="G13" s="71">
        <v>249700</v>
      </c>
      <c r="H13" s="69">
        <v>-30.628852469000002</v>
      </c>
      <c r="I13" s="134" t="s">
        <v>3675</v>
      </c>
      <c r="J13" s="70">
        <f t="shared" si="0"/>
        <v>-4.5337961733032082E-2</v>
      </c>
      <c r="K13" s="70">
        <f>H13/'סכום נכסי הקרן'!$C$41</f>
        <v>-9.5932066550529074E-6</v>
      </c>
    </row>
    <row r="14" spans="1:12">
      <c r="A14" s="133" t="s">
        <v>3675</v>
      </c>
      <c r="B14" s="134" t="s">
        <v>3675</v>
      </c>
      <c r="C14" s="134" t="s">
        <v>3675</v>
      </c>
      <c r="D14" s="134" t="s">
        <v>3675</v>
      </c>
      <c r="E14" s="134" t="s">
        <v>3675</v>
      </c>
      <c r="F14" s="134" t="s">
        <v>3675</v>
      </c>
      <c r="G14" s="134" t="s">
        <v>3675</v>
      </c>
      <c r="H14" s="134" t="s">
        <v>3675</v>
      </c>
      <c r="I14" s="134" t="s">
        <v>3675</v>
      </c>
      <c r="J14" s="134" t="s">
        <v>3675</v>
      </c>
      <c r="K14" s="134" t="s">
        <v>3675</v>
      </c>
    </row>
    <row r="15" spans="1:12">
      <c r="A15" s="75" t="s">
        <v>190</v>
      </c>
      <c r="B15" s="134" t="s">
        <v>3675</v>
      </c>
      <c r="C15" s="134" t="s">
        <v>3675</v>
      </c>
      <c r="D15" s="134" t="s">
        <v>3675</v>
      </c>
      <c r="E15" s="134" t="s">
        <v>3675</v>
      </c>
      <c r="F15" s="134" t="s">
        <v>3675</v>
      </c>
      <c r="G15" s="134" t="s">
        <v>3675</v>
      </c>
      <c r="H15" s="69">
        <v>339.57007045799998</v>
      </c>
      <c r="I15" s="134" t="s">
        <v>3675</v>
      </c>
      <c r="J15" s="70">
        <f t="shared" si="0"/>
        <v>0.50264419392433268</v>
      </c>
      <c r="K15" s="70">
        <f>H15/'סכום נכסי הקרן'!$C$41</f>
        <v>1.0635611840409332E-4</v>
      </c>
    </row>
    <row r="16" spans="1:12">
      <c r="A16" s="76" t="s">
        <v>183</v>
      </c>
      <c r="B16" s="131" t="s">
        <v>3675</v>
      </c>
      <c r="C16" s="131" t="s">
        <v>3675</v>
      </c>
      <c r="D16" s="131" t="s">
        <v>3675</v>
      </c>
      <c r="E16" s="131" t="s">
        <v>3675</v>
      </c>
      <c r="F16" s="131" t="s">
        <v>3675</v>
      </c>
      <c r="G16" s="131" t="s">
        <v>3675</v>
      </c>
      <c r="H16" s="66">
        <v>339.57007045799998</v>
      </c>
      <c r="I16" s="131" t="s">
        <v>3675</v>
      </c>
      <c r="J16" s="67">
        <f t="shared" si="0"/>
        <v>0.50264419392433268</v>
      </c>
      <c r="K16" s="67">
        <f>H16/'סכום נכסי הקרן'!$C$41</f>
        <v>1.0635611840409332E-4</v>
      </c>
    </row>
    <row r="17" spans="1:11">
      <c r="A17" s="62" t="s">
        <v>1819</v>
      </c>
      <c r="B17" s="59" t="s">
        <v>1819</v>
      </c>
      <c r="C17" s="72" t="s">
        <v>1494</v>
      </c>
      <c r="D17" s="72" t="s">
        <v>1823</v>
      </c>
      <c r="E17" s="72" t="s">
        <v>135</v>
      </c>
      <c r="F17" s="69">
        <v>368.97284300000001</v>
      </c>
      <c r="G17" s="71">
        <v>160</v>
      </c>
      <c r="H17" s="69">
        <v>214.12231996</v>
      </c>
      <c r="I17" s="134" t="s">
        <v>3675</v>
      </c>
      <c r="J17" s="70">
        <f t="shared" si="0"/>
        <v>0.31695178780726563</v>
      </c>
      <c r="K17" s="70">
        <f>H17/'סכום נכסי הקרן'!$C$41</f>
        <v>6.7064858760694683E-5</v>
      </c>
    </row>
    <row r="18" spans="1:11">
      <c r="A18" s="62" t="s">
        <v>1820</v>
      </c>
      <c r="B18" s="59" t="s">
        <v>1820</v>
      </c>
      <c r="C18" s="72" t="s">
        <v>1494</v>
      </c>
      <c r="D18" s="72" t="s">
        <v>1823</v>
      </c>
      <c r="E18" s="72" t="s">
        <v>135</v>
      </c>
      <c r="F18" s="69">
        <v>247.05138199999999</v>
      </c>
      <c r="G18" s="71">
        <v>140</v>
      </c>
      <c r="H18" s="69">
        <v>125.44775049799999</v>
      </c>
      <c r="I18" s="134" t="s">
        <v>3675</v>
      </c>
      <c r="J18" s="70">
        <f t="shared" si="0"/>
        <v>0.18569240611706705</v>
      </c>
      <c r="K18" s="70">
        <f>H18/'סכום נכסי הקרן'!$C$41</f>
        <v>3.9291259643398626E-5</v>
      </c>
    </row>
    <row r="19" spans="1:11">
      <c r="A19" s="133" t="s">
        <v>3675</v>
      </c>
      <c r="B19" s="134" t="s">
        <v>3675</v>
      </c>
      <c r="C19" s="134" t="s">
        <v>3675</v>
      </c>
      <c r="D19" s="134" t="s">
        <v>3675</v>
      </c>
      <c r="E19" s="134" t="s">
        <v>3675</v>
      </c>
      <c r="F19" s="134" t="s">
        <v>3675</v>
      </c>
      <c r="G19" s="134" t="s">
        <v>3675</v>
      </c>
      <c r="H19" s="134" t="s">
        <v>3675</v>
      </c>
      <c r="I19" s="134" t="s">
        <v>3675</v>
      </c>
      <c r="J19" s="134" t="s">
        <v>3675</v>
      </c>
      <c r="K19" s="134" t="s">
        <v>3675</v>
      </c>
    </row>
    <row r="20" spans="1:11">
      <c r="A20" s="134" t="s">
        <v>3675</v>
      </c>
      <c r="B20" s="134" t="s">
        <v>3675</v>
      </c>
      <c r="C20" s="134" t="s">
        <v>3675</v>
      </c>
      <c r="D20" s="134" t="s">
        <v>3675</v>
      </c>
      <c r="E20" s="134" t="s">
        <v>3675</v>
      </c>
      <c r="F20" s="134" t="s">
        <v>3675</v>
      </c>
      <c r="G20" s="134" t="s">
        <v>3675</v>
      </c>
      <c r="H20" s="134" t="s">
        <v>3675</v>
      </c>
      <c r="I20" s="134" t="s">
        <v>3675</v>
      </c>
      <c r="J20" s="134" t="s">
        <v>3675</v>
      </c>
      <c r="K20" s="134" t="s">
        <v>3675</v>
      </c>
    </row>
    <row r="21" spans="1:11">
      <c r="A21" s="134" t="s">
        <v>3675</v>
      </c>
      <c r="B21" s="134" t="s">
        <v>3675</v>
      </c>
      <c r="C21" s="134" t="s">
        <v>3675</v>
      </c>
      <c r="D21" s="134" t="s">
        <v>3675</v>
      </c>
      <c r="E21" s="134" t="s">
        <v>3675</v>
      </c>
      <c r="F21" s="134" t="s">
        <v>3675</v>
      </c>
      <c r="G21" s="134" t="s">
        <v>3675</v>
      </c>
      <c r="H21" s="134" t="s">
        <v>3675</v>
      </c>
      <c r="I21" s="134" t="s">
        <v>3675</v>
      </c>
      <c r="J21" s="134" t="s">
        <v>3675</v>
      </c>
      <c r="K21" s="134" t="s">
        <v>3675</v>
      </c>
    </row>
    <row r="22" spans="1:11">
      <c r="A22" s="102" t="s">
        <v>214</v>
      </c>
      <c r="B22" s="134" t="s">
        <v>3675</v>
      </c>
      <c r="C22" s="134" t="s">
        <v>3675</v>
      </c>
      <c r="D22" s="134" t="s">
        <v>3675</v>
      </c>
      <c r="E22" s="134" t="s">
        <v>3675</v>
      </c>
      <c r="F22" s="134" t="s">
        <v>3675</v>
      </c>
      <c r="G22" s="134" t="s">
        <v>3675</v>
      </c>
      <c r="H22" s="134" t="s">
        <v>3675</v>
      </c>
      <c r="I22" s="134" t="s">
        <v>3675</v>
      </c>
      <c r="J22" s="134" t="s">
        <v>3675</v>
      </c>
      <c r="K22" s="134" t="s">
        <v>3675</v>
      </c>
    </row>
    <row r="23" spans="1:11">
      <c r="A23" s="102" t="s">
        <v>116</v>
      </c>
      <c r="B23" s="134" t="s">
        <v>3675</v>
      </c>
      <c r="C23" s="134" t="s">
        <v>3675</v>
      </c>
      <c r="D23" s="134" t="s">
        <v>3675</v>
      </c>
      <c r="E23" s="134" t="s">
        <v>3675</v>
      </c>
      <c r="F23" s="134" t="s">
        <v>3675</v>
      </c>
      <c r="G23" s="134" t="s">
        <v>3675</v>
      </c>
      <c r="H23" s="134" t="s">
        <v>3675</v>
      </c>
      <c r="I23" s="134" t="s">
        <v>3675</v>
      </c>
      <c r="J23" s="134" t="s">
        <v>3675</v>
      </c>
      <c r="K23" s="134" t="s">
        <v>3675</v>
      </c>
    </row>
    <row r="24" spans="1:11">
      <c r="A24" s="102" t="s">
        <v>197</v>
      </c>
      <c r="B24" s="134" t="s">
        <v>3675</v>
      </c>
      <c r="C24" s="134" t="s">
        <v>3675</v>
      </c>
      <c r="D24" s="134" t="s">
        <v>3675</v>
      </c>
      <c r="E24" s="134" t="s">
        <v>3675</v>
      </c>
      <c r="F24" s="134" t="s">
        <v>3675</v>
      </c>
      <c r="G24" s="134" t="s">
        <v>3675</v>
      </c>
      <c r="H24" s="134" t="s">
        <v>3675</v>
      </c>
      <c r="I24" s="134" t="s">
        <v>3675</v>
      </c>
      <c r="J24" s="134" t="s">
        <v>3675</v>
      </c>
      <c r="K24" s="134" t="s">
        <v>3675</v>
      </c>
    </row>
    <row r="25" spans="1:11">
      <c r="A25" s="102" t="s">
        <v>205</v>
      </c>
      <c r="B25" s="134" t="s">
        <v>3675</v>
      </c>
      <c r="C25" s="134" t="s">
        <v>3675</v>
      </c>
      <c r="D25" s="134" t="s">
        <v>3675</v>
      </c>
      <c r="E25" s="134" t="s">
        <v>3675</v>
      </c>
      <c r="F25" s="134" t="s">
        <v>3675</v>
      </c>
      <c r="G25" s="134" t="s">
        <v>3675</v>
      </c>
      <c r="H25" s="134" t="s">
        <v>3675</v>
      </c>
      <c r="I25" s="134" t="s">
        <v>3675</v>
      </c>
      <c r="J25" s="134" t="s">
        <v>3675</v>
      </c>
      <c r="K25" s="134" t="s">
        <v>3675</v>
      </c>
    </row>
    <row r="26" spans="1:11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1:11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1:11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1:11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1:11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</row>
    <row r="115" spans="1:11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</row>
    <row r="116" spans="1:11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</row>
    <row r="117" spans="1:11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</row>
    <row r="118" spans="1:11" hidden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9" style="2" bestFit="1" customWidth="1"/>
    <col min="2" max="2" width="58.140625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149</v>
      </c>
      <c r="B1" s="37" t="s" vm="1">
        <v>222</v>
      </c>
    </row>
    <row r="2" spans="1:10">
      <c r="A2" s="37" t="s">
        <v>148</v>
      </c>
      <c r="B2" s="37" t="s">
        <v>223</v>
      </c>
    </row>
    <row r="3" spans="1:10">
      <c r="A3" s="37" t="s">
        <v>150</v>
      </c>
      <c r="B3" s="37" t="s">
        <v>224</v>
      </c>
    </row>
    <row r="4" spans="1:10">
      <c r="A4" s="37" t="s">
        <v>151</v>
      </c>
      <c r="B4" s="37">
        <v>8803</v>
      </c>
    </row>
    <row r="5" spans="1:10" ht="18.75">
      <c r="A5" s="162" t="s">
        <v>100</v>
      </c>
      <c r="B5" s="163"/>
      <c r="C5" s="163"/>
      <c r="D5" s="163"/>
      <c r="E5" s="163"/>
      <c r="F5" s="163"/>
      <c r="G5" s="163"/>
      <c r="H5" s="163"/>
      <c r="I5" s="163"/>
      <c r="J5" s="164"/>
    </row>
    <row r="6" spans="1:10" s="3" customFormat="1">
      <c r="A6" s="38" t="s">
        <v>120</v>
      </c>
      <c r="B6" s="39" t="s">
        <v>48</v>
      </c>
      <c r="C6" s="39" t="s">
        <v>123</v>
      </c>
      <c r="D6" s="39" t="s">
        <v>70</v>
      </c>
      <c r="E6" s="39" t="s">
        <v>107</v>
      </c>
      <c r="F6" s="39" t="s">
        <v>199</v>
      </c>
      <c r="G6" s="39" t="s">
        <v>198</v>
      </c>
      <c r="H6" s="39" t="s">
        <v>66</v>
      </c>
      <c r="I6" s="39" t="s">
        <v>152</v>
      </c>
      <c r="J6" s="41" t="s">
        <v>154</v>
      </c>
    </row>
    <row r="7" spans="1:10" s="3" customFormat="1">
      <c r="A7" s="127" t="s">
        <v>3675</v>
      </c>
      <c r="B7" s="128" t="s">
        <v>3675</v>
      </c>
      <c r="C7" s="128" t="s">
        <v>3675</v>
      </c>
      <c r="D7" s="128" t="s">
        <v>3675</v>
      </c>
      <c r="E7" s="128" t="s">
        <v>3675</v>
      </c>
      <c r="F7" s="12" t="s">
        <v>206</v>
      </c>
      <c r="G7" s="128" t="s">
        <v>3675</v>
      </c>
      <c r="H7" s="12" t="s">
        <v>202</v>
      </c>
      <c r="I7" s="27" t="s">
        <v>19</v>
      </c>
      <c r="J7" s="28" t="s">
        <v>19</v>
      </c>
    </row>
    <row r="8" spans="1:10" s="4" customFormat="1" ht="20.25">
      <c r="A8" s="129" t="s">
        <v>3675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9" t="s">
        <v>53</v>
      </c>
      <c r="B9" s="134" t="s">
        <v>3675</v>
      </c>
      <c r="C9" s="134" t="s">
        <v>3675</v>
      </c>
      <c r="D9" s="134" t="s">
        <v>3675</v>
      </c>
      <c r="E9" s="134" t="s">
        <v>3675</v>
      </c>
      <c r="F9" s="134" t="s">
        <v>3675</v>
      </c>
      <c r="G9" s="134" t="s">
        <v>3675</v>
      </c>
      <c r="H9" s="69">
        <v>6432.6281454189984</v>
      </c>
      <c r="I9" s="70">
        <f>IFERROR(H9/$H$9,0)</f>
        <v>1</v>
      </c>
      <c r="J9" s="70">
        <f>H9/'סכום נכסי הקרן'!$C$41</f>
        <v>2.0147516527617699E-3</v>
      </c>
    </row>
    <row r="10" spans="1:10">
      <c r="A10" s="75" t="s">
        <v>193</v>
      </c>
      <c r="B10" s="134" t="s">
        <v>3675</v>
      </c>
      <c r="C10" s="134" t="s">
        <v>3675</v>
      </c>
      <c r="D10" s="134" t="s">
        <v>3675</v>
      </c>
      <c r="E10" s="134" t="s">
        <v>3675</v>
      </c>
      <c r="F10" s="134" t="s">
        <v>3675</v>
      </c>
      <c r="G10" s="134" t="s">
        <v>3675</v>
      </c>
      <c r="H10" s="69">
        <v>6432.6281454189984</v>
      </c>
      <c r="I10" s="70">
        <f t="shared" ref="I10:I16" si="0">IFERROR(H10/$H$9,0)</f>
        <v>1</v>
      </c>
      <c r="J10" s="70">
        <f>H10/'סכום נכסי הקרן'!$C$41</f>
        <v>2.0147516527617699E-3</v>
      </c>
    </row>
    <row r="11" spans="1:10">
      <c r="A11" s="58" t="s">
        <v>1821</v>
      </c>
      <c r="B11" s="59" t="s">
        <v>1822</v>
      </c>
      <c r="C11" s="72" t="s">
        <v>29</v>
      </c>
      <c r="D11" s="72" t="s">
        <v>1823</v>
      </c>
      <c r="E11" s="72" t="s">
        <v>137</v>
      </c>
      <c r="F11" s="69">
        <v>47.844548000000003</v>
      </c>
      <c r="G11" s="71">
        <v>454300</v>
      </c>
      <c r="H11" s="69">
        <v>133.32071802199999</v>
      </c>
      <c r="I11" s="70">
        <f t="shared" si="0"/>
        <v>2.072569951318334E-2</v>
      </c>
      <c r="J11" s="70">
        <f>H11/'סכום נכסי הקרן'!$C$41</f>
        <v>4.1757137348829948E-5</v>
      </c>
    </row>
    <row r="12" spans="1:10">
      <c r="A12" s="58" t="s">
        <v>1824</v>
      </c>
      <c r="B12" s="59" t="s">
        <v>1825</v>
      </c>
      <c r="C12" s="72" t="s">
        <v>29</v>
      </c>
      <c r="D12" s="72" t="s">
        <v>1823</v>
      </c>
      <c r="E12" s="72" t="s">
        <v>135</v>
      </c>
      <c r="F12" s="69">
        <v>29.190565000000003</v>
      </c>
      <c r="G12" s="71">
        <v>103370</v>
      </c>
      <c r="H12" s="69">
        <v>244.30868071799995</v>
      </c>
      <c r="I12" s="70">
        <f t="shared" si="0"/>
        <v>3.7979605721805101E-2</v>
      </c>
      <c r="J12" s="70">
        <f>H12/'סכום נכסי הקרן'!$C$41</f>
        <v>7.6519473399247215E-5</v>
      </c>
    </row>
    <row r="13" spans="1:10">
      <c r="A13" s="58" t="s">
        <v>1826</v>
      </c>
      <c r="B13" s="59" t="s">
        <v>1827</v>
      </c>
      <c r="C13" s="72" t="s">
        <v>29</v>
      </c>
      <c r="D13" s="72" t="s">
        <v>1823</v>
      </c>
      <c r="E13" s="72" t="s">
        <v>135</v>
      </c>
      <c r="F13" s="69">
        <v>14.322563000000001</v>
      </c>
      <c r="G13" s="71">
        <v>1702350</v>
      </c>
      <c r="H13" s="69">
        <v>611.39733157000001</v>
      </c>
      <c r="I13" s="70">
        <f t="shared" si="0"/>
        <v>9.5046273117062915E-2</v>
      </c>
      <c r="J13" s="70">
        <f>H13/'סכום נכסי הקרן'!$C$41</f>
        <v>1.9149463585144911E-4</v>
      </c>
    </row>
    <row r="14" spans="1:10">
      <c r="A14" s="58" t="s">
        <v>1828</v>
      </c>
      <c r="B14" s="59" t="s">
        <v>1829</v>
      </c>
      <c r="C14" s="72" t="s">
        <v>29</v>
      </c>
      <c r="D14" s="72" t="s">
        <v>1823</v>
      </c>
      <c r="E14" s="72" t="s">
        <v>144</v>
      </c>
      <c r="F14" s="69">
        <v>4.2672509999999999</v>
      </c>
      <c r="G14" s="71">
        <v>3345000</v>
      </c>
      <c r="H14" s="69">
        <v>70.152234861000011</v>
      </c>
      <c r="I14" s="70">
        <f t="shared" si="0"/>
        <v>1.0905687889165331E-2</v>
      </c>
      <c r="J14" s="70">
        <f>H14/'סכום נכסי הקרן'!$C$41</f>
        <v>2.1972252699199869E-5</v>
      </c>
    </row>
    <row r="15" spans="1:10">
      <c r="A15" s="58" t="s">
        <v>1830</v>
      </c>
      <c r="B15" s="59" t="s">
        <v>1831</v>
      </c>
      <c r="C15" s="72" t="s">
        <v>29</v>
      </c>
      <c r="D15" s="72" t="s">
        <v>1823</v>
      </c>
      <c r="E15" s="72" t="s">
        <v>135</v>
      </c>
      <c r="F15" s="69">
        <v>142.50693699999999</v>
      </c>
      <c r="G15" s="71">
        <v>482000</v>
      </c>
      <c r="H15" s="69">
        <v>3367.2328456120003</v>
      </c>
      <c r="I15" s="70">
        <f t="shared" si="0"/>
        <v>0.52346144833663022</v>
      </c>
      <c r="J15" s="70">
        <f>H15/'סכום נכסי הקרן'!$C$41</f>
        <v>1.0546448181932956E-3</v>
      </c>
    </row>
    <row r="16" spans="1:10">
      <c r="A16" s="58" t="s">
        <v>1832</v>
      </c>
      <c r="B16" s="59" t="s">
        <v>1833</v>
      </c>
      <c r="C16" s="72" t="s">
        <v>29</v>
      </c>
      <c r="D16" s="72" t="s">
        <v>1823</v>
      </c>
      <c r="E16" s="72" t="s">
        <v>135</v>
      </c>
      <c r="F16" s="69">
        <v>106.965029</v>
      </c>
      <c r="G16" s="71">
        <v>11801.5625</v>
      </c>
      <c r="H16" s="69">
        <v>2006.2163346360001</v>
      </c>
      <c r="I16" s="70">
        <f t="shared" si="0"/>
        <v>0.31188128542215343</v>
      </c>
      <c r="J16" s="70">
        <f>H16/'סכום נכסי הקרן'!$C$41</f>
        <v>6.2836333526974898E-4</v>
      </c>
    </row>
    <row r="17" spans="1:10">
      <c r="A17" s="133" t="s">
        <v>3675</v>
      </c>
      <c r="B17" s="134" t="s">
        <v>3675</v>
      </c>
      <c r="C17" s="134" t="s">
        <v>3675</v>
      </c>
      <c r="D17" s="134" t="s">
        <v>3675</v>
      </c>
      <c r="E17" s="134" t="s">
        <v>3675</v>
      </c>
      <c r="F17" s="134" t="s">
        <v>3675</v>
      </c>
      <c r="G17" s="134" t="s">
        <v>3675</v>
      </c>
      <c r="H17" s="134" t="s">
        <v>3675</v>
      </c>
      <c r="I17" s="134" t="s">
        <v>3675</v>
      </c>
      <c r="J17" s="134" t="s">
        <v>3675</v>
      </c>
    </row>
    <row r="18" spans="1:10">
      <c r="A18" s="148" t="s">
        <v>3675</v>
      </c>
      <c r="B18" s="134" t="s">
        <v>3675</v>
      </c>
      <c r="C18" s="134" t="s">
        <v>3675</v>
      </c>
      <c r="D18" s="134" t="s">
        <v>3675</v>
      </c>
      <c r="E18" s="134" t="s">
        <v>3675</v>
      </c>
      <c r="F18" s="134" t="s">
        <v>3675</v>
      </c>
      <c r="G18" s="134" t="s">
        <v>3675</v>
      </c>
      <c r="H18" s="134" t="s">
        <v>3675</v>
      </c>
      <c r="I18" s="134" t="s">
        <v>3675</v>
      </c>
      <c r="J18" s="134" t="s">
        <v>3675</v>
      </c>
    </row>
    <row r="19" spans="1:10">
      <c r="A19" s="134" t="s">
        <v>3675</v>
      </c>
      <c r="B19" s="134" t="s">
        <v>3675</v>
      </c>
      <c r="C19" s="134" t="s">
        <v>3675</v>
      </c>
      <c r="D19" s="134" t="s">
        <v>3675</v>
      </c>
      <c r="E19" s="134" t="s">
        <v>3675</v>
      </c>
      <c r="F19" s="134" t="s">
        <v>3675</v>
      </c>
      <c r="G19" s="134" t="s">
        <v>3675</v>
      </c>
      <c r="H19" s="134" t="s">
        <v>3675</v>
      </c>
      <c r="I19" s="134" t="s">
        <v>3675</v>
      </c>
      <c r="J19" s="134" t="s">
        <v>3675</v>
      </c>
    </row>
    <row r="20" spans="1:10">
      <c r="A20" s="134" t="s">
        <v>3675</v>
      </c>
      <c r="B20" s="134" t="s">
        <v>3675</v>
      </c>
      <c r="C20" s="134" t="s">
        <v>3675</v>
      </c>
      <c r="D20" s="134" t="s">
        <v>3675</v>
      </c>
      <c r="E20" s="134" t="s">
        <v>3675</v>
      </c>
      <c r="F20" s="134" t="s">
        <v>3675</v>
      </c>
      <c r="G20" s="134" t="s">
        <v>3675</v>
      </c>
      <c r="H20" s="134" t="s">
        <v>3675</v>
      </c>
      <c r="I20" s="134" t="s">
        <v>3675</v>
      </c>
      <c r="J20" s="134" t="s">
        <v>3675</v>
      </c>
    </row>
    <row r="21" spans="1:10">
      <c r="A21" s="102" t="s">
        <v>214</v>
      </c>
      <c r="B21" s="134" t="s">
        <v>3675</v>
      </c>
      <c r="C21" s="134" t="s">
        <v>3675</v>
      </c>
      <c r="D21" s="134" t="s">
        <v>3675</v>
      </c>
      <c r="E21" s="134" t="s">
        <v>3675</v>
      </c>
      <c r="F21" s="134" t="s">
        <v>3675</v>
      </c>
      <c r="G21" s="134" t="s">
        <v>3675</v>
      </c>
      <c r="H21" s="134" t="s">
        <v>3675</v>
      </c>
      <c r="I21" s="134" t="s">
        <v>3675</v>
      </c>
      <c r="J21" s="134" t="s">
        <v>3675</v>
      </c>
    </row>
    <row r="22" spans="1:10">
      <c r="A22" s="102" t="s">
        <v>116</v>
      </c>
      <c r="B22" s="134" t="s">
        <v>3675</v>
      </c>
      <c r="C22" s="134" t="s">
        <v>3675</v>
      </c>
      <c r="D22" s="134" t="s">
        <v>3675</v>
      </c>
      <c r="E22" s="134" t="s">
        <v>3675</v>
      </c>
      <c r="F22" s="134" t="s">
        <v>3675</v>
      </c>
      <c r="G22" s="134" t="s">
        <v>3675</v>
      </c>
      <c r="H22" s="134" t="s">
        <v>3675</v>
      </c>
      <c r="I22" s="134" t="s">
        <v>3675</v>
      </c>
      <c r="J22" s="134" t="s">
        <v>3675</v>
      </c>
    </row>
    <row r="23" spans="1:10">
      <c r="A23" s="102" t="s">
        <v>197</v>
      </c>
      <c r="B23" s="134" t="s">
        <v>3675</v>
      </c>
      <c r="C23" s="134" t="s">
        <v>3675</v>
      </c>
      <c r="D23" s="134" t="s">
        <v>3675</v>
      </c>
      <c r="E23" s="134" t="s">
        <v>3675</v>
      </c>
      <c r="F23" s="134" t="s">
        <v>3675</v>
      </c>
      <c r="G23" s="134" t="s">
        <v>3675</v>
      </c>
      <c r="H23" s="134" t="s">
        <v>3675</v>
      </c>
      <c r="I23" s="134" t="s">
        <v>3675</v>
      </c>
      <c r="J23" s="134" t="s">
        <v>3675</v>
      </c>
    </row>
    <row r="24" spans="1:10">
      <c r="A24" s="102" t="s">
        <v>205</v>
      </c>
      <c r="B24" s="134" t="s">
        <v>3675</v>
      </c>
      <c r="C24" s="134" t="s">
        <v>3675</v>
      </c>
      <c r="D24" s="134" t="s">
        <v>3675</v>
      </c>
      <c r="E24" s="134" t="s">
        <v>3675</v>
      </c>
      <c r="F24" s="134" t="s">
        <v>3675</v>
      </c>
      <c r="G24" s="134" t="s">
        <v>3675</v>
      </c>
      <c r="H24" s="134" t="s">
        <v>3675</v>
      </c>
      <c r="I24" s="134" t="s">
        <v>3675</v>
      </c>
      <c r="J24" s="134" t="s">
        <v>3675</v>
      </c>
    </row>
    <row r="25" spans="1:10" hidden="1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idden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idden="1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idden="1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idden="1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idden="1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0" hidden="1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hidden="1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hidden="1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hidden="1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hidden="1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idden="1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hidden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idden="1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hidden="1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hidden="1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hidden="1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idden="1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hidden="1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hidden="1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idden="1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hidden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idden="1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hidden="1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hidden="1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hidden="1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hidden="1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hidden="1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 hidden="1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 hidden="1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hidden="1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idden="1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 hidden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idden="1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 hidden="1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 hidden="1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hidden="1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hidden="1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 hidden="1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 hidden="1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hidden="1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 hidden="1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 hidden="1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 hidden="1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 hidden="1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0" hidden="1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idden="1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 hidden="1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0" hidden="1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 hidden="1">
      <c r="A76" s="59"/>
      <c r="B76" s="59"/>
      <c r="C76" s="59"/>
      <c r="D76" s="59"/>
      <c r="E76" s="59"/>
      <c r="F76" s="59"/>
      <c r="G76" s="59"/>
      <c r="H76" s="59"/>
      <c r="I76" s="59"/>
      <c r="J76" s="59"/>
    </row>
    <row r="77" spans="1:10" hidden="1">
      <c r="A77" s="59"/>
      <c r="B77" s="59"/>
      <c r="C77" s="59"/>
      <c r="D77" s="59"/>
      <c r="E77" s="59"/>
      <c r="F77" s="59"/>
      <c r="G77" s="59"/>
      <c r="H77" s="59"/>
      <c r="I77" s="59"/>
      <c r="J77" s="59"/>
    </row>
    <row r="78" spans="1:10" hidden="1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 hidden="1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 hidden="1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 hidden="1">
      <c r="A81" s="59"/>
      <c r="B81" s="59"/>
      <c r="C81" s="59"/>
      <c r="D81" s="59"/>
      <c r="E81" s="59"/>
      <c r="F81" s="59"/>
      <c r="G81" s="59"/>
      <c r="H81" s="59"/>
      <c r="I81" s="59"/>
      <c r="J81" s="59"/>
    </row>
    <row r="82" spans="1:10" hidden="1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 hidden="1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4" spans="1:10" hidden="1">
      <c r="A84" s="59"/>
      <c r="B84" s="59"/>
      <c r="C84" s="59"/>
      <c r="D84" s="59"/>
      <c r="E84" s="59"/>
      <c r="F84" s="59"/>
      <c r="G84" s="59"/>
      <c r="H84" s="59"/>
      <c r="I84" s="59"/>
      <c r="J84" s="59"/>
    </row>
    <row r="85" spans="1:10" hidden="1">
      <c r="A85" s="59"/>
      <c r="B85" s="59"/>
      <c r="C85" s="59"/>
      <c r="D85" s="59"/>
      <c r="E85" s="59"/>
      <c r="F85" s="59"/>
      <c r="G85" s="59"/>
      <c r="H85" s="59"/>
      <c r="I85" s="59"/>
      <c r="J85" s="59"/>
    </row>
    <row r="86" spans="1:10" hidden="1">
      <c r="A86" s="59"/>
      <c r="B86" s="59"/>
      <c r="C86" s="59"/>
      <c r="D86" s="59"/>
      <c r="E86" s="59"/>
      <c r="F86" s="59"/>
      <c r="G86" s="59"/>
      <c r="H86" s="59"/>
      <c r="I86" s="59"/>
      <c r="J86" s="59"/>
    </row>
    <row r="87" spans="1:10" hidden="1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 hidden="1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0" hidden="1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hidden="1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hidden="1">
      <c r="A91" s="59"/>
      <c r="B91" s="59"/>
      <c r="C91" s="59"/>
      <c r="D91" s="59"/>
      <c r="E91" s="59"/>
      <c r="F91" s="59"/>
      <c r="G91" s="59"/>
      <c r="H91" s="59"/>
      <c r="I91" s="59"/>
      <c r="J91" s="59"/>
    </row>
    <row r="92" spans="1:10" hidden="1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 hidden="1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hidden="1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 hidden="1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 hidden="1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 hidden="1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 hidden="1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 hidden="1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1:10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0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</row>
    <row r="109" spans="1:10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</row>
    <row r="110" spans="1:10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</row>
    <row r="111" spans="1:10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</row>
    <row r="112" spans="1:10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</row>
    <row r="113" spans="1:10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</row>
    <row r="114" spans="1:10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</row>
    <row r="115" spans="1:10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</row>
    <row r="116" spans="1:10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</row>
    <row r="117" spans="1:10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A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7" t="s">
        <v>149</v>
      </c>
      <c r="B1" s="37" t="s" vm="1">
        <v>222</v>
      </c>
    </row>
    <row r="2" spans="1:34">
      <c r="A2" s="37" t="s">
        <v>148</v>
      </c>
      <c r="B2" s="37" t="s">
        <v>223</v>
      </c>
    </row>
    <row r="3" spans="1:34">
      <c r="A3" s="37" t="s">
        <v>150</v>
      </c>
      <c r="B3" s="37" t="s">
        <v>224</v>
      </c>
      <c r="D3" s="2"/>
    </row>
    <row r="4" spans="1:34">
      <c r="A4" s="37" t="s">
        <v>151</v>
      </c>
      <c r="B4" s="37">
        <v>8803</v>
      </c>
    </row>
    <row r="5" spans="1:34" ht="18.75">
      <c r="A5" s="162" t="s">
        <v>101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4"/>
    </row>
    <row r="6" spans="1:34" s="3" customFormat="1">
      <c r="A6" s="38" t="s">
        <v>120</v>
      </c>
      <c r="B6" s="39" t="s">
        <v>48</v>
      </c>
      <c r="C6" s="40" t="s">
        <v>55</v>
      </c>
      <c r="D6" s="39" t="s">
        <v>14</v>
      </c>
      <c r="E6" s="39" t="s">
        <v>71</v>
      </c>
      <c r="F6" s="39" t="s">
        <v>108</v>
      </c>
      <c r="G6" s="39" t="s">
        <v>17</v>
      </c>
      <c r="H6" s="39" t="s">
        <v>107</v>
      </c>
      <c r="I6" s="39" t="s">
        <v>16</v>
      </c>
      <c r="J6" s="39" t="s">
        <v>18</v>
      </c>
      <c r="K6" s="39" t="s">
        <v>199</v>
      </c>
      <c r="L6" s="39" t="s">
        <v>198</v>
      </c>
      <c r="M6" s="39" t="s">
        <v>66</v>
      </c>
      <c r="N6" s="39" t="s">
        <v>63</v>
      </c>
      <c r="O6" s="39" t="s">
        <v>152</v>
      </c>
      <c r="P6" s="41" t="s">
        <v>154</v>
      </c>
    </row>
    <row r="7" spans="1:34" s="3" customFormat="1">
      <c r="A7" s="127" t="s">
        <v>3675</v>
      </c>
      <c r="B7" s="128" t="s">
        <v>3675</v>
      </c>
      <c r="C7" s="128" t="s">
        <v>3675</v>
      </c>
      <c r="D7" s="128" t="s">
        <v>3675</v>
      </c>
      <c r="E7" s="128" t="s">
        <v>3675</v>
      </c>
      <c r="F7" s="27" t="s">
        <v>21</v>
      </c>
      <c r="G7" s="27" t="s">
        <v>20</v>
      </c>
      <c r="H7" s="128" t="s">
        <v>3675</v>
      </c>
      <c r="I7" s="27" t="s">
        <v>19</v>
      </c>
      <c r="J7" s="27" t="s">
        <v>19</v>
      </c>
      <c r="K7" s="27" t="s">
        <v>206</v>
      </c>
      <c r="L7" s="128" t="s">
        <v>3675</v>
      </c>
      <c r="M7" s="27" t="s">
        <v>202</v>
      </c>
      <c r="N7" s="27" t="s">
        <v>19</v>
      </c>
      <c r="O7" s="27" t="s">
        <v>19</v>
      </c>
      <c r="P7" s="28" t="s">
        <v>19</v>
      </c>
    </row>
    <row r="8" spans="1:34" s="4" customFormat="1" ht="20.25">
      <c r="A8" s="129" t="s">
        <v>3675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117</v>
      </c>
    </row>
    <row r="9" spans="1:34" s="4" customFormat="1" ht="20.25">
      <c r="A9" s="93" t="s">
        <v>3405</v>
      </c>
      <c r="B9" s="134" t="s">
        <v>3675</v>
      </c>
      <c r="C9" s="134" t="s">
        <v>3675</v>
      </c>
      <c r="D9" s="134" t="s">
        <v>3675</v>
      </c>
      <c r="E9" s="134" t="s">
        <v>3675</v>
      </c>
      <c r="F9" s="134" t="s">
        <v>3675</v>
      </c>
      <c r="G9" s="134" t="s">
        <v>3675</v>
      </c>
      <c r="H9" s="134" t="s">
        <v>3675</v>
      </c>
      <c r="I9" s="134" t="s">
        <v>3675</v>
      </c>
      <c r="J9" s="134" t="s">
        <v>3675</v>
      </c>
      <c r="K9" s="134" t="s">
        <v>3675</v>
      </c>
      <c r="L9" s="134" t="s">
        <v>3675</v>
      </c>
      <c r="M9" s="103">
        <v>0</v>
      </c>
      <c r="N9" s="134" t="s">
        <v>3675</v>
      </c>
      <c r="O9" s="104">
        <v>0</v>
      </c>
      <c r="P9" s="104">
        <v>0</v>
      </c>
      <c r="AH9" s="1"/>
    </row>
    <row r="10" spans="1:34">
      <c r="A10" s="102" t="s">
        <v>214</v>
      </c>
      <c r="B10" s="134" t="s">
        <v>3675</v>
      </c>
      <c r="C10" s="134" t="s">
        <v>3675</v>
      </c>
      <c r="D10" s="134" t="s">
        <v>3675</v>
      </c>
      <c r="E10" s="134" t="s">
        <v>3675</v>
      </c>
      <c r="F10" s="134" t="s">
        <v>3675</v>
      </c>
      <c r="G10" s="134" t="s">
        <v>3675</v>
      </c>
      <c r="H10" s="134" t="s">
        <v>3675</v>
      </c>
      <c r="I10" s="134" t="s">
        <v>3675</v>
      </c>
      <c r="J10" s="134" t="s">
        <v>3675</v>
      </c>
      <c r="K10" s="134" t="s">
        <v>3675</v>
      </c>
      <c r="L10" s="134" t="s">
        <v>3675</v>
      </c>
      <c r="M10" s="134" t="s">
        <v>3675</v>
      </c>
      <c r="N10" s="134" t="s">
        <v>3675</v>
      </c>
      <c r="O10" s="134" t="s">
        <v>3675</v>
      </c>
      <c r="P10" s="134" t="s">
        <v>3675</v>
      </c>
    </row>
    <row r="11" spans="1:34">
      <c r="A11" s="102" t="s">
        <v>116</v>
      </c>
      <c r="B11" s="134" t="s">
        <v>3675</v>
      </c>
      <c r="C11" s="134" t="s">
        <v>3675</v>
      </c>
      <c r="D11" s="134" t="s">
        <v>3675</v>
      </c>
      <c r="E11" s="134" t="s">
        <v>3675</v>
      </c>
      <c r="F11" s="134" t="s">
        <v>3675</v>
      </c>
      <c r="G11" s="134" t="s">
        <v>3675</v>
      </c>
      <c r="H11" s="134" t="s">
        <v>3675</v>
      </c>
      <c r="I11" s="134" t="s">
        <v>3675</v>
      </c>
      <c r="J11" s="134" t="s">
        <v>3675</v>
      </c>
      <c r="K11" s="134" t="s">
        <v>3675</v>
      </c>
      <c r="L11" s="134" t="s">
        <v>3675</v>
      </c>
      <c r="M11" s="134" t="s">
        <v>3675</v>
      </c>
      <c r="N11" s="134" t="s">
        <v>3675</v>
      </c>
      <c r="O11" s="134" t="s">
        <v>3675</v>
      </c>
      <c r="P11" s="134" t="s">
        <v>3675</v>
      </c>
    </row>
    <row r="12" spans="1:34">
      <c r="A12" s="102" t="s">
        <v>197</v>
      </c>
      <c r="B12" s="134" t="s">
        <v>3675</v>
      </c>
      <c r="C12" s="134" t="s">
        <v>3675</v>
      </c>
      <c r="D12" s="134" t="s">
        <v>3675</v>
      </c>
      <c r="E12" s="134" t="s">
        <v>3675</v>
      </c>
      <c r="F12" s="134" t="s">
        <v>3675</v>
      </c>
      <c r="G12" s="134" t="s">
        <v>3675</v>
      </c>
      <c r="H12" s="134" t="s">
        <v>3675</v>
      </c>
      <c r="I12" s="134" t="s">
        <v>3675</v>
      </c>
      <c r="J12" s="134" t="s">
        <v>3675</v>
      </c>
      <c r="K12" s="134" t="s">
        <v>3675</v>
      </c>
      <c r="L12" s="134" t="s">
        <v>3675</v>
      </c>
      <c r="M12" s="134" t="s">
        <v>3675</v>
      </c>
      <c r="N12" s="134" t="s">
        <v>3675</v>
      </c>
      <c r="O12" s="134" t="s">
        <v>3675</v>
      </c>
      <c r="P12" s="134" t="s">
        <v>3675</v>
      </c>
    </row>
    <row r="13" spans="1:34">
      <c r="A13" s="102" t="s">
        <v>205</v>
      </c>
      <c r="B13" s="134" t="s">
        <v>3675</v>
      </c>
      <c r="C13" s="134" t="s">
        <v>3675</v>
      </c>
      <c r="D13" s="134" t="s">
        <v>3675</v>
      </c>
      <c r="E13" s="134" t="s">
        <v>3675</v>
      </c>
      <c r="F13" s="134" t="s">
        <v>3675</v>
      </c>
      <c r="G13" s="134" t="s">
        <v>3675</v>
      </c>
      <c r="H13" s="134" t="s">
        <v>3675</v>
      </c>
      <c r="I13" s="134" t="s">
        <v>3675</v>
      </c>
      <c r="J13" s="134" t="s">
        <v>3675</v>
      </c>
      <c r="K13" s="134" t="s">
        <v>3675</v>
      </c>
      <c r="L13" s="134" t="s">
        <v>3675</v>
      </c>
      <c r="M13" s="134" t="s">
        <v>3675</v>
      </c>
      <c r="N13" s="134" t="s">
        <v>3675</v>
      </c>
      <c r="O13" s="134" t="s">
        <v>3675</v>
      </c>
      <c r="P13" s="134" t="s">
        <v>3675</v>
      </c>
    </row>
    <row r="14" spans="1:34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34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34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1:16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1:16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16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1:16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16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1:16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1:16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</row>
    <row r="68" spans="1:16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</row>
    <row r="70" spans="1:16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1:16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16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6" spans="1:16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6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</row>
    <row r="79" spans="1:16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</row>
    <row r="80" spans="1:16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</row>
    <row r="82" spans="1:16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1:16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</row>
    <row r="84" spans="1:16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</row>
    <row r="85" spans="1:16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1:16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</row>
    <row r="88" spans="1:16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</row>
    <row r="89" spans="1:16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1:16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</row>
    <row r="91" spans="1:16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</row>
    <row r="92" spans="1:16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1:16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</row>
    <row r="94" spans="1:16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</row>
    <row r="95" spans="1:16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1:16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</row>
    <row r="97" spans="1:16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</row>
    <row r="98" spans="1:16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1:16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</row>
    <row r="100" spans="1:16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6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</row>
    <row r="102" spans="1:16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6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</row>
    <row r="104" spans="1:16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1:16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</row>
    <row r="106" spans="1:16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</row>
    <row r="107" spans="1:16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</row>
    <row r="108" spans="1:16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24.140625" style="2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bestFit="1" customWidth="1"/>
    <col min="11" max="11" width="9.5703125" style="1" customWidth="1"/>
    <col min="12" max="12" width="11.28515625" style="1" bestFit="1" customWidth="1"/>
    <col min="13" max="13" width="9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7" t="s">
        <v>149</v>
      </c>
      <c r="B1" s="37" t="s" vm="1">
        <v>222</v>
      </c>
    </row>
    <row r="2" spans="1:15">
      <c r="A2" s="37" t="s">
        <v>148</v>
      </c>
      <c r="B2" s="37" t="s">
        <v>223</v>
      </c>
    </row>
    <row r="3" spans="1:15">
      <c r="A3" s="37" t="s">
        <v>150</v>
      </c>
      <c r="B3" s="37" t="s">
        <v>224</v>
      </c>
    </row>
    <row r="4" spans="1:15">
      <c r="A4" s="37" t="s">
        <v>151</v>
      </c>
      <c r="B4" s="37">
        <v>8803</v>
      </c>
    </row>
    <row r="5" spans="1:15" ht="18.75">
      <c r="A5" s="162" t="s">
        <v>93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4"/>
    </row>
    <row r="6" spans="1:15" s="3" customFormat="1" ht="63">
      <c r="A6" s="38" t="s">
        <v>120</v>
      </c>
      <c r="B6" s="39" t="s">
        <v>48</v>
      </c>
      <c r="C6" s="39" t="s">
        <v>14</v>
      </c>
      <c r="D6" s="39" t="s">
        <v>71</v>
      </c>
      <c r="E6" s="39" t="s">
        <v>108</v>
      </c>
      <c r="F6" s="39" t="s">
        <v>17</v>
      </c>
      <c r="G6" s="39" t="s">
        <v>107</v>
      </c>
      <c r="H6" s="39" t="s">
        <v>16</v>
      </c>
      <c r="I6" s="39" t="s">
        <v>18</v>
      </c>
      <c r="J6" s="39" t="s">
        <v>199</v>
      </c>
      <c r="K6" s="39" t="s">
        <v>198</v>
      </c>
      <c r="L6" s="39" t="s">
        <v>115</v>
      </c>
      <c r="M6" s="39" t="s">
        <v>63</v>
      </c>
      <c r="N6" s="39" t="s">
        <v>152</v>
      </c>
      <c r="O6" s="41" t="s">
        <v>154</v>
      </c>
    </row>
    <row r="7" spans="1:15" s="3" customFormat="1">
      <c r="A7" s="127" t="s">
        <v>3675</v>
      </c>
      <c r="B7" s="128" t="s">
        <v>3675</v>
      </c>
      <c r="C7" s="128" t="s">
        <v>3675</v>
      </c>
      <c r="D7" s="128" t="s">
        <v>3675</v>
      </c>
      <c r="E7" s="27" t="s">
        <v>21</v>
      </c>
      <c r="F7" s="27" t="s">
        <v>20</v>
      </c>
      <c r="G7" s="128" t="s">
        <v>3675</v>
      </c>
      <c r="H7" s="27" t="s">
        <v>19</v>
      </c>
      <c r="I7" s="27" t="s">
        <v>19</v>
      </c>
      <c r="J7" s="27" t="s">
        <v>206</v>
      </c>
      <c r="K7" s="128" t="s">
        <v>3675</v>
      </c>
      <c r="L7" s="27" t="s">
        <v>202</v>
      </c>
      <c r="M7" s="27" t="s">
        <v>19</v>
      </c>
      <c r="N7" s="27" t="s">
        <v>19</v>
      </c>
      <c r="O7" s="28" t="s">
        <v>19</v>
      </c>
    </row>
    <row r="8" spans="1:15" s="4" customFormat="1" ht="20.25">
      <c r="A8" s="129" t="s">
        <v>3675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55" t="s">
        <v>28</v>
      </c>
      <c r="B9" s="130" t="s">
        <v>3675</v>
      </c>
      <c r="C9" s="130" t="s">
        <v>3675</v>
      </c>
      <c r="D9" s="130" t="s">
        <v>3675</v>
      </c>
      <c r="E9" s="130" t="s">
        <v>3675</v>
      </c>
      <c r="F9" s="68">
        <v>6.0420354300144741</v>
      </c>
      <c r="G9" s="130" t="s">
        <v>3675</v>
      </c>
      <c r="H9" s="130" t="s">
        <v>3675</v>
      </c>
      <c r="I9" s="77">
        <v>4.8786079844163284E-2</v>
      </c>
      <c r="J9" s="130" t="s">
        <v>3675</v>
      </c>
      <c r="K9" s="130" t="s">
        <v>3675</v>
      </c>
      <c r="L9" s="63">
        <v>816202.82667765312</v>
      </c>
      <c r="M9" s="130" t="s">
        <v>3675</v>
      </c>
      <c r="N9" s="64">
        <f>IFERROR(L9/$L$9,0)</f>
        <v>1</v>
      </c>
      <c r="O9" s="64">
        <f>L9/'סכום נכסי הקרן'!$C$41</f>
        <v>0.25564138900345479</v>
      </c>
    </row>
    <row r="10" spans="1:15">
      <c r="A10" s="56" t="s">
        <v>191</v>
      </c>
      <c r="B10" s="131" t="s">
        <v>3675</v>
      </c>
      <c r="C10" s="131" t="s">
        <v>3675</v>
      </c>
      <c r="D10" s="131" t="s">
        <v>3675</v>
      </c>
      <c r="E10" s="131" t="s">
        <v>3675</v>
      </c>
      <c r="F10" s="68">
        <v>6.042035430014467</v>
      </c>
      <c r="G10" s="131" t="s">
        <v>3675</v>
      </c>
      <c r="H10" s="131" t="s">
        <v>3675</v>
      </c>
      <c r="I10" s="78">
        <v>4.8786079844163249E-2</v>
      </c>
      <c r="J10" s="131" t="s">
        <v>3675</v>
      </c>
      <c r="K10" s="131" t="s">
        <v>3675</v>
      </c>
      <c r="L10" s="66">
        <f>L11+L21</f>
        <v>816202.82667765289</v>
      </c>
      <c r="M10" s="131" t="s">
        <v>3675</v>
      </c>
      <c r="N10" s="67">
        <f t="shared" ref="N10:N75" si="0">IFERROR(L10/$L$9,0)</f>
        <v>0.99999999999999967</v>
      </c>
      <c r="O10" s="67">
        <f>L10/'סכום נכסי הקרן'!$C$41</f>
        <v>0.25564138900345473</v>
      </c>
    </row>
    <row r="11" spans="1:15">
      <c r="A11" s="87" t="s">
        <v>3413</v>
      </c>
      <c r="B11" s="131" t="s">
        <v>3675</v>
      </c>
      <c r="C11" s="131" t="s">
        <v>3675</v>
      </c>
      <c r="D11" s="131" t="s">
        <v>3675</v>
      </c>
      <c r="E11" s="131" t="s">
        <v>3675</v>
      </c>
      <c r="F11" s="66">
        <v>4.5142775911523083</v>
      </c>
      <c r="G11" s="131" t="s">
        <v>3675</v>
      </c>
      <c r="H11" s="131" t="s">
        <v>3675</v>
      </c>
      <c r="I11" s="105">
        <v>5.1400000000000071E-2</v>
      </c>
      <c r="J11" s="131" t="s">
        <v>3675</v>
      </c>
      <c r="K11" s="131" t="s">
        <v>3675</v>
      </c>
      <c r="L11" s="66">
        <f>SUM(L12:L19)</f>
        <v>75081.222960756</v>
      </c>
      <c r="M11" s="131" t="s">
        <v>3675</v>
      </c>
      <c r="N11" s="67">
        <f t="shared" ref="N11" si="1">IFERROR(L11/$L$9,0)</f>
        <v>9.1988437808251042E-2</v>
      </c>
      <c r="O11" s="67">
        <f>L11/'סכום נכסי הקרן'!$C$41</f>
        <v>2.3516052013559215E-2</v>
      </c>
    </row>
    <row r="12" spans="1:15">
      <c r="A12" s="62" t="s">
        <v>1834</v>
      </c>
      <c r="B12" s="59">
        <v>9444</v>
      </c>
      <c r="C12" s="59" t="s">
        <v>227</v>
      </c>
      <c r="D12" s="134" t="s">
        <v>3675</v>
      </c>
      <c r="E12" s="79">
        <v>44958</v>
      </c>
      <c r="F12" s="69">
        <v>4.0900000000002379</v>
      </c>
      <c r="G12" s="72" t="s">
        <v>136</v>
      </c>
      <c r="H12" s="73">
        <v>5.1500000000000004E-2</v>
      </c>
      <c r="I12" s="73">
        <v>5.1400000000004463E-2</v>
      </c>
      <c r="J12" s="69">
        <v>2655470.594757</v>
      </c>
      <c r="K12" s="71">
        <v>107.90034828121296</v>
      </c>
      <c r="L12" s="69">
        <v>2865.2620202480002</v>
      </c>
      <c r="M12" s="134" t="s">
        <v>3675</v>
      </c>
      <c r="N12" s="70">
        <f t="shared" ref="N12:N19" si="2">IFERROR(L12/$L$9,0)</f>
        <v>3.5104779432227964E-3</v>
      </c>
      <c r="O12" s="70">
        <f>L12/'סכום נכסי הקרן'!$C$41</f>
        <v>8.974234574714668E-4</v>
      </c>
    </row>
    <row r="13" spans="1:15">
      <c r="A13" s="62" t="s">
        <v>1835</v>
      </c>
      <c r="B13" s="59">
        <v>9499</v>
      </c>
      <c r="C13" s="59" t="s">
        <v>227</v>
      </c>
      <c r="D13" s="134" t="s">
        <v>3675</v>
      </c>
      <c r="E13" s="79">
        <v>44986</v>
      </c>
      <c r="F13" s="69">
        <v>4.1699999999923376</v>
      </c>
      <c r="G13" s="72" t="s">
        <v>136</v>
      </c>
      <c r="H13" s="73">
        <v>5.1500000000000004E-2</v>
      </c>
      <c r="I13" s="73">
        <v>5.1399999999939369E-2</v>
      </c>
      <c r="J13" s="69">
        <v>221657.197098</v>
      </c>
      <c r="K13" s="71">
        <v>107.15028957123947</v>
      </c>
      <c r="L13" s="69">
        <v>237.50632854599999</v>
      </c>
      <c r="M13" s="134" t="s">
        <v>3675</v>
      </c>
      <c r="N13" s="70">
        <f t="shared" si="2"/>
        <v>2.9098934821479062E-4</v>
      </c>
      <c r="O13" s="70">
        <f>L13/'סכום נכסי הקרן'!$C$41</f>
        <v>7.4388921162839048E-5</v>
      </c>
    </row>
    <row r="14" spans="1:15">
      <c r="A14" s="62" t="s">
        <v>1836</v>
      </c>
      <c r="B14" s="59">
        <v>9528</v>
      </c>
      <c r="C14" s="59" t="s">
        <v>227</v>
      </c>
      <c r="D14" s="134" t="s">
        <v>3675</v>
      </c>
      <c r="E14" s="79">
        <v>45047</v>
      </c>
      <c r="F14" s="69">
        <v>4.3400000000000629</v>
      </c>
      <c r="G14" s="72" t="s">
        <v>136</v>
      </c>
      <c r="H14" s="73">
        <v>5.1500000000000004E-2</v>
      </c>
      <c r="I14" s="73">
        <v>5.1400000000000362E-2</v>
      </c>
      <c r="J14" s="69">
        <v>14832838.266244</v>
      </c>
      <c r="K14" s="71">
        <v>105.32936263559201</v>
      </c>
      <c r="L14" s="69">
        <v>15623.334006603001</v>
      </c>
      <c r="M14" s="134" t="s">
        <v>3675</v>
      </c>
      <c r="N14" s="70">
        <f t="shared" si="2"/>
        <v>1.9141484807394814E-2</v>
      </c>
      <c r="O14" s="70">
        <f>L14/'סכום נכסי הקרן'!$C$41</f>
        <v>4.8933557637509386E-3</v>
      </c>
    </row>
    <row r="15" spans="1:15">
      <c r="A15" s="62" t="s">
        <v>1837</v>
      </c>
      <c r="B15" s="59">
        <v>9586</v>
      </c>
      <c r="C15" s="59" t="s">
        <v>227</v>
      </c>
      <c r="D15" s="134" t="s">
        <v>3675</v>
      </c>
      <c r="E15" s="79">
        <v>45078</v>
      </c>
      <c r="F15" s="69">
        <v>4.4199999999999076</v>
      </c>
      <c r="G15" s="72" t="s">
        <v>136</v>
      </c>
      <c r="H15" s="73">
        <v>5.1500000000000004E-2</v>
      </c>
      <c r="I15" s="73">
        <v>5.1399999999998149E-2</v>
      </c>
      <c r="J15" s="69">
        <v>8298704.5407739999</v>
      </c>
      <c r="K15" s="71">
        <v>104.0617923545759</v>
      </c>
      <c r="L15" s="69">
        <v>8635.7806873400004</v>
      </c>
      <c r="M15" s="134" t="s">
        <v>3675</v>
      </c>
      <c r="N15" s="70">
        <f t="shared" si="2"/>
        <v>1.0580434672704914E-2</v>
      </c>
      <c r="O15" s="70">
        <f>L15/'סכום נכסי הקרן'!$C$41</f>
        <v>2.7047970159905978E-3</v>
      </c>
    </row>
    <row r="16" spans="1:15">
      <c r="A16" s="62" t="s">
        <v>1838</v>
      </c>
      <c r="B16" s="59">
        <v>9636</v>
      </c>
      <c r="C16" s="59" t="s">
        <v>227</v>
      </c>
      <c r="D16" s="134" t="s">
        <v>3675</v>
      </c>
      <c r="E16" s="79">
        <v>45108</v>
      </c>
      <c r="F16" s="69">
        <v>4.4999999999999165</v>
      </c>
      <c r="G16" s="72" t="s">
        <v>136</v>
      </c>
      <c r="H16" s="73">
        <v>5.1500000000000004E-2</v>
      </c>
      <c r="I16" s="73">
        <v>5.1399999999998967E-2</v>
      </c>
      <c r="J16" s="69">
        <v>11696209.642201997</v>
      </c>
      <c r="K16" s="71">
        <v>103.42836290585258</v>
      </c>
      <c r="L16" s="69">
        <v>12097.198154966003</v>
      </c>
      <c r="M16" s="134" t="s">
        <v>3675</v>
      </c>
      <c r="N16" s="70">
        <f t="shared" si="2"/>
        <v>1.4821313721991809E-2</v>
      </c>
      <c r="O16" s="70">
        <f>L16/'סכום נכסי הקרן'!$C$41</f>
        <v>3.7889412267459507E-3</v>
      </c>
    </row>
    <row r="17" spans="1:15">
      <c r="A17" s="62" t="s">
        <v>1839</v>
      </c>
      <c r="B17" s="59">
        <v>9689</v>
      </c>
      <c r="C17" s="59" t="s">
        <v>227</v>
      </c>
      <c r="D17" s="134" t="s">
        <v>3675</v>
      </c>
      <c r="E17" s="79">
        <v>45139</v>
      </c>
      <c r="F17" s="69">
        <v>4.5900000000000158</v>
      </c>
      <c r="G17" s="72" t="s">
        <v>136</v>
      </c>
      <c r="H17" s="73">
        <v>5.1500000000000004E-2</v>
      </c>
      <c r="I17" s="73">
        <v>5.1400000000000334E-2</v>
      </c>
      <c r="J17" s="69">
        <v>24697645.252397005</v>
      </c>
      <c r="K17" s="71">
        <v>102.99643928213024</v>
      </c>
      <c r="L17" s="69">
        <v>25437.695196501001</v>
      </c>
      <c r="M17" s="134" t="s">
        <v>3675</v>
      </c>
      <c r="N17" s="70">
        <f t="shared" si="2"/>
        <v>3.1165899412582201E-2</v>
      </c>
      <c r="O17" s="70">
        <f>L17/'סכום נכסי הקרן'!$C$41</f>
        <v>7.9672938153744696E-3</v>
      </c>
    </row>
    <row r="18" spans="1:15">
      <c r="A18" s="62" t="s">
        <v>1840</v>
      </c>
      <c r="B18" s="59">
        <v>9731</v>
      </c>
      <c r="C18" s="59" t="s">
        <v>227</v>
      </c>
      <c r="D18" s="134" t="s">
        <v>3675</v>
      </c>
      <c r="E18" s="79">
        <v>45170</v>
      </c>
      <c r="F18" s="69">
        <v>4.6700000000004804</v>
      </c>
      <c r="G18" s="72" t="s">
        <v>136</v>
      </c>
      <c r="H18" s="73">
        <v>5.1500000000000004E-2</v>
      </c>
      <c r="I18" s="73">
        <v>5.1400000000004366E-2</v>
      </c>
      <c r="J18" s="69">
        <v>4111202.909554</v>
      </c>
      <c r="K18" s="71">
        <v>102.27183929849214</v>
      </c>
      <c r="L18" s="69">
        <v>4204.6028328940001</v>
      </c>
      <c r="M18" s="134" t="s">
        <v>3675</v>
      </c>
      <c r="N18" s="70">
        <f t="shared" si="2"/>
        <v>5.1514191025395012E-3</v>
      </c>
      <c r="O18" s="70">
        <f>L18/'סכום נכסי הקרן'!$C$41</f>
        <v>1.3169159347121288E-3</v>
      </c>
    </row>
    <row r="19" spans="1:15">
      <c r="A19" s="62" t="s">
        <v>1841</v>
      </c>
      <c r="B19" s="59">
        <v>9787</v>
      </c>
      <c r="C19" s="59" t="s">
        <v>227</v>
      </c>
      <c r="D19" s="134" t="s">
        <v>3675</v>
      </c>
      <c r="E19" s="79">
        <v>45261</v>
      </c>
      <c r="F19" s="69">
        <v>4.9200000000001065</v>
      </c>
      <c r="G19" s="72" t="s">
        <v>136</v>
      </c>
      <c r="H19" s="73">
        <v>5.1500000000000004E-2</v>
      </c>
      <c r="I19" s="73">
        <v>5.1400000000001472E-2</v>
      </c>
      <c r="J19" s="69">
        <v>5954871.5141120004</v>
      </c>
      <c r="K19" s="71">
        <v>100.41935782303312</v>
      </c>
      <c r="L19" s="69">
        <v>5979.843733658</v>
      </c>
      <c r="M19" s="134" t="s">
        <v>3675</v>
      </c>
      <c r="N19" s="70">
        <f t="shared" si="2"/>
        <v>7.3264187996002223E-3</v>
      </c>
      <c r="O19" s="70">
        <f>L19/'סכום נכסי הקרן'!$C$41</f>
        <v>1.8729358783508249E-3</v>
      </c>
    </row>
    <row r="20" spans="1:15">
      <c r="A20" s="135" t="s">
        <v>3675</v>
      </c>
      <c r="B20" s="131" t="s">
        <v>3675</v>
      </c>
      <c r="C20" s="131" t="s">
        <v>3675</v>
      </c>
      <c r="D20" s="131" t="s">
        <v>3675</v>
      </c>
      <c r="E20" s="131" t="s">
        <v>3675</v>
      </c>
      <c r="F20" s="131" t="s">
        <v>3675</v>
      </c>
      <c r="G20" s="131" t="s">
        <v>3675</v>
      </c>
      <c r="H20" s="131" t="s">
        <v>3675</v>
      </c>
      <c r="I20" s="131" t="s">
        <v>3675</v>
      </c>
      <c r="J20" s="131" t="s">
        <v>3675</v>
      </c>
      <c r="K20" s="131" t="s">
        <v>3675</v>
      </c>
      <c r="L20" s="131" t="s">
        <v>3675</v>
      </c>
      <c r="M20" s="131" t="s">
        <v>3675</v>
      </c>
      <c r="N20" s="131" t="s">
        <v>3675</v>
      </c>
      <c r="O20" s="131" t="s">
        <v>3675</v>
      </c>
    </row>
    <row r="21" spans="1:15">
      <c r="A21" s="76" t="s">
        <v>72</v>
      </c>
      <c r="B21" s="131" t="s">
        <v>3675</v>
      </c>
      <c r="C21" s="131" t="s">
        <v>3675</v>
      </c>
      <c r="D21" s="131" t="s">
        <v>3675</v>
      </c>
      <c r="E21" s="131" t="s">
        <v>3675</v>
      </c>
      <c r="F21" s="106">
        <v>6.1968088522900837</v>
      </c>
      <c r="G21" s="131" t="s">
        <v>3675</v>
      </c>
      <c r="H21" s="131" t="s">
        <v>3675</v>
      </c>
      <c r="I21" s="95">
        <v>4.8521269965409626E-2</v>
      </c>
      <c r="J21" s="131" t="s">
        <v>3675</v>
      </c>
      <c r="K21" s="131" t="s">
        <v>3675</v>
      </c>
      <c r="L21" s="90">
        <f>SUM(L22:L162)</f>
        <v>741121.60371689685</v>
      </c>
      <c r="M21" s="131" t="s">
        <v>3675</v>
      </c>
      <c r="N21" s="67">
        <f t="shared" si="0"/>
        <v>0.90801156219174861</v>
      </c>
      <c r="O21" s="67">
        <f>L21/'סכום נכסי הקרן'!$C$41</f>
        <v>0.23212533698989549</v>
      </c>
    </row>
    <row r="22" spans="1:15">
      <c r="A22" s="62" t="s">
        <v>1842</v>
      </c>
      <c r="B22" s="59" t="s">
        <v>1843</v>
      </c>
      <c r="C22" s="59" t="s">
        <v>227</v>
      </c>
      <c r="D22" s="134" t="s">
        <v>3675</v>
      </c>
      <c r="E22" s="79">
        <v>39845</v>
      </c>
      <c r="F22" s="69">
        <v>9.0000000004480343E-2</v>
      </c>
      <c r="G22" s="72" t="s">
        <v>136</v>
      </c>
      <c r="H22" s="73">
        <v>4.8000000000000001E-2</v>
      </c>
      <c r="I22" s="73">
        <v>4.6199999999932254E-2</v>
      </c>
      <c r="J22" s="69">
        <v>71545.132744999995</v>
      </c>
      <c r="K22" s="71">
        <v>127.906463</v>
      </c>
      <c r="L22" s="69">
        <v>91.510848551000009</v>
      </c>
      <c r="M22" s="134" t="s">
        <v>3675</v>
      </c>
      <c r="N22" s="70">
        <f t="shared" si="0"/>
        <v>1.121177795027912E-4</v>
      </c>
      <c r="O22" s="70">
        <f>L22/'סכום נכסי הקרן'!$C$41</f>
        <v>2.8661944884076613E-5</v>
      </c>
    </row>
    <row r="23" spans="1:15">
      <c r="A23" s="62" t="s">
        <v>1844</v>
      </c>
      <c r="B23" s="59" t="s">
        <v>1845</v>
      </c>
      <c r="C23" s="59" t="s">
        <v>227</v>
      </c>
      <c r="D23" s="134" t="s">
        <v>3675</v>
      </c>
      <c r="E23" s="79">
        <v>39873</v>
      </c>
      <c r="F23" s="69">
        <v>0.16999999999993171</v>
      </c>
      <c r="G23" s="72" t="s">
        <v>136</v>
      </c>
      <c r="H23" s="73">
        <v>4.8000000000000001E-2</v>
      </c>
      <c r="I23" s="73">
        <v>4.8200000000001249E-2</v>
      </c>
      <c r="J23" s="69">
        <v>2629796.388605</v>
      </c>
      <c r="K23" s="71">
        <v>128.081064</v>
      </c>
      <c r="L23" s="69">
        <v>3368.2711825189999</v>
      </c>
      <c r="M23" s="134" t="s">
        <v>3675</v>
      </c>
      <c r="N23" s="70">
        <f t="shared" si="0"/>
        <v>4.1267575563656402E-3</v>
      </c>
      <c r="O23" s="70">
        <f>L23/'סכום נכסי הקרן'!$C$41</f>
        <v>1.0549700337898153E-3</v>
      </c>
    </row>
    <row r="24" spans="1:15">
      <c r="A24" s="62" t="s">
        <v>1846</v>
      </c>
      <c r="B24" s="59" t="s">
        <v>1847</v>
      </c>
      <c r="C24" s="59" t="s">
        <v>227</v>
      </c>
      <c r="D24" s="134" t="s">
        <v>3675</v>
      </c>
      <c r="E24" s="79">
        <v>39934</v>
      </c>
      <c r="F24" s="69">
        <v>0.32999999999999724</v>
      </c>
      <c r="G24" s="72" t="s">
        <v>136</v>
      </c>
      <c r="H24" s="73">
        <v>4.8000000000000001E-2</v>
      </c>
      <c r="I24" s="73">
        <v>4.8300000000004104E-2</v>
      </c>
      <c r="J24" s="69">
        <v>2869768.1744900001</v>
      </c>
      <c r="K24" s="71">
        <v>126.569211</v>
      </c>
      <c r="L24" s="69">
        <v>3632.2429380970002</v>
      </c>
      <c r="M24" s="134" t="s">
        <v>3675</v>
      </c>
      <c r="N24" s="70">
        <f t="shared" si="0"/>
        <v>4.4501719663015814E-3</v>
      </c>
      <c r="O24" s="70">
        <f>L24/'סכום נכסי הקרן'!$C$41</f>
        <v>1.1376481427695718E-3</v>
      </c>
    </row>
    <row r="25" spans="1:15">
      <c r="A25" s="62" t="s">
        <v>1848</v>
      </c>
      <c r="B25" s="59" t="s">
        <v>1849</v>
      </c>
      <c r="C25" s="59" t="s">
        <v>227</v>
      </c>
      <c r="D25" s="134" t="s">
        <v>3675</v>
      </c>
      <c r="E25" s="79">
        <v>40148</v>
      </c>
      <c r="F25" s="69">
        <v>0.91000000000016135</v>
      </c>
      <c r="G25" s="72" t="s">
        <v>136</v>
      </c>
      <c r="H25" s="73">
        <v>4.8000000000000001E-2</v>
      </c>
      <c r="I25" s="73">
        <v>4.8300000000003757E-2</v>
      </c>
      <c r="J25" s="69">
        <v>3824033.0529609998</v>
      </c>
      <c r="K25" s="71">
        <v>121.502201</v>
      </c>
      <c r="L25" s="69">
        <v>4646.2843171750001</v>
      </c>
      <c r="M25" s="134" t="s">
        <v>3675</v>
      </c>
      <c r="N25" s="70">
        <f t="shared" si="0"/>
        <v>5.6925609239650175E-3</v>
      </c>
      <c r="O25" s="70">
        <f>L25/'סכום נכסי הקרן'!$C$41</f>
        <v>1.4552541815892072E-3</v>
      </c>
    </row>
    <row r="26" spans="1:15">
      <c r="A26" s="62" t="s">
        <v>1850</v>
      </c>
      <c r="B26" s="59" t="s">
        <v>1851</v>
      </c>
      <c r="C26" s="59" t="s">
        <v>227</v>
      </c>
      <c r="D26" s="134" t="s">
        <v>3675</v>
      </c>
      <c r="E26" s="79">
        <v>40269</v>
      </c>
      <c r="F26" s="69">
        <v>1.2200000000000861</v>
      </c>
      <c r="G26" s="72" t="s">
        <v>136</v>
      </c>
      <c r="H26" s="73">
        <v>4.8000000000000001E-2</v>
      </c>
      <c r="I26" s="73">
        <v>4.8500000000000092E-2</v>
      </c>
      <c r="J26" s="69">
        <v>4335707.4340260001</v>
      </c>
      <c r="K26" s="71">
        <v>123.288242</v>
      </c>
      <c r="L26" s="69">
        <v>5345.4174669069998</v>
      </c>
      <c r="M26" s="134" t="s">
        <v>3675</v>
      </c>
      <c r="N26" s="70">
        <f t="shared" si="0"/>
        <v>6.5491288343921539E-3</v>
      </c>
      <c r="O26" s="70">
        <f>L26/'סכום נכסי הקרן'!$C$41</f>
        <v>1.6742283919865871E-3</v>
      </c>
    </row>
    <row r="27" spans="1:15">
      <c r="A27" s="62" t="s">
        <v>1852</v>
      </c>
      <c r="B27" s="59" t="s">
        <v>1853</v>
      </c>
      <c r="C27" s="59" t="s">
        <v>227</v>
      </c>
      <c r="D27" s="134" t="s">
        <v>3675</v>
      </c>
      <c r="E27" s="79">
        <v>40391</v>
      </c>
      <c r="F27" s="69">
        <v>1.5199999999998881</v>
      </c>
      <c r="G27" s="72" t="s">
        <v>136</v>
      </c>
      <c r="H27" s="73">
        <v>4.8000000000000001E-2</v>
      </c>
      <c r="I27" s="73">
        <v>4.8499999999995803E-2</v>
      </c>
      <c r="J27" s="69">
        <v>2921020.0672220006</v>
      </c>
      <c r="K27" s="71">
        <v>122.272352</v>
      </c>
      <c r="L27" s="69">
        <v>3571.5999250699997</v>
      </c>
      <c r="M27" s="134" t="s">
        <v>3675</v>
      </c>
      <c r="N27" s="70">
        <f t="shared" si="0"/>
        <v>4.3758730162797499E-3</v>
      </c>
      <c r="O27" s="70">
        <f>L27/'סכום נכסי הקרן'!$C$41</f>
        <v>1.1186542559844927E-3</v>
      </c>
    </row>
    <row r="28" spans="1:15">
      <c r="A28" s="62" t="s">
        <v>1854</v>
      </c>
      <c r="B28" s="59" t="s">
        <v>1855</v>
      </c>
      <c r="C28" s="59" t="s">
        <v>227</v>
      </c>
      <c r="D28" s="134" t="s">
        <v>3675</v>
      </c>
      <c r="E28" s="79">
        <v>40452</v>
      </c>
      <c r="F28" s="69">
        <v>1.67999999999994</v>
      </c>
      <c r="G28" s="72" t="s">
        <v>136</v>
      </c>
      <c r="H28" s="73">
        <v>4.8000000000000001E-2</v>
      </c>
      <c r="I28" s="73">
        <v>4.8499999999997094E-2</v>
      </c>
      <c r="J28" s="69">
        <v>3872027.4101379998</v>
      </c>
      <c r="K28" s="71">
        <v>120.162972</v>
      </c>
      <c r="L28" s="69">
        <v>4652.7432131709993</v>
      </c>
      <c r="M28" s="134" t="s">
        <v>3675</v>
      </c>
      <c r="N28" s="70">
        <f t="shared" si="0"/>
        <v>5.7004742707274765E-3</v>
      </c>
      <c r="O28" s="70">
        <f>L28/'סכום נכסי הקרן'!$C$41</f>
        <v>1.457277160547228E-3</v>
      </c>
    </row>
    <row r="29" spans="1:15">
      <c r="A29" s="62" t="s">
        <v>1856</v>
      </c>
      <c r="B29" s="59" t="s">
        <v>1857</v>
      </c>
      <c r="C29" s="59" t="s">
        <v>227</v>
      </c>
      <c r="D29" s="134" t="s">
        <v>3675</v>
      </c>
      <c r="E29" s="79">
        <v>40909</v>
      </c>
      <c r="F29" s="69">
        <v>2.7700000000000928</v>
      </c>
      <c r="G29" s="72" t="s">
        <v>136</v>
      </c>
      <c r="H29" s="73">
        <v>4.8000000000000001E-2</v>
      </c>
      <c r="I29" s="73">
        <v>4.8500000000001549E-2</v>
      </c>
      <c r="J29" s="69">
        <v>2753534.479909</v>
      </c>
      <c r="K29" s="71">
        <v>117.813993</v>
      </c>
      <c r="L29" s="69">
        <v>3244.0489097099994</v>
      </c>
      <c r="M29" s="134" t="s">
        <v>3675</v>
      </c>
      <c r="N29" s="70">
        <f t="shared" si="0"/>
        <v>3.9745622088995618E-3</v>
      </c>
      <c r="O29" s="70">
        <f>L29/'סכום נכסי הקרן'!$C$41</f>
        <v>1.0160626037637236E-3</v>
      </c>
    </row>
    <row r="30" spans="1:15">
      <c r="A30" s="62" t="s">
        <v>1858</v>
      </c>
      <c r="B30" s="59">
        <v>8790</v>
      </c>
      <c r="C30" s="59" t="s">
        <v>227</v>
      </c>
      <c r="D30" s="134" t="s">
        <v>3675</v>
      </c>
      <c r="E30" s="79">
        <v>41030</v>
      </c>
      <c r="F30" s="69">
        <v>3.0999999999998185</v>
      </c>
      <c r="G30" s="72" t="s">
        <v>136</v>
      </c>
      <c r="H30" s="73">
        <v>4.8000000000000001E-2</v>
      </c>
      <c r="I30" s="73">
        <v>4.859999999999573E-2</v>
      </c>
      <c r="J30" s="69">
        <v>3808614.0513340002</v>
      </c>
      <c r="K30" s="71">
        <v>115.497479</v>
      </c>
      <c r="L30" s="69">
        <v>4398.853203658</v>
      </c>
      <c r="M30" s="134" t="s">
        <v>3675</v>
      </c>
      <c r="N30" s="70">
        <f t="shared" si="0"/>
        <v>5.3894118715117614E-3</v>
      </c>
      <c r="O30" s="70">
        <f>L30/'סכום נכסי הקרן'!$C$41</f>
        <v>1.3777567367449755E-3</v>
      </c>
    </row>
    <row r="31" spans="1:15">
      <c r="A31" s="62" t="s">
        <v>1859</v>
      </c>
      <c r="B31" s="59" t="s">
        <v>1860</v>
      </c>
      <c r="C31" s="59" t="s">
        <v>227</v>
      </c>
      <c r="D31" s="134" t="s">
        <v>3675</v>
      </c>
      <c r="E31" s="79">
        <v>41091</v>
      </c>
      <c r="F31" s="69">
        <v>3.1899999999975392</v>
      </c>
      <c r="G31" s="72" t="s">
        <v>136</v>
      </c>
      <c r="H31" s="73">
        <v>4.8000000000000001E-2</v>
      </c>
      <c r="I31" s="73">
        <v>4.8599999999965365E-2</v>
      </c>
      <c r="J31" s="69">
        <v>565918.38052899996</v>
      </c>
      <c r="K31" s="71">
        <v>116.333029</v>
      </c>
      <c r="L31" s="69">
        <v>658.34999249800001</v>
      </c>
      <c r="M31" s="134" t="s">
        <v>3675</v>
      </c>
      <c r="N31" s="70">
        <f t="shared" si="0"/>
        <v>8.0660097095939772E-4</v>
      </c>
      <c r="O31" s="70">
        <f>L31/'סכום נכסי הקרן'!$C$41</f>
        <v>2.0620059258759574E-4</v>
      </c>
    </row>
    <row r="32" spans="1:15">
      <c r="A32" s="62" t="s">
        <v>1861</v>
      </c>
      <c r="B32" s="59" t="s">
        <v>1862</v>
      </c>
      <c r="C32" s="59" t="s">
        <v>227</v>
      </c>
      <c r="D32" s="134" t="s">
        <v>3675</v>
      </c>
      <c r="E32" s="79">
        <v>41122</v>
      </c>
      <c r="F32" s="69">
        <v>3.2700000000006959</v>
      </c>
      <c r="G32" s="72" t="s">
        <v>136</v>
      </c>
      <c r="H32" s="73">
        <v>4.8000000000000001E-2</v>
      </c>
      <c r="I32" s="73">
        <v>4.8600000000006922E-2</v>
      </c>
      <c r="J32" s="69">
        <v>1817849.6190480001</v>
      </c>
      <c r="K32" s="71">
        <v>116.22693099999999</v>
      </c>
      <c r="L32" s="69">
        <v>2112.8308299390001</v>
      </c>
      <c r="M32" s="134" t="s">
        <v>3675</v>
      </c>
      <c r="N32" s="70">
        <f t="shared" si="0"/>
        <v>2.5886100377025901E-3</v>
      </c>
      <c r="O32" s="70">
        <f>L32/'סכום נכסי הקרן'!$C$41</f>
        <v>6.6175586562657561E-4</v>
      </c>
    </row>
    <row r="33" spans="1:15">
      <c r="A33" s="62" t="s">
        <v>1863</v>
      </c>
      <c r="B33" s="59" t="s">
        <v>1864</v>
      </c>
      <c r="C33" s="59" t="s">
        <v>227</v>
      </c>
      <c r="D33" s="134" t="s">
        <v>3675</v>
      </c>
      <c r="E33" s="79">
        <v>41154</v>
      </c>
      <c r="F33" s="69">
        <v>3.3599999999997592</v>
      </c>
      <c r="G33" s="72" t="s">
        <v>136</v>
      </c>
      <c r="H33" s="73">
        <v>4.8000000000000001E-2</v>
      </c>
      <c r="I33" s="73">
        <v>4.859999999999487E-2</v>
      </c>
      <c r="J33" s="69">
        <v>3171488.3565619998</v>
      </c>
      <c r="K33" s="71">
        <v>115.65342200000001</v>
      </c>
      <c r="L33" s="69">
        <v>3667.9348141080004</v>
      </c>
      <c r="M33" s="134" t="s">
        <v>3675</v>
      </c>
      <c r="N33" s="70">
        <f t="shared" si="0"/>
        <v>4.493901141016993E-3</v>
      </c>
      <c r="O33" s="70">
        <f>L33/'סכום נכסי הקרן'!$C$41</f>
        <v>1.1488271297337945E-3</v>
      </c>
    </row>
    <row r="34" spans="1:15">
      <c r="A34" s="62" t="s">
        <v>1865</v>
      </c>
      <c r="B34" s="59" t="s">
        <v>1866</v>
      </c>
      <c r="C34" s="59" t="s">
        <v>227</v>
      </c>
      <c r="D34" s="134" t="s">
        <v>3675</v>
      </c>
      <c r="E34" s="79">
        <v>41184</v>
      </c>
      <c r="F34" s="69">
        <v>3.4399999999999413</v>
      </c>
      <c r="G34" s="72" t="s">
        <v>136</v>
      </c>
      <c r="H34" s="73">
        <v>4.8000000000000001E-2</v>
      </c>
      <c r="I34" s="73">
        <v>4.8599999999997402E-2</v>
      </c>
      <c r="J34" s="69">
        <v>3560317.452364</v>
      </c>
      <c r="K34" s="71">
        <v>113.99917600000001</v>
      </c>
      <c r="L34" s="69">
        <v>4058.7325696709995</v>
      </c>
      <c r="M34" s="134" t="s">
        <v>3675</v>
      </c>
      <c r="N34" s="70">
        <f t="shared" si="0"/>
        <v>4.9727009476211162E-3</v>
      </c>
      <c r="O34" s="70">
        <f>L34/'סכום נכסי הקרן'!$C$41</f>
        <v>1.2712281773486582E-3</v>
      </c>
    </row>
    <row r="35" spans="1:15">
      <c r="A35" s="62" t="s">
        <v>1867</v>
      </c>
      <c r="B35" s="59" t="s">
        <v>1868</v>
      </c>
      <c r="C35" s="59" t="s">
        <v>227</v>
      </c>
      <c r="D35" s="134" t="s">
        <v>3675</v>
      </c>
      <c r="E35" s="79">
        <v>41214</v>
      </c>
      <c r="F35" s="69">
        <v>3.5199999999998681</v>
      </c>
      <c r="G35" s="72" t="s">
        <v>136</v>
      </c>
      <c r="H35" s="73">
        <v>4.8000000000000001E-2</v>
      </c>
      <c r="I35" s="73">
        <v>4.849999999999989E-2</v>
      </c>
      <c r="J35" s="69">
        <v>3747396.5127929999</v>
      </c>
      <c r="K35" s="71">
        <v>113.55918699999999</v>
      </c>
      <c r="L35" s="69">
        <v>4255.5130224529994</v>
      </c>
      <c r="M35" s="134" t="s">
        <v>3675</v>
      </c>
      <c r="N35" s="70">
        <f t="shared" si="0"/>
        <v>5.2137935368038726E-3</v>
      </c>
      <c r="O35" s="70">
        <f>L35/'סכום נכסי הקרן'!$C$41</f>
        <v>1.3328614217257772E-3</v>
      </c>
    </row>
    <row r="36" spans="1:15">
      <c r="A36" s="62" t="s">
        <v>1869</v>
      </c>
      <c r="B36" s="59" t="s">
        <v>1870</v>
      </c>
      <c r="C36" s="59" t="s">
        <v>227</v>
      </c>
      <c r="D36" s="134" t="s">
        <v>3675</v>
      </c>
      <c r="E36" s="79">
        <v>41245</v>
      </c>
      <c r="F36" s="69">
        <v>3.6099999999997157</v>
      </c>
      <c r="G36" s="72" t="s">
        <v>136</v>
      </c>
      <c r="H36" s="73">
        <v>4.8000000000000001E-2</v>
      </c>
      <c r="I36" s="73">
        <v>4.8599999999996035E-2</v>
      </c>
      <c r="J36" s="69">
        <v>3914013.4239579998</v>
      </c>
      <c r="K36" s="71">
        <v>113.309814</v>
      </c>
      <c r="L36" s="69">
        <v>4434.9613246660001</v>
      </c>
      <c r="M36" s="134" t="s">
        <v>3675</v>
      </c>
      <c r="N36" s="70">
        <f t="shared" si="0"/>
        <v>5.4336510236291068E-3</v>
      </c>
      <c r="O36" s="70">
        <f>L36/'סכום נכסי הקרן'!$C$41</f>
        <v>1.3890660950405889E-3</v>
      </c>
    </row>
    <row r="37" spans="1:15">
      <c r="A37" s="62" t="s">
        <v>1871</v>
      </c>
      <c r="B37" s="59" t="s">
        <v>1872</v>
      </c>
      <c r="C37" s="59" t="s">
        <v>227</v>
      </c>
      <c r="D37" s="134" t="s">
        <v>3675</v>
      </c>
      <c r="E37" s="79">
        <v>41275</v>
      </c>
      <c r="F37" s="69">
        <v>3.6099999999999284</v>
      </c>
      <c r="G37" s="72" t="s">
        <v>136</v>
      </c>
      <c r="H37" s="73">
        <v>4.8000000000000001E-2</v>
      </c>
      <c r="I37" s="73">
        <v>4.8599999999997048E-2</v>
      </c>
      <c r="J37" s="69">
        <v>3834191.7379140002</v>
      </c>
      <c r="K37" s="71">
        <v>116.124005</v>
      </c>
      <c r="L37" s="69">
        <v>4452.4169877119994</v>
      </c>
      <c r="M37" s="134" t="s">
        <v>3675</v>
      </c>
      <c r="N37" s="70">
        <f t="shared" si="0"/>
        <v>5.4550374517024474E-3</v>
      </c>
      <c r="O37" s="70">
        <f>L37/'סכום נכסי הקרן'!$C$41</f>
        <v>1.3945333512190802E-3</v>
      </c>
    </row>
    <row r="38" spans="1:15">
      <c r="A38" s="62" t="s">
        <v>1873</v>
      </c>
      <c r="B38" s="59" t="s">
        <v>1874</v>
      </c>
      <c r="C38" s="59" t="s">
        <v>227</v>
      </c>
      <c r="D38" s="134" t="s">
        <v>3675</v>
      </c>
      <c r="E38" s="79">
        <v>41306</v>
      </c>
      <c r="F38" s="69">
        <v>3.6899999999997322</v>
      </c>
      <c r="G38" s="72" t="s">
        <v>136</v>
      </c>
      <c r="H38" s="73">
        <v>4.8000000000000001E-2</v>
      </c>
      <c r="I38" s="73">
        <v>4.8499999999997406E-2</v>
      </c>
      <c r="J38" s="69">
        <v>4499621.7971750004</v>
      </c>
      <c r="K38" s="71">
        <v>115.447581</v>
      </c>
      <c r="L38" s="69">
        <v>5194.7044999310001</v>
      </c>
      <c r="M38" s="134" t="s">
        <v>3675</v>
      </c>
      <c r="N38" s="70">
        <f t="shared" si="0"/>
        <v>6.3644774682734212E-3</v>
      </c>
      <c r="O38" s="70">
        <f>L38/'סכום נכסי הקרן'!$C$41</f>
        <v>1.6270238602706089E-3</v>
      </c>
    </row>
    <row r="39" spans="1:15">
      <c r="A39" s="62" t="s">
        <v>1875</v>
      </c>
      <c r="B39" s="59" t="s">
        <v>1876</v>
      </c>
      <c r="C39" s="59" t="s">
        <v>227</v>
      </c>
      <c r="D39" s="134" t="s">
        <v>3675</v>
      </c>
      <c r="E39" s="79">
        <v>41334</v>
      </c>
      <c r="F39" s="69">
        <v>3.770000000000044</v>
      </c>
      <c r="G39" s="72" t="s">
        <v>136</v>
      </c>
      <c r="H39" s="73">
        <v>4.8000000000000001E-2</v>
      </c>
      <c r="I39" s="73">
        <v>4.8600000000000157E-2</v>
      </c>
      <c r="J39" s="69">
        <v>3380791.0484440001</v>
      </c>
      <c r="K39" s="71">
        <v>115.193015</v>
      </c>
      <c r="L39" s="69">
        <v>3894.4351497789999</v>
      </c>
      <c r="M39" s="134" t="s">
        <v>3675</v>
      </c>
      <c r="N39" s="70">
        <f t="shared" si="0"/>
        <v>4.7714061045723965E-3</v>
      </c>
      <c r="O39" s="70">
        <f>L39/'סכום נכסי הקרן'!$C$41</f>
        <v>1.2197688840724511E-3</v>
      </c>
    </row>
    <row r="40" spans="1:15">
      <c r="A40" s="62" t="s">
        <v>1877</v>
      </c>
      <c r="B40" s="59" t="s">
        <v>1878</v>
      </c>
      <c r="C40" s="59" t="s">
        <v>227</v>
      </c>
      <c r="D40" s="134" t="s">
        <v>3675</v>
      </c>
      <c r="E40" s="79">
        <v>41366</v>
      </c>
      <c r="F40" s="69">
        <v>3.8500000000001302</v>
      </c>
      <c r="G40" s="72" t="s">
        <v>136</v>
      </c>
      <c r="H40" s="73">
        <v>4.8000000000000001E-2</v>
      </c>
      <c r="I40" s="73">
        <v>4.8600000000002079E-2</v>
      </c>
      <c r="J40" s="69">
        <v>4685470.2330609998</v>
      </c>
      <c r="K40" s="71">
        <v>114.73222800000001</v>
      </c>
      <c r="L40" s="69">
        <v>5375.7443787580005</v>
      </c>
      <c r="M40" s="134" t="s">
        <v>3675</v>
      </c>
      <c r="N40" s="70">
        <f t="shared" si="0"/>
        <v>6.5862849319450701E-3</v>
      </c>
      <c r="O40" s="70">
        <f>L40/'סכום נכסי הקרן'!$C$41</f>
        <v>1.6837270283749624E-3</v>
      </c>
    </row>
    <row r="41" spans="1:15">
      <c r="A41" s="62" t="s">
        <v>1879</v>
      </c>
      <c r="B41" s="59">
        <v>2704</v>
      </c>
      <c r="C41" s="59" t="s">
        <v>227</v>
      </c>
      <c r="D41" s="134" t="s">
        <v>3675</v>
      </c>
      <c r="E41" s="79">
        <v>41395</v>
      </c>
      <c r="F41" s="69">
        <v>3.9399999999998414</v>
      </c>
      <c r="G41" s="72" t="s">
        <v>136</v>
      </c>
      <c r="H41" s="73">
        <v>4.8000000000000001E-2</v>
      </c>
      <c r="I41" s="73">
        <v>4.8599999999999942E-2</v>
      </c>
      <c r="J41" s="69">
        <v>3208407.0928520001</v>
      </c>
      <c r="K41" s="71">
        <v>114.058114</v>
      </c>
      <c r="L41" s="69">
        <v>3659.448620057</v>
      </c>
      <c r="M41" s="134" t="s">
        <v>3675</v>
      </c>
      <c r="N41" s="70">
        <f t="shared" si="0"/>
        <v>4.4835039777462614E-3</v>
      </c>
      <c r="O41" s="70">
        <f>L41/'סכום נכסי הקרן'!$C$41</f>
        <v>1.1461691844735688E-3</v>
      </c>
    </row>
    <row r="42" spans="1:15">
      <c r="A42" s="62" t="s">
        <v>1880</v>
      </c>
      <c r="B42" s="59" t="s">
        <v>1881</v>
      </c>
      <c r="C42" s="59" t="s">
        <v>227</v>
      </c>
      <c r="D42" s="134" t="s">
        <v>3675</v>
      </c>
      <c r="E42" s="79">
        <v>41427</v>
      </c>
      <c r="F42" s="69">
        <v>4.0200000000002083</v>
      </c>
      <c r="G42" s="72" t="s">
        <v>136</v>
      </c>
      <c r="H42" s="73">
        <v>4.8000000000000001E-2</v>
      </c>
      <c r="I42" s="73">
        <v>4.8600000000002079E-2</v>
      </c>
      <c r="J42" s="69">
        <v>6342783.6739800004</v>
      </c>
      <c r="K42" s="71">
        <v>113.152174</v>
      </c>
      <c r="L42" s="69">
        <v>7176.9976217250005</v>
      </c>
      <c r="M42" s="134" t="s">
        <v>3675</v>
      </c>
      <c r="N42" s="70">
        <f t="shared" si="0"/>
        <v>8.7931545776910747E-3</v>
      </c>
      <c r="O42" s="70">
        <f>L42/'סכום נכסי הקרן'!$C$41</f>
        <v>2.2478942499630332E-3</v>
      </c>
    </row>
    <row r="43" spans="1:15">
      <c r="A43" s="62" t="s">
        <v>1882</v>
      </c>
      <c r="B43" s="59">
        <v>8805</v>
      </c>
      <c r="C43" s="59" t="s">
        <v>227</v>
      </c>
      <c r="D43" s="134" t="s">
        <v>3675</v>
      </c>
      <c r="E43" s="79">
        <v>41487</v>
      </c>
      <c r="F43" s="69">
        <v>4.0900000000002361</v>
      </c>
      <c r="G43" s="72" t="s">
        <v>136</v>
      </c>
      <c r="H43" s="73">
        <v>4.8000000000000001E-2</v>
      </c>
      <c r="I43" s="73">
        <v>4.850000000000132E-2</v>
      </c>
      <c r="J43" s="69">
        <v>3343220.8050429998</v>
      </c>
      <c r="K43" s="71">
        <v>113.944827</v>
      </c>
      <c r="L43" s="69">
        <v>3809.42717709</v>
      </c>
      <c r="M43" s="134" t="s">
        <v>3675</v>
      </c>
      <c r="N43" s="70">
        <f t="shared" si="0"/>
        <v>4.6672555553332763E-3</v>
      </c>
      <c r="O43" s="70">
        <f>L43/'סכום נכסי הקרן'!$C$41</f>
        <v>1.1931436929994896E-3</v>
      </c>
    </row>
    <row r="44" spans="1:15">
      <c r="A44" s="62" t="s">
        <v>1883</v>
      </c>
      <c r="B44" s="59" t="s">
        <v>1884</v>
      </c>
      <c r="C44" s="59" t="s">
        <v>227</v>
      </c>
      <c r="D44" s="134" t="s">
        <v>3675</v>
      </c>
      <c r="E44" s="79">
        <v>41518</v>
      </c>
      <c r="F44" s="69">
        <v>4.1799999999960571</v>
      </c>
      <c r="G44" s="72" t="s">
        <v>136</v>
      </c>
      <c r="H44" s="73">
        <v>4.8000000000000001E-2</v>
      </c>
      <c r="I44" s="73">
        <v>4.8499999999935477E-2</v>
      </c>
      <c r="J44" s="69">
        <v>362937.72061299992</v>
      </c>
      <c r="K44" s="71">
        <v>113.164751</v>
      </c>
      <c r="L44" s="69">
        <v>410.7175681089999</v>
      </c>
      <c r="M44" s="134" t="s">
        <v>3675</v>
      </c>
      <c r="N44" s="70">
        <f t="shared" si="0"/>
        <v>5.0320527531229266E-4</v>
      </c>
      <c r="O44" s="70">
        <f>L44/'סכום נכסי הקרן'!$C$41</f>
        <v>1.2864009553470036E-4</v>
      </c>
    </row>
    <row r="45" spans="1:15">
      <c r="A45" s="62" t="s">
        <v>1885</v>
      </c>
      <c r="B45" s="59" t="s">
        <v>1886</v>
      </c>
      <c r="C45" s="59" t="s">
        <v>227</v>
      </c>
      <c r="D45" s="134" t="s">
        <v>3675</v>
      </c>
      <c r="E45" s="79">
        <v>41548</v>
      </c>
      <c r="F45" s="69">
        <v>4.2599999999998657</v>
      </c>
      <c r="G45" s="72" t="s">
        <v>136</v>
      </c>
      <c r="H45" s="73">
        <v>4.8000000000000001E-2</v>
      </c>
      <c r="I45" s="73">
        <v>4.8499999999998024E-2</v>
      </c>
      <c r="J45" s="69">
        <v>8347012.5865599997</v>
      </c>
      <c r="K45" s="71">
        <v>112.49197700000001</v>
      </c>
      <c r="L45" s="69">
        <v>9389.7194943009999</v>
      </c>
      <c r="M45" s="134" t="s">
        <v>3675</v>
      </c>
      <c r="N45" s="70">
        <f t="shared" si="0"/>
        <v>1.1504149688529964E-2</v>
      </c>
      <c r="O45" s="70">
        <f>L45/'סכום נכסי הקרן'!$C$41</f>
        <v>2.9409368056794623E-3</v>
      </c>
    </row>
    <row r="46" spans="1:15">
      <c r="A46" s="62" t="s">
        <v>1887</v>
      </c>
      <c r="B46" s="59" t="s">
        <v>1888</v>
      </c>
      <c r="C46" s="59" t="s">
        <v>227</v>
      </c>
      <c r="D46" s="134" t="s">
        <v>3675</v>
      </c>
      <c r="E46" s="79">
        <v>41579</v>
      </c>
      <c r="F46" s="69">
        <v>4.339999999999991</v>
      </c>
      <c r="G46" s="72" t="s">
        <v>136</v>
      </c>
      <c r="H46" s="73">
        <v>4.8000000000000001E-2</v>
      </c>
      <c r="I46" s="73">
        <v>4.8500000000000536E-2</v>
      </c>
      <c r="J46" s="69">
        <v>5791994.7363619991</v>
      </c>
      <c r="K46" s="71">
        <v>112.048484</v>
      </c>
      <c r="L46" s="69">
        <v>6489.8422741090008</v>
      </c>
      <c r="M46" s="134" t="s">
        <v>3675</v>
      </c>
      <c r="N46" s="70">
        <f t="shared" si="0"/>
        <v>7.951261698670966E-3</v>
      </c>
      <c r="O46" s="70">
        <f>L46/'סכום נכסי הקרן'!$C$41</f>
        <v>2.0326715849782154E-3</v>
      </c>
    </row>
    <row r="47" spans="1:15">
      <c r="A47" s="62" t="s">
        <v>1889</v>
      </c>
      <c r="B47" s="59" t="s">
        <v>1890</v>
      </c>
      <c r="C47" s="59" t="s">
        <v>227</v>
      </c>
      <c r="D47" s="134" t="s">
        <v>3675</v>
      </c>
      <c r="E47" s="79">
        <v>41609</v>
      </c>
      <c r="F47" s="69">
        <v>4.4300000000000699</v>
      </c>
      <c r="G47" s="72" t="s">
        <v>136</v>
      </c>
      <c r="H47" s="73">
        <v>4.8000000000000001E-2</v>
      </c>
      <c r="I47" s="73">
        <v>4.8500000000001278E-2</v>
      </c>
      <c r="J47" s="69">
        <v>5617825.1686880002</v>
      </c>
      <c r="K47" s="71">
        <v>111.287283</v>
      </c>
      <c r="L47" s="69">
        <v>6251.9250146920003</v>
      </c>
      <c r="M47" s="134" t="s">
        <v>3675</v>
      </c>
      <c r="N47" s="70">
        <f t="shared" si="0"/>
        <v>7.6597688838452201E-3</v>
      </c>
      <c r="O47" s="70">
        <f>L47/'סכום נכסי הקרן'!$C$41</f>
        <v>1.9581539569116348E-3</v>
      </c>
    </row>
    <row r="48" spans="1:15">
      <c r="A48" s="62" t="s">
        <v>1891</v>
      </c>
      <c r="B48" s="59" t="s">
        <v>1892</v>
      </c>
      <c r="C48" s="59" t="s">
        <v>227</v>
      </c>
      <c r="D48" s="134" t="s">
        <v>3675</v>
      </c>
      <c r="E48" s="79">
        <v>41672</v>
      </c>
      <c r="F48" s="69">
        <v>4.4899999999995899</v>
      </c>
      <c r="G48" s="72" t="s">
        <v>136</v>
      </c>
      <c r="H48" s="73">
        <v>4.8000000000000001E-2</v>
      </c>
      <c r="I48" s="73">
        <v>4.8499999999996699E-2</v>
      </c>
      <c r="J48" s="69">
        <v>1743095.2105340001</v>
      </c>
      <c r="K48" s="71">
        <v>113.389481</v>
      </c>
      <c r="L48" s="69">
        <v>1976.4866131690003</v>
      </c>
      <c r="M48" s="134" t="s">
        <v>3675</v>
      </c>
      <c r="N48" s="70">
        <f t="shared" si="0"/>
        <v>2.4215630583077894E-3</v>
      </c>
      <c r="O48" s="70">
        <f>L48/'סכום נכסי הקרן'!$C$41</f>
        <v>6.1905174378525725E-4</v>
      </c>
    </row>
    <row r="49" spans="1:15">
      <c r="A49" s="62" t="s">
        <v>1893</v>
      </c>
      <c r="B49" s="59" t="s">
        <v>1894</v>
      </c>
      <c r="C49" s="59" t="s">
        <v>227</v>
      </c>
      <c r="D49" s="134" t="s">
        <v>3675</v>
      </c>
      <c r="E49" s="79">
        <v>41700</v>
      </c>
      <c r="F49" s="69">
        <v>4.570000000000138</v>
      </c>
      <c r="G49" s="72" t="s">
        <v>136</v>
      </c>
      <c r="H49" s="73">
        <v>4.8000000000000001E-2</v>
      </c>
      <c r="I49" s="73">
        <v>4.8600000000001913E-2</v>
      </c>
      <c r="J49" s="69">
        <v>7551088.065955</v>
      </c>
      <c r="K49" s="71">
        <v>113.608948</v>
      </c>
      <c r="L49" s="69">
        <v>8578.7116980259998</v>
      </c>
      <c r="M49" s="134" t="s">
        <v>3675</v>
      </c>
      <c r="N49" s="70">
        <f t="shared" si="0"/>
        <v>1.0510514565289579E-2</v>
      </c>
      <c r="O49" s="70">
        <f>L49/'סכום נכסי הקרן'!$C$41</f>
        <v>2.6869225426116713E-3</v>
      </c>
    </row>
    <row r="50" spans="1:15">
      <c r="A50" s="62" t="s">
        <v>1895</v>
      </c>
      <c r="B50" s="59" t="s">
        <v>1896</v>
      </c>
      <c r="C50" s="59" t="s">
        <v>227</v>
      </c>
      <c r="D50" s="134" t="s">
        <v>3675</v>
      </c>
      <c r="E50" s="79">
        <v>41730</v>
      </c>
      <c r="F50" s="69">
        <v>4.6500000000001815</v>
      </c>
      <c r="G50" s="72" t="s">
        <v>136</v>
      </c>
      <c r="H50" s="73">
        <v>4.8000000000000001E-2</v>
      </c>
      <c r="I50" s="73">
        <v>4.8500000000002215E-2</v>
      </c>
      <c r="J50" s="69">
        <v>4372312.4817070002</v>
      </c>
      <c r="K50" s="71">
        <v>113.389898</v>
      </c>
      <c r="L50" s="69">
        <v>4957.7606806940003</v>
      </c>
      <c r="M50" s="134" t="s">
        <v>3675</v>
      </c>
      <c r="N50" s="70">
        <f t="shared" si="0"/>
        <v>6.0741772983983946E-3</v>
      </c>
      <c r="O50" s="70">
        <f>L50/'סכום נכסי הקרן'!$C$41</f>
        <v>1.5528111216158182E-3</v>
      </c>
    </row>
    <row r="51" spans="1:15">
      <c r="A51" s="62" t="s">
        <v>1897</v>
      </c>
      <c r="B51" s="59" t="s">
        <v>1898</v>
      </c>
      <c r="C51" s="59" t="s">
        <v>227</v>
      </c>
      <c r="D51" s="134" t="s">
        <v>3675</v>
      </c>
      <c r="E51" s="79">
        <v>41760</v>
      </c>
      <c r="F51" s="69">
        <v>4.7400000000009728</v>
      </c>
      <c r="G51" s="72" t="s">
        <v>136</v>
      </c>
      <c r="H51" s="73">
        <v>4.8000000000000001E-2</v>
      </c>
      <c r="I51" s="73">
        <v>4.8600000000014597E-2</v>
      </c>
      <c r="J51" s="69">
        <v>1606664.7955120001</v>
      </c>
      <c r="K51" s="71">
        <v>112.56057800000001</v>
      </c>
      <c r="L51" s="69">
        <v>1808.4711744260001</v>
      </c>
      <c r="M51" s="134" t="s">
        <v>3675</v>
      </c>
      <c r="N51" s="70">
        <f t="shared" si="0"/>
        <v>2.2157129518741892E-3</v>
      </c>
      <c r="O51" s="70">
        <f>L51/'סכום נכסי הקרן'!$C$41</f>
        <v>5.6642793665006273E-4</v>
      </c>
    </row>
    <row r="52" spans="1:15">
      <c r="A52" s="62" t="s">
        <v>1899</v>
      </c>
      <c r="B52" s="59" t="s">
        <v>1900</v>
      </c>
      <c r="C52" s="59" t="s">
        <v>227</v>
      </c>
      <c r="D52" s="134" t="s">
        <v>3675</v>
      </c>
      <c r="E52" s="79">
        <v>41791</v>
      </c>
      <c r="F52" s="69">
        <v>4.8199999999997782</v>
      </c>
      <c r="G52" s="72" t="s">
        <v>136</v>
      </c>
      <c r="H52" s="73">
        <v>4.8000000000000001E-2</v>
      </c>
      <c r="I52" s="73">
        <v>4.8599999999997506E-2</v>
      </c>
      <c r="J52" s="69">
        <v>6433029.4737999998</v>
      </c>
      <c r="K52" s="71">
        <v>112.045067</v>
      </c>
      <c r="L52" s="69">
        <v>7207.8921540800002</v>
      </c>
      <c r="M52" s="134" t="s">
        <v>3675</v>
      </c>
      <c r="N52" s="70">
        <f t="shared" si="0"/>
        <v>8.8310061157465796E-3</v>
      </c>
      <c r="O52" s="70">
        <f>L52/'סכום נכסי הקרן'!$C$41</f>
        <v>2.2575706697274597E-3</v>
      </c>
    </row>
    <row r="53" spans="1:15">
      <c r="A53" s="62" t="s">
        <v>1901</v>
      </c>
      <c r="B53" s="59" t="s">
        <v>1902</v>
      </c>
      <c r="C53" s="59" t="s">
        <v>227</v>
      </c>
      <c r="D53" s="134" t="s">
        <v>3675</v>
      </c>
      <c r="E53" s="79">
        <v>41821</v>
      </c>
      <c r="F53" s="69">
        <v>4.7899999999994645</v>
      </c>
      <c r="G53" s="72" t="s">
        <v>136</v>
      </c>
      <c r="H53" s="73">
        <v>4.8000000000000001E-2</v>
      </c>
      <c r="I53" s="73">
        <v>4.8599999999995737E-2</v>
      </c>
      <c r="J53" s="69">
        <v>4187091.423039</v>
      </c>
      <c r="K53" s="71">
        <v>114.165436</v>
      </c>
      <c r="L53" s="69">
        <v>4780.2111749639998</v>
      </c>
      <c r="M53" s="134" t="s">
        <v>3675</v>
      </c>
      <c r="N53" s="70">
        <f t="shared" si="0"/>
        <v>5.8566461897979578E-3</v>
      </c>
      <c r="O53" s="70">
        <f>L53/'סכום נכסי הקרן'!$C$41</f>
        <v>1.4972011668617411E-3</v>
      </c>
    </row>
    <row r="54" spans="1:15">
      <c r="A54" s="62" t="s">
        <v>1903</v>
      </c>
      <c r="B54" s="59" t="s">
        <v>1904</v>
      </c>
      <c r="C54" s="59" t="s">
        <v>227</v>
      </c>
      <c r="D54" s="134" t="s">
        <v>3675</v>
      </c>
      <c r="E54" s="79">
        <v>41852</v>
      </c>
      <c r="F54" s="69">
        <v>4.8700000000003714</v>
      </c>
      <c r="G54" s="72" t="s">
        <v>136</v>
      </c>
      <c r="H54" s="73">
        <v>4.8000000000000001E-2</v>
      </c>
      <c r="I54" s="73">
        <v>4.850000000000429E-2</v>
      </c>
      <c r="J54" s="69">
        <v>3081194.2969559999</v>
      </c>
      <c r="K54" s="71">
        <v>113.389836</v>
      </c>
      <c r="L54" s="69">
        <v>3493.7611552100007</v>
      </c>
      <c r="M54" s="134" t="s">
        <v>3675</v>
      </c>
      <c r="N54" s="70">
        <f t="shared" si="0"/>
        <v>4.2805060715500418E-3</v>
      </c>
      <c r="O54" s="70">
        <f>L54/'סכום נכסי הקרן'!$C$41</f>
        <v>1.0942745177687744E-3</v>
      </c>
    </row>
    <row r="55" spans="1:15">
      <c r="A55" s="62" t="s">
        <v>1905</v>
      </c>
      <c r="B55" s="59" t="s">
        <v>1906</v>
      </c>
      <c r="C55" s="59" t="s">
        <v>227</v>
      </c>
      <c r="D55" s="134" t="s">
        <v>3675</v>
      </c>
      <c r="E55" s="79">
        <v>41883</v>
      </c>
      <c r="F55" s="69">
        <v>4.9599999999996536</v>
      </c>
      <c r="G55" s="72" t="s">
        <v>136</v>
      </c>
      <c r="H55" s="73">
        <v>4.8000000000000001E-2</v>
      </c>
      <c r="I55" s="73">
        <v>4.8499999999996282E-2</v>
      </c>
      <c r="J55" s="69">
        <v>5015856.7280169996</v>
      </c>
      <c r="K55" s="71">
        <v>112.83300199999999</v>
      </c>
      <c r="L55" s="69">
        <v>5659.5417189260006</v>
      </c>
      <c r="M55" s="134" t="s">
        <v>3675</v>
      </c>
      <c r="N55" s="70">
        <f t="shared" si="0"/>
        <v>6.9339893638485899E-3</v>
      </c>
      <c r="O55" s="70">
        <f>L55/'סכום נכסי הקרן'!$C$41</f>
        <v>1.7726146723094354E-3</v>
      </c>
    </row>
    <row r="56" spans="1:15">
      <c r="A56" s="62" t="s">
        <v>1907</v>
      </c>
      <c r="B56" s="59" t="s">
        <v>1908</v>
      </c>
      <c r="C56" s="59" t="s">
        <v>227</v>
      </c>
      <c r="D56" s="134" t="s">
        <v>3675</v>
      </c>
      <c r="E56" s="79">
        <v>41913</v>
      </c>
      <c r="F56" s="69">
        <v>5.040000000000334</v>
      </c>
      <c r="G56" s="72" t="s">
        <v>136</v>
      </c>
      <c r="H56" s="73">
        <v>4.8000000000000001E-2</v>
      </c>
      <c r="I56" s="73">
        <v>4.8500000000001729E-2</v>
      </c>
      <c r="J56" s="69">
        <v>4362202.0565400003</v>
      </c>
      <c r="K56" s="71">
        <v>112.502351</v>
      </c>
      <c r="L56" s="69">
        <v>4907.5798668590005</v>
      </c>
      <c r="M56" s="134" t="s">
        <v>3675</v>
      </c>
      <c r="N56" s="70">
        <f t="shared" si="0"/>
        <v>6.0126964848128059E-3</v>
      </c>
      <c r="O56" s="70">
        <f>L56/'סכום נכסי הקרן'!$C$41</f>
        <v>1.5370940810337356E-3</v>
      </c>
    </row>
    <row r="57" spans="1:15">
      <c r="A57" s="62" t="s">
        <v>1909</v>
      </c>
      <c r="B57" s="59" t="s">
        <v>1910</v>
      </c>
      <c r="C57" s="59" t="s">
        <v>227</v>
      </c>
      <c r="D57" s="134" t="s">
        <v>3675</v>
      </c>
      <c r="E57" s="79">
        <v>41945</v>
      </c>
      <c r="F57" s="69">
        <v>5.1300000000003338</v>
      </c>
      <c r="G57" s="72" t="s">
        <v>136</v>
      </c>
      <c r="H57" s="73">
        <v>4.8000000000000001E-2</v>
      </c>
      <c r="I57" s="73">
        <v>4.8500000000002277E-2</v>
      </c>
      <c r="J57" s="69">
        <v>2344484.5337729999</v>
      </c>
      <c r="K57" s="71">
        <v>112.370261</v>
      </c>
      <c r="L57" s="69">
        <v>2634.5033904239999</v>
      </c>
      <c r="M57" s="134" t="s">
        <v>3675</v>
      </c>
      <c r="N57" s="70">
        <f t="shared" si="0"/>
        <v>3.2277557787293194E-3</v>
      </c>
      <c r="O57" s="70">
        <f>L57/'סכום נכסי הקרן'!$C$41</f>
        <v>8.2514797063829113E-4</v>
      </c>
    </row>
    <row r="58" spans="1:15">
      <c r="A58" s="62" t="s">
        <v>1911</v>
      </c>
      <c r="B58" s="59" t="s">
        <v>1912</v>
      </c>
      <c r="C58" s="59" t="s">
        <v>227</v>
      </c>
      <c r="D58" s="134" t="s">
        <v>3675</v>
      </c>
      <c r="E58" s="79">
        <v>41974</v>
      </c>
      <c r="F58" s="69">
        <v>5.2100000000001829</v>
      </c>
      <c r="G58" s="72" t="s">
        <v>136</v>
      </c>
      <c r="H58" s="73">
        <v>4.8000000000000001E-2</v>
      </c>
      <c r="I58" s="73">
        <v>4.8500000000001917E-2</v>
      </c>
      <c r="J58" s="69">
        <v>7941244.3058719989</v>
      </c>
      <c r="K58" s="71">
        <v>111.614228</v>
      </c>
      <c r="L58" s="69">
        <v>8863.558498878001</v>
      </c>
      <c r="M58" s="134" t="s">
        <v>3675</v>
      </c>
      <c r="N58" s="70">
        <f t="shared" si="0"/>
        <v>1.085950478137529E-2</v>
      </c>
      <c r="O58" s="70">
        <f>L58/'סכום נכסי הקרן'!$C$41</f>
        <v>2.7761388862004377E-3</v>
      </c>
    </row>
    <row r="59" spans="1:15">
      <c r="A59" s="62" t="s">
        <v>1913</v>
      </c>
      <c r="B59" s="59" t="s">
        <v>1914</v>
      </c>
      <c r="C59" s="59" t="s">
        <v>227</v>
      </c>
      <c r="D59" s="134" t="s">
        <v>3675</v>
      </c>
      <c r="E59" s="79">
        <v>42005</v>
      </c>
      <c r="F59" s="69">
        <v>5.1699999999993427</v>
      </c>
      <c r="G59" s="72" t="s">
        <v>136</v>
      </c>
      <c r="H59" s="73">
        <v>4.8000000000000001E-2</v>
      </c>
      <c r="I59" s="73">
        <v>4.849999999999291E-2</v>
      </c>
      <c r="J59" s="69">
        <v>680052.77441900002</v>
      </c>
      <c r="K59" s="71">
        <v>114.063997</v>
      </c>
      <c r="L59" s="69">
        <v>775.69537610300006</v>
      </c>
      <c r="M59" s="134" t="s">
        <v>3675</v>
      </c>
      <c r="N59" s="70">
        <f t="shared" si="0"/>
        <v>9.5037085237803173E-4</v>
      </c>
      <c r="O59" s="70">
        <f>L59/'סכום נכסי הקרן'!$C$41</f>
        <v>2.4295412477031732E-4</v>
      </c>
    </row>
    <row r="60" spans="1:15">
      <c r="A60" s="62" t="s">
        <v>1915</v>
      </c>
      <c r="B60" s="59" t="s">
        <v>1916</v>
      </c>
      <c r="C60" s="59" t="s">
        <v>227</v>
      </c>
      <c r="D60" s="134" t="s">
        <v>3675</v>
      </c>
      <c r="E60" s="79">
        <v>42036</v>
      </c>
      <c r="F60" s="69">
        <v>5.2499999999995772</v>
      </c>
      <c r="G60" s="72" t="s">
        <v>136</v>
      </c>
      <c r="H60" s="73">
        <v>4.8000000000000001E-2</v>
      </c>
      <c r="I60" s="73">
        <v>4.8599999999997409E-2</v>
      </c>
      <c r="J60" s="69">
        <v>4685711.5319910003</v>
      </c>
      <c r="K60" s="71">
        <v>113.556585</v>
      </c>
      <c r="L60" s="69">
        <v>5320.9340000329994</v>
      </c>
      <c r="M60" s="134" t="s">
        <v>3675</v>
      </c>
      <c r="N60" s="70">
        <f t="shared" si="0"/>
        <v>6.5191320418379554E-3</v>
      </c>
      <c r="O60" s="70">
        <f>L60/'סכום נכסי הקרן'!$C$41</f>
        <v>1.6665599702723832E-3</v>
      </c>
    </row>
    <row r="61" spans="1:15">
      <c r="A61" s="62" t="s">
        <v>1917</v>
      </c>
      <c r="B61" s="59" t="s">
        <v>1918</v>
      </c>
      <c r="C61" s="59" t="s">
        <v>227</v>
      </c>
      <c r="D61" s="134" t="s">
        <v>3675</v>
      </c>
      <c r="E61" s="79">
        <v>42064</v>
      </c>
      <c r="F61" s="69">
        <v>5.3300000000000027</v>
      </c>
      <c r="G61" s="72" t="s">
        <v>136</v>
      </c>
      <c r="H61" s="73">
        <v>4.8000000000000001E-2</v>
      </c>
      <c r="I61" s="73">
        <v>4.8600000000000511E-2</v>
      </c>
      <c r="J61" s="69">
        <v>11616830.257097</v>
      </c>
      <c r="K61" s="71">
        <v>114.162852</v>
      </c>
      <c r="L61" s="69">
        <v>13262.104776812001</v>
      </c>
      <c r="M61" s="134" t="s">
        <v>3675</v>
      </c>
      <c r="N61" s="70">
        <f t="shared" si="0"/>
        <v>1.6248540611890905E-2</v>
      </c>
      <c r="O61" s="70">
        <f>L61/'סכום נכסי הקרן'!$C$41</f>
        <v>4.1537994913028366E-3</v>
      </c>
    </row>
    <row r="62" spans="1:15">
      <c r="A62" s="62" t="s">
        <v>1919</v>
      </c>
      <c r="B62" s="59" t="s">
        <v>1920</v>
      </c>
      <c r="C62" s="59" t="s">
        <v>227</v>
      </c>
      <c r="D62" s="134" t="s">
        <v>3675</v>
      </c>
      <c r="E62" s="79">
        <v>42095</v>
      </c>
      <c r="F62" s="69">
        <v>5.4100000000000703</v>
      </c>
      <c r="G62" s="72" t="s">
        <v>136</v>
      </c>
      <c r="H62" s="73">
        <v>4.8000000000000001E-2</v>
      </c>
      <c r="I62" s="73">
        <v>4.8500000000000751E-2</v>
      </c>
      <c r="J62" s="69">
        <v>6942532.1644949997</v>
      </c>
      <c r="K62" s="71">
        <v>114.551188</v>
      </c>
      <c r="L62" s="69">
        <v>7952.7530556840002</v>
      </c>
      <c r="M62" s="134" t="s">
        <v>3675</v>
      </c>
      <c r="N62" s="70">
        <f t="shared" si="0"/>
        <v>9.7435990120931289E-3</v>
      </c>
      <c r="O62" s="70">
        <f>L62/'סכום נכסי הקרן'!$C$41</f>
        <v>2.4908671853441774E-3</v>
      </c>
    </row>
    <row r="63" spans="1:15">
      <c r="A63" s="62" t="s">
        <v>1921</v>
      </c>
      <c r="B63" s="59" t="s">
        <v>1922</v>
      </c>
      <c r="C63" s="59" t="s">
        <v>227</v>
      </c>
      <c r="D63" s="134" t="s">
        <v>3675</v>
      </c>
      <c r="E63" s="79">
        <v>42125</v>
      </c>
      <c r="F63" s="69">
        <v>5.4999999999997335</v>
      </c>
      <c r="G63" s="72" t="s">
        <v>136</v>
      </c>
      <c r="H63" s="73">
        <v>4.8000000000000001E-2</v>
      </c>
      <c r="I63" s="73">
        <v>4.8499999999997462E-2</v>
      </c>
      <c r="J63" s="69">
        <v>6600852.8796150004</v>
      </c>
      <c r="K63" s="71">
        <v>113.753461</v>
      </c>
      <c r="L63" s="69">
        <v>7508.6985798140004</v>
      </c>
      <c r="M63" s="134" t="s">
        <v>3675</v>
      </c>
      <c r="N63" s="70">
        <f t="shared" si="0"/>
        <v>9.1995498353982623E-3</v>
      </c>
      <c r="O63" s="70">
        <f>L63/'סכום נכסי הקרן'!$C$41</f>
        <v>2.3517856981277157E-3</v>
      </c>
    </row>
    <row r="64" spans="1:15">
      <c r="A64" s="62" t="s">
        <v>1923</v>
      </c>
      <c r="B64" s="59" t="s">
        <v>1924</v>
      </c>
      <c r="C64" s="59" t="s">
        <v>227</v>
      </c>
      <c r="D64" s="134" t="s">
        <v>3675</v>
      </c>
      <c r="E64" s="79">
        <v>42156</v>
      </c>
      <c r="F64" s="69">
        <v>5.5800000000001848</v>
      </c>
      <c r="G64" s="72" t="s">
        <v>136</v>
      </c>
      <c r="H64" s="73">
        <v>4.8000000000000001E-2</v>
      </c>
      <c r="I64" s="73">
        <v>4.8500000000001424E-2</v>
      </c>
      <c r="J64" s="69">
        <v>2483689.8864899999</v>
      </c>
      <c r="K64" s="71">
        <v>112.618172</v>
      </c>
      <c r="L64" s="69">
        <v>2797.086154356</v>
      </c>
      <c r="M64" s="134" t="s">
        <v>3675</v>
      </c>
      <c r="N64" s="70">
        <f t="shared" si="0"/>
        <v>3.4269498498816966E-3</v>
      </c>
      <c r="O64" s="70">
        <f>L64/'סכום נכסי הקרן'!$C$41</f>
        <v>8.7607021966893783E-4</v>
      </c>
    </row>
    <row r="65" spans="1:15">
      <c r="A65" s="62" t="s">
        <v>1925</v>
      </c>
      <c r="B65" s="59" t="s">
        <v>1926</v>
      </c>
      <c r="C65" s="59" t="s">
        <v>227</v>
      </c>
      <c r="D65" s="134" t="s">
        <v>3675</v>
      </c>
      <c r="E65" s="79">
        <v>42218</v>
      </c>
      <c r="F65" s="69">
        <v>5.6199999999994601</v>
      </c>
      <c r="G65" s="72" t="s">
        <v>136</v>
      </c>
      <c r="H65" s="73">
        <v>4.8000000000000001E-2</v>
      </c>
      <c r="I65" s="73">
        <v>4.8499999999997108E-2</v>
      </c>
      <c r="J65" s="69">
        <v>2738091.3483890002</v>
      </c>
      <c r="K65" s="71">
        <v>113.827915</v>
      </c>
      <c r="L65" s="69">
        <v>3116.7122997140004</v>
      </c>
      <c r="M65" s="134" t="s">
        <v>3675</v>
      </c>
      <c r="N65" s="70">
        <f t="shared" si="0"/>
        <v>3.8185512201673599E-3</v>
      </c>
      <c r="O65" s="70">
        <f>L65/'סכום נכסי הקרן'!$C$41</f>
        <v>9.7617973790442103E-4</v>
      </c>
    </row>
    <row r="66" spans="1:15">
      <c r="A66" s="62" t="s">
        <v>1927</v>
      </c>
      <c r="B66" s="59" t="s">
        <v>1928</v>
      </c>
      <c r="C66" s="59" t="s">
        <v>227</v>
      </c>
      <c r="D66" s="134" t="s">
        <v>3675</v>
      </c>
      <c r="E66" s="79">
        <v>42309</v>
      </c>
      <c r="F66" s="69">
        <v>5.8699999999995152</v>
      </c>
      <c r="G66" s="72" t="s">
        <v>136</v>
      </c>
      <c r="H66" s="73">
        <v>4.8000000000000001E-2</v>
      </c>
      <c r="I66" s="73">
        <v>4.8499999999996025E-2</v>
      </c>
      <c r="J66" s="69">
        <v>5901737.4897260014</v>
      </c>
      <c r="K66" s="71">
        <v>112.953007</v>
      </c>
      <c r="L66" s="69">
        <v>6666.1899514289998</v>
      </c>
      <c r="M66" s="134" t="s">
        <v>3675</v>
      </c>
      <c r="N66" s="70">
        <f t="shared" si="0"/>
        <v>8.1673203443360654E-3</v>
      </c>
      <c r="O66" s="70">
        <f>L66/'סכום נכסי הקרן'!$C$41</f>
        <v>2.0879051172622465E-3</v>
      </c>
    </row>
    <row r="67" spans="1:15">
      <c r="A67" s="62" t="s">
        <v>1929</v>
      </c>
      <c r="B67" s="59" t="s">
        <v>1930</v>
      </c>
      <c r="C67" s="59" t="s">
        <v>227</v>
      </c>
      <c r="D67" s="134" t="s">
        <v>3675</v>
      </c>
      <c r="E67" s="79">
        <v>42339</v>
      </c>
      <c r="F67" s="69">
        <v>5.9499999999994913</v>
      </c>
      <c r="G67" s="72" t="s">
        <v>136</v>
      </c>
      <c r="H67" s="73">
        <v>4.8000000000000001E-2</v>
      </c>
      <c r="I67" s="73">
        <v>4.8499999999996032E-2</v>
      </c>
      <c r="J67" s="69">
        <v>4712930.0512950001</v>
      </c>
      <c r="K67" s="71">
        <v>112.394024</v>
      </c>
      <c r="L67" s="69">
        <v>5297.0517448860001</v>
      </c>
      <c r="M67" s="134" t="s">
        <v>3675</v>
      </c>
      <c r="N67" s="70">
        <f t="shared" si="0"/>
        <v>6.4898718452711139E-3</v>
      </c>
      <c r="O67" s="70">
        <f>L67/'סכום נכסי הקרן'!$C$41</f>
        <v>1.659079852979522E-3</v>
      </c>
    </row>
    <row r="68" spans="1:15">
      <c r="A68" s="62" t="s">
        <v>1931</v>
      </c>
      <c r="B68" s="59" t="s">
        <v>1932</v>
      </c>
      <c r="C68" s="59" t="s">
        <v>227</v>
      </c>
      <c r="D68" s="134" t="s">
        <v>3675</v>
      </c>
      <c r="E68" s="79">
        <v>42370</v>
      </c>
      <c r="F68" s="69">
        <v>5.8899999999999064</v>
      </c>
      <c r="G68" s="72" t="s">
        <v>136</v>
      </c>
      <c r="H68" s="73">
        <v>4.8000000000000001E-2</v>
      </c>
      <c r="I68" s="73">
        <v>4.8499999999998093E-2</v>
      </c>
      <c r="J68" s="69">
        <v>2512235.5499089998</v>
      </c>
      <c r="K68" s="71">
        <v>115.09980400000001</v>
      </c>
      <c r="L68" s="69">
        <v>2891.5781872430002</v>
      </c>
      <c r="M68" s="134" t="s">
        <v>3675</v>
      </c>
      <c r="N68" s="70">
        <f t="shared" si="0"/>
        <v>3.5427201336868013E-3</v>
      </c>
      <c r="O68" s="70">
        <f>L68/'סכום נכסי הקרן'!$C$41</f>
        <v>9.0566589582619897E-4</v>
      </c>
    </row>
    <row r="69" spans="1:15">
      <c r="A69" s="62" t="s">
        <v>1933</v>
      </c>
      <c r="B69" s="59" t="s">
        <v>1934</v>
      </c>
      <c r="C69" s="59" t="s">
        <v>227</v>
      </c>
      <c r="D69" s="134" t="s">
        <v>3675</v>
      </c>
      <c r="E69" s="79">
        <v>42461</v>
      </c>
      <c r="F69" s="69">
        <v>6.139999999999735</v>
      </c>
      <c r="G69" s="72" t="s">
        <v>136</v>
      </c>
      <c r="H69" s="73">
        <v>4.8000000000000001E-2</v>
      </c>
      <c r="I69" s="73">
        <v>4.8499999999998468E-2</v>
      </c>
      <c r="J69" s="69">
        <v>6844154.5907340003</v>
      </c>
      <c r="K69" s="71">
        <v>114.780339</v>
      </c>
      <c r="L69" s="69">
        <v>7855.7438280720007</v>
      </c>
      <c r="M69" s="134" t="s">
        <v>3675</v>
      </c>
      <c r="N69" s="70">
        <f t="shared" si="0"/>
        <v>9.6247446974041251E-3</v>
      </c>
      <c r="O69" s="70">
        <f>L69/'סכום נכסי הקרן'!$C$41</f>
        <v>2.4604831032480272E-3</v>
      </c>
    </row>
    <row r="70" spans="1:15">
      <c r="A70" s="62" t="s">
        <v>1935</v>
      </c>
      <c r="B70" s="59" t="s">
        <v>1936</v>
      </c>
      <c r="C70" s="59" t="s">
        <v>227</v>
      </c>
      <c r="D70" s="134" t="s">
        <v>3675</v>
      </c>
      <c r="E70" s="79">
        <v>42491</v>
      </c>
      <c r="F70" s="69">
        <v>6.2199999999997582</v>
      </c>
      <c r="G70" s="72" t="s">
        <v>136</v>
      </c>
      <c r="H70" s="73">
        <v>4.8000000000000001E-2</v>
      </c>
      <c r="I70" s="73">
        <v>4.85999999999982E-2</v>
      </c>
      <c r="J70" s="69">
        <v>7358652.16928</v>
      </c>
      <c r="K70" s="71">
        <v>114.564193</v>
      </c>
      <c r="L70" s="69">
        <v>8430.3804875820006</v>
      </c>
      <c r="M70" s="134" t="s">
        <v>3675</v>
      </c>
      <c r="N70" s="70">
        <f t="shared" si="0"/>
        <v>1.0328781293122685E-2</v>
      </c>
      <c r="O70" s="70">
        <f>L70/'סכום נכסי הקרן'!$C$41</f>
        <v>2.6404639964867833E-3</v>
      </c>
    </row>
    <row r="71" spans="1:15">
      <c r="A71" s="62" t="s">
        <v>1937</v>
      </c>
      <c r="B71" s="59" t="s">
        <v>1938</v>
      </c>
      <c r="C71" s="59" t="s">
        <v>227</v>
      </c>
      <c r="D71" s="134" t="s">
        <v>3675</v>
      </c>
      <c r="E71" s="79">
        <v>42522</v>
      </c>
      <c r="F71" s="69">
        <v>6.3100000000002909</v>
      </c>
      <c r="G71" s="72" t="s">
        <v>136</v>
      </c>
      <c r="H71" s="73">
        <v>4.8000000000000001E-2</v>
      </c>
      <c r="I71" s="73">
        <v>4.8500000000002742E-2</v>
      </c>
      <c r="J71" s="69">
        <v>4190397.21838</v>
      </c>
      <c r="K71" s="71">
        <v>113.64869400000001</v>
      </c>
      <c r="L71" s="69">
        <v>4762.3317215019997</v>
      </c>
      <c r="M71" s="134" t="s">
        <v>3675</v>
      </c>
      <c r="N71" s="70">
        <f t="shared" si="0"/>
        <v>5.8347405397835136E-3</v>
      </c>
      <c r="O71" s="70">
        <f>L71/'סכום נכסי הקרן'!$C$41</f>
        <v>1.4916011760650251E-3</v>
      </c>
    </row>
    <row r="72" spans="1:15">
      <c r="A72" s="62" t="s">
        <v>1939</v>
      </c>
      <c r="B72" s="59" t="s">
        <v>1940</v>
      </c>
      <c r="C72" s="59" t="s">
        <v>227</v>
      </c>
      <c r="D72" s="134" t="s">
        <v>3675</v>
      </c>
      <c r="E72" s="79">
        <v>42552</v>
      </c>
      <c r="F72" s="69">
        <v>6.24000000000059</v>
      </c>
      <c r="G72" s="72" t="s">
        <v>136</v>
      </c>
      <c r="H72" s="73">
        <v>4.8000000000000001E-2</v>
      </c>
      <c r="I72" s="73">
        <v>4.8500000000004692E-2</v>
      </c>
      <c r="J72" s="69">
        <v>1289839.300422</v>
      </c>
      <c r="K72" s="71">
        <v>115.56699999999999</v>
      </c>
      <c r="L72" s="69">
        <v>1490.628587938</v>
      </c>
      <c r="M72" s="134" t="s">
        <v>3675</v>
      </c>
      <c r="N72" s="70">
        <f t="shared" si="0"/>
        <v>1.8262967723422269E-3</v>
      </c>
      <c r="O72" s="70">
        <f>L72/'סכום נכסי הקרן'!$C$41</f>
        <v>4.6687704361409317E-4</v>
      </c>
    </row>
    <row r="73" spans="1:15">
      <c r="A73" s="62" t="s">
        <v>1941</v>
      </c>
      <c r="B73" s="59" t="s">
        <v>1942</v>
      </c>
      <c r="C73" s="59" t="s">
        <v>227</v>
      </c>
      <c r="D73" s="134" t="s">
        <v>3675</v>
      </c>
      <c r="E73" s="79">
        <v>42583</v>
      </c>
      <c r="F73" s="69">
        <v>6.3300000000002576</v>
      </c>
      <c r="G73" s="72" t="s">
        <v>136</v>
      </c>
      <c r="H73" s="73">
        <v>4.8000000000000001E-2</v>
      </c>
      <c r="I73" s="73">
        <v>4.8500000000002139E-2</v>
      </c>
      <c r="J73" s="69">
        <v>11042418.154231999</v>
      </c>
      <c r="K73" s="71">
        <v>114.769786</v>
      </c>
      <c r="L73" s="69">
        <v>12673.359638877999</v>
      </c>
      <c r="M73" s="134" t="s">
        <v>3675</v>
      </c>
      <c r="N73" s="70">
        <f t="shared" si="0"/>
        <v>1.5527218510703773E-2</v>
      </c>
      <c r="O73" s="70">
        <f>L73/'סכום נכסי הקרן'!$C$41</f>
        <v>3.9693997074364672E-3</v>
      </c>
    </row>
    <row r="74" spans="1:15">
      <c r="A74" s="62" t="s">
        <v>1943</v>
      </c>
      <c r="B74" s="59" t="s">
        <v>1944</v>
      </c>
      <c r="C74" s="59" t="s">
        <v>227</v>
      </c>
      <c r="D74" s="134" t="s">
        <v>3675</v>
      </c>
      <c r="E74" s="79">
        <v>42614</v>
      </c>
      <c r="F74" s="69">
        <v>6.4100000000007435</v>
      </c>
      <c r="G74" s="72" t="s">
        <v>136</v>
      </c>
      <c r="H74" s="73">
        <v>4.8000000000000001E-2</v>
      </c>
      <c r="I74" s="73">
        <v>4.850000000000506E-2</v>
      </c>
      <c r="J74" s="69">
        <v>3382721.439884</v>
      </c>
      <c r="K74" s="71">
        <v>113.84910000000001</v>
      </c>
      <c r="L74" s="69">
        <v>3851.1979278930003</v>
      </c>
      <c r="M74" s="134" t="s">
        <v>3675</v>
      </c>
      <c r="N74" s="70">
        <f t="shared" si="0"/>
        <v>4.718432480280998E-3</v>
      </c>
      <c r="O74" s="70">
        <f>L74/'סכום נכסי הקרן'!$C$41</f>
        <v>1.2062266331780507E-3</v>
      </c>
    </row>
    <row r="75" spans="1:15">
      <c r="A75" s="62" t="s">
        <v>1945</v>
      </c>
      <c r="B75" s="59" t="s">
        <v>1946</v>
      </c>
      <c r="C75" s="59" t="s">
        <v>227</v>
      </c>
      <c r="D75" s="134" t="s">
        <v>3675</v>
      </c>
      <c r="E75" s="79">
        <v>42644</v>
      </c>
      <c r="F75" s="69">
        <v>6.4899999999989593</v>
      </c>
      <c r="G75" s="72" t="s">
        <v>136</v>
      </c>
      <c r="H75" s="73">
        <v>4.8000000000000001E-2</v>
      </c>
      <c r="I75" s="73">
        <v>4.8599999999992836E-2</v>
      </c>
      <c r="J75" s="69">
        <v>2601950.492083</v>
      </c>
      <c r="K75" s="71">
        <v>113.741338</v>
      </c>
      <c r="L75" s="69">
        <v>2959.493312992</v>
      </c>
      <c r="M75" s="134" t="s">
        <v>3675</v>
      </c>
      <c r="N75" s="70">
        <f t="shared" si="0"/>
        <v>3.6259287719433578E-3</v>
      </c>
      <c r="O75" s="70">
        <f>L75/'סכום נכסי הקרן'!$C$41</f>
        <v>9.2693746768719102E-4</v>
      </c>
    </row>
    <row r="76" spans="1:15">
      <c r="A76" s="62" t="s">
        <v>1947</v>
      </c>
      <c r="B76" s="59" t="s">
        <v>1948</v>
      </c>
      <c r="C76" s="59" t="s">
        <v>227</v>
      </c>
      <c r="D76" s="134" t="s">
        <v>3675</v>
      </c>
      <c r="E76" s="79">
        <v>42675</v>
      </c>
      <c r="F76" s="69">
        <v>6.579999999999842</v>
      </c>
      <c r="G76" s="72" t="s">
        <v>136</v>
      </c>
      <c r="H76" s="73">
        <v>4.8000000000000001E-2</v>
      </c>
      <c r="I76" s="73">
        <v>4.85999999999987E-2</v>
      </c>
      <c r="J76" s="69">
        <v>3795101.3112540003</v>
      </c>
      <c r="K76" s="71">
        <v>113.397054</v>
      </c>
      <c r="L76" s="69">
        <v>4303.5331020959993</v>
      </c>
      <c r="M76" s="134" t="s">
        <v>3675</v>
      </c>
      <c r="N76" s="70">
        <f t="shared" ref="N76:N139" si="3">IFERROR(L76/$L$9,0)</f>
        <v>5.2726270498394323E-3</v>
      </c>
      <c r="O76" s="70">
        <f>L76/'סכום נכסי הקרן'!$C$41</f>
        <v>1.3479017027181405E-3</v>
      </c>
    </row>
    <row r="77" spans="1:15">
      <c r="A77" s="62" t="s">
        <v>1949</v>
      </c>
      <c r="B77" s="59" t="s">
        <v>1950</v>
      </c>
      <c r="C77" s="59" t="s">
        <v>227</v>
      </c>
      <c r="D77" s="134" t="s">
        <v>3675</v>
      </c>
      <c r="E77" s="79">
        <v>42705</v>
      </c>
      <c r="F77" s="69">
        <v>6.6599999999999966</v>
      </c>
      <c r="G77" s="72" t="s">
        <v>136</v>
      </c>
      <c r="H77" s="73">
        <v>4.8000000000000001E-2</v>
      </c>
      <c r="I77" s="73">
        <v>4.8599999999999116E-2</v>
      </c>
      <c r="J77" s="69">
        <v>4240080.6680669999</v>
      </c>
      <c r="K77" s="71">
        <v>112.70606600000001</v>
      </c>
      <c r="L77" s="69">
        <v>4778.8281368469998</v>
      </c>
      <c r="M77" s="134" t="s">
        <v>3675</v>
      </c>
      <c r="N77" s="70">
        <f t="shared" si="3"/>
        <v>5.854951711327906E-3</v>
      </c>
      <c r="O77" s="70">
        <f>L77/'סכום נכסי הקרן'!$C$41</f>
        <v>1.4967679880320208E-3</v>
      </c>
    </row>
    <row r="78" spans="1:15">
      <c r="A78" s="62" t="s">
        <v>1951</v>
      </c>
      <c r="B78" s="59" t="s">
        <v>1952</v>
      </c>
      <c r="C78" s="59" t="s">
        <v>227</v>
      </c>
      <c r="D78" s="134" t="s">
        <v>3675</v>
      </c>
      <c r="E78" s="79">
        <v>42736</v>
      </c>
      <c r="F78" s="69">
        <v>6.5900000000002059</v>
      </c>
      <c r="G78" s="72" t="s">
        <v>136</v>
      </c>
      <c r="H78" s="73">
        <v>4.8000000000000001E-2</v>
      </c>
      <c r="I78" s="73">
        <v>4.8500000000001611E-2</v>
      </c>
      <c r="J78" s="69">
        <v>8588383.9062389992</v>
      </c>
      <c r="K78" s="71">
        <v>115.44776</v>
      </c>
      <c r="L78" s="69">
        <v>9915.0968299439992</v>
      </c>
      <c r="M78" s="134" t="s">
        <v>3675</v>
      </c>
      <c r="N78" s="70">
        <f t="shared" si="3"/>
        <v>1.2147834466958806E-2</v>
      </c>
      <c r="O78" s="70">
        <f>L78/'סכום נכסי הקרן'!$C$41</f>
        <v>3.1054892765173922E-3</v>
      </c>
    </row>
    <row r="79" spans="1:15">
      <c r="A79" s="62" t="s">
        <v>1953</v>
      </c>
      <c r="B79" s="59" t="s">
        <v>1954</v>
      </c>
      <c r="C79" s="59" t="s">
        <v>227</v>
      </c>
      <c r="D79" s="134" t="s">
        <v>3675</v>
      </c>
      <c r="E79" s="79">
        <v>42767</v>
      </c>
      <c r="F79" s="69">
        <v>6.6700000000000825</v>
      </c>
      <c r="G79" s="72" t="s">
        <v>136</v>
      </c>
      <c r="H79" s="73">
        <v>4.8000000000000001E-2</v>
      </c>
      <c r="I79" s="73">
        <v>4.8500000000001382E-2</v>
      </c>
      <c r="J79" s="69">
        <v>4694687.8521870002</v>
      </c>
      <c r="K79" s="71">
        <v>114.983689</v>
      </c>
      <c r="L79" s="69">
        <v>5398.1252649650005</v>
      </c>
      <c r="M79" s="134" t="s">
        <v>3675</v>
      </c>
      <c r="N79" s="70">
        <f t="shared" si="3"/>
        <v>6.6137056728142254E-3</v>
      </c>
      <c r="O79" s="70">
        <f>L79/'סכום נכסי הקרן'!$C$41</f>
        <v>1.6907369046582571E-3</v>
      </c>
    </row>
    <row r="80" spans="1:15">
      <c r="A80" s="62" t="s">
        <v>1955</v>
      </c>
      <c r="B80" s="59" t="s">
        <v>1956</v>
      </c>
      <c r="C80" s="59" t="s">
        <v>227</v>
      </c>
      <c r="D80" s="134" t="s">
        <v>3675</v>
      </c>
      <c r="E80" s="79">
        <v>42795</v>
      </c>
      <c r="F80" s="69">
        <v>6.7500000000000355</v>
      </c>
      <c r="G80" s="72" t="s">
        <v>136</v>
      </c>
      <c r="H80" s="73">
        <v>4.8000000000000001E-2</v>
      </c>
      <c r="I80" s="73">
        <v>4.8500000000000217E-2</v>
      </c>
      <c r="J80" s="69">
        <v>5816534.8375429995</v>
      </c>
      <c r="K80" s="71">
        <v>114.76819</v>
      </c>
      <c r="L80" s="69">
        <v>6675.5317536010007</v>
      </c>
      <c r="M80" s="134" t="s">
        <v>3675</v>
      </c>
      <c r="N80" s="70">
        <f t="shared" si="3"/>
        <v>8.1787657864083822E-3</v>
      </c>
      <c r="O80" s="70">
        <f>L80/'סכום נכסי הקרן'!$C$41</f>
        <v>2.0908310459713721E-3</v>
      </c>
    </row>
    <row r="81" spans="1:15">
      <c r="A81" s="62" t="s">
        <v>1957</v>
      </c>
      <c r="B81" s="59" t="s">
        <v>1958</v>
      </c>
      <c r="C81" s="59" t="s">
        <v>227</v>
      </c>
      <c r="D81" s="134" t="s">
        <v>3675</v>
      </c>
      <c r="E81" s="79">
        <v>42826</v>
      </c>
      <c r="F81" s="69">
        <v>6.8300000000006458</v>
      </c>
      <c r="G81" s="72" t="s">
        <v>136</v>
      </c>
      <c r="H81" s="73">
        <v>4.8000000000000001E-2</v>
      </c>
      <c r="I81" s="73">
        <v>4.8500000000003943E-2</v>
      </c>
      <c r="J81" s="69">
        <v>4104905.0074809999</v>
      </c>
      <c r="K81" s="71">
        <v>114.315331</v>
      </c>
      <c r="L81" s="69">
        <v>4692.5357644590003</v>
      </c>
      <c r="M81" s="134" t="s">
        <v>3675</v>
      </c>
      <c r="N81" s="70">
        <f t="shared" si="3"/>
        <v>5.7492275339941284E-3</v>
      </c>
      <c r="O81" s="70">
        <f>L81/'סכום נכסי הקרן'!$C$41</f>
        <v>1.469740512487166E-3</v>
      </c>
    </row>
    <row r="82" spans="1:15">
      <c r="A82" s="62" t="s">
        <v>1959</v>
      </c>
      <c r="B82" s="59" t="s">
        <v>1960</v>
      </c>
      <c r="C82" s="59" t="s">
        <v>227</v>
      </c>
      <c r="D82" s="134" t="s">
        <v>3675</v>
      </c>
      <c r="E82" s="79">
        <v>42856</v>
      </c>
      <c r="F82" s="69">
        <v>6.9199999999999049</v>
      </c>
      <c r="G82" s="72" t="s">
        <v>136</v>
      </c>
      <c r="H82" s="73">
        <v>4.8000000000000001E-2</v>
      </c>
      <c r="I82" s="73">
        <v>4.8499999999999106E-2</v>
      </c>
      <c r="J82" s="69">
        <v>7418542.5637059994</v>
      </c>
      <c r="K82" s="71">
        <v>113.520008</v>
      </c>
      <c r="L82" s="69">
        <v>8421.5300897150009</v>
      </c>
      <c r="M82" s="134" t="s">
        <v>3675</v>
      </c>
      <c r="N82" s="70">
        <f t="shared" si="3"/>
        <v>1.0317937912558781E-2</v>
      </c>
      <c r="O82" s="70">
        <f>L82/'סכום נכסי הקרן'!$C$41</f>
        <v>2.6376919796179338E-3</v>
      </c>
    </row>
    <row r="83" spans="1:15">
      <c r="A83" s="62" t="s">
        <v>1961</v>
      </c>
      <c r="B83" s="59" t="s">
        <v>1962</v>
      </c>
      <c r="C83" s="59" t="s">
        <v>227</v>
      </c>
      <c r="D83" s="134" t="s">
        <v>3675</v>
      </c>
      <c r="E83" s="79">
        <v>42887</v>
      </c>
      <c r="F83" s="69">
        <v>6.9999999999997282</v>
      </c>
      <c r="G83" s="72" t="s">
        <v>136</v>
      </c>
      <c r="H83" s="73">
        <v>4.8000000000000001E-2</v>
      </c>
      <c r="I83" s="73">
        <v>4.8499999999998031E-2</v>
      </c>
      <c r="J83" s="69">
        <v>6514660.901819</v>
      </c>
      <c r="K83" s="71">
        <v>112.857688</v>
      </c>
      <c r="L83" s="69">
        <v>7352.2956667970002</v>
      </c>
      <c r="M83" s="134" t="s">
        <v>3675</v>
      </c>
      <c r="N83" s="70">
        <f t="shared" si="3"/>
        <v>9.0079272289762327E-3</v>
      </c>
      <c r="O83" s="70">
        <f>L83/'סכום נכסי הקרן'!$C$41</f>
        <v>2.3027990288575256E-3</v>
      </c>
    </row>
    <row r="84" spans="1:15">
      <c r="A84" s="62" t="s">
        <v>1963</v>
      </c>
      <c r="B84" s="59" t="s">
        <v>1964</v>
      </c>
      <c r="C84" s="59" t="s">
        <v>227</v>
      </c>
      <c r="D84" s="134" t="s">
        <v>3675</v>
      </c>
      <c r="E84" s="79">
        <v>42918</v>
      </c>
      <c r="F84" s="69">
        <v>6.9199999999993702</v>
      </c>
      <c r="G84" s="72" t="s">
        <v>136</v>
      </c>
      <c r="H84" s="73">
        <v>4.8000000000000001E-2</v>
      </c>
      <c r="I84" s="73">
        <v>4.8599999999995917E-2</v>
      </c>
      <c r="J84" s="69">
        <v>2828313.0183159993</v>
      </c>
      <c r="K84" s="71">
        <v>114.614419</v>
      </c>
      <c r="L84" s="69">
        <v>3241.6545383120001</v>
      </c>
      <c r="M84" s="134" t="s">
        <v>3675</v>
      </c>
      <c r="N84" s="70">
        <f t="shared" si="3"/>
        <v>3.9716286593947832E-3</v>
      </c>
      <c r="O84" s="70">
        <f>L84/'סכום נכסי הקרן'!$C$41</f>
        <v>1.0153126670936115E-3</v>
      </c>
    </row>
    <row r="85" spans="1:15">
      <c r="A85" s="62" t="s">
        <v>1965</v>
      </c>
      <c r="B85" s="59" t="s">
        <v>1966</v>
      </c>
      <c r="C85" s="59" t="s">
        <v>227</v>
      </c>
      <c r="D85" s="134" t="s">
        <v>3675</v>
      </c>
      <c r="E85" s="79">
        <v>42949</v>
      </c>
      <c r="F85" s="69">
        <v>7.0099999999996445</v>
      </c>
      <c r="G85" s="72" t="s">
        <v>136</v>
      </c>
      <c r="H85" s="73">
        <v>4.8000000000000001E-2</v>
      </c>
      <c r="I85" s="73">
        <v>4.8499999999998052E-2</v>
      </c>
      <c r="J85" s="69">
        <v>6925665.3692880003</v>
      </c>
      <c r="K85" s="71">
        <v>114.985602</v>
      </c>
      <c r="L85" s="69">
        <v>7963.5180420830002</v>
      </c>
      <c r="M85" s="134" t="s">
        <v>3675</v>
      </c>
      <c r="N85" s="70">
        <f t="shared" si="3"/>
        <v>9.7567881190738278E-3</v>
      </c>
      <c r="O85" s="70">
        <f>L85/'סכום נכסי הקרן'!$C$41</f>
        <v>2.4942388669724385E-3</v>
      </c>
    </row>
    <row r="86" spans="1:15">
      <c r="A86" s="62" t="s">
        <v>1967</v>
      </c>
      <c r="B86" s="59" t="s">
        <v>1968</v>
      </c>
      <c r="C86" s="59" t="s">
        <v>227</v>
      </c>
      <c r="D86" s="134" t="s">
        <v>3675</v>
      </c>
      <c r="E86" s="79">
        <v>42979</v>
      </c>
      <c r="F86" s="69">
        <v>7.0899999999993923</v>
      </c>
      <c r="G86" s="72" t="s">
        <v>136</v>
      </c>
      <c r="H86" s="73">
        <v>4.8000000000000001E-2</v>
      </c>
      <c r="I86" s="73">
        <v>4.8499999999997066E-2</v>
      </c>
      <c r="J86" s="69">
        <v>3110922.3251319998</v>
      </c>
      <c r="K86" s="71">
        <v>114.662871</v>
      </c>
      <c r="L86" s="69">
        <v>3567.0728543129994</v>
      </c>
      <c r="M86" s="134" t="s">
        <v>3675</v>
      </c>
      <c r="N86" s="70">
        <f t="shared" si="3"/>
        <v>4.370326514100349E-3</v>
      </c>
      <c r="O86" s="70">
        <f>L86/'סכום נכסי הקרן'!$C$41</f>
        <v>1.11723634046324E-3</v>
      </c>
    </row>
    <row r="87" spans="1:15">
      <c r="A87" s="62" t="s">
        <v>1969</v>
      </c>
      <c r="B87" s="59" t="s">
        <v>1970</v>
      </c>
      <c r="C87" s="59" t="s">
        <v>227</v>
      </c>
      <c r="D87" s="134" t="s">
        <v>3675</v>
      </c>
      <c r="E87" s="79">
        <v>43009</v>
      </c>
      <c r="F87" s="69">
        <v>7.1700000000002877</v>
      </c>
      <c r="G87" s="72" t="s">
        <v>136</v>
      </c>
      <c r="H87" s="73">
        <v>4.8000000000000001E-2</v>
      </c>
      <c r="I87" s="73">
        <v>4.8500000000002513E-2</v>
      </c>
      <c r="J87" s="69">
        <v>5945750.414557999</v>
      </c>
      <c r="K87" s="71">
        <v>113.867862</v>
      </c>
      <c r="L87" s="69">
        <v>6770.2988617179999</v>
      </c>
      <c r="M87" s="134" t="s">
        <v>3675</v>
      </c>
      <c r="N87" s="70">
        <f t="shared" si="3"/>
        <v>8.2948730884410751E-3</v>
      </c>
      <c r="O87" s="70">
        <f>L87/'סכום נכסי הקרן'!$C$41</f>
        <v>2.1205128779364533E-3</v>
      </c>
    </row>
    <row r="88" spans="1:15">
      <c r="A88" s="62" t="s">
        <v>1971</v>
      </c>
      <c r="B88" s="59" t="s">
        <v>1972</v>
      </c>
      <c r="C88" s="59" t="s">
        <v>227</v>
      </c>
      <c r="D88" s="134" t="s">
        <v>3675</v>
      </c>
      <c r="E88" s="79">
        <v>43040</v>
      </c>
      <c r="F88" s="69">
        <v>7.2499999999997238</v>
      </c>
      <c r="G88" s="72" t="s">
        <v>136</v>
      </c>
      <c r="H88" s="73">
        <v>4.8000000000000001E-2</v>
      </c>
      <c r="I88" s="73">
        <v>4.8499999999998343E-2</v>
      </c>
      <c r="J88" s="69">
        <v>6378857.8640149999</v>
      </c>
      <c r="K88" s="71">
        <v>113.291509</v>
      </c>
      <c r="L88" s="69">
        <v>7226.7043145319994</v>
      </c>
      <c r="M88" s="134" t="s">
        <v>3675</v>
      </c>
      <c r="N88" s="70">
        <f t="shared" si="3"/>
        <v>8.8540545049914116E-3</v>
      </c>
      <c r="O88" s="70">
        <f>L88/'סכום נכסי הקרן'!$C$41</f>
        <v>2.2634627919683012E-3</v>
      </c>
    </row>
    <row r="89" spans="1:15">
      <c r="A89" s="62" t="s">
        <v>1973</v>
      </c>
      <c r="B89" s="59" t="s">
        <v>1974</v>
      </c>
      <c r="C89" s="59" t="s">
        <v>227</v>
      </c>
      <c r="D89" s="134" t="s">
        <v>3675</v>
      </c>
      <c r="E89" s="79">
        <v>43070</v>
      </c>
      <c r="F89" s="69">
        <v>7.3400000000004013</v>
      </c>
      <c r="G89" s="72" t="s">
        <v>136</v>
      </c>
      <c r="H89" s="73">
        <v>4.8000000000000001E-2</v>
      </c>
      <c r="I89" s="73">
        <v>4.850000000000252E-2</v>
      </c>
      <c r="J89" s="69">
        <v>6532396.3731739996</v>
      </c>
      <c r="K89" s="71">
        <v>112.520844</v>
      </c>
      <c r="L89" s="69">
        <v>7350.3075467589997</v>
      </c>
      <c r="M89" s="134" t="s">
        <v>3675</v>
      </c>
      <c r="N89" s="70">
        <f t="shared" si="3"/>
        <v>9.0054914128126287E-3</v>
      </c>
      <c r="O89" s="70">
        <f>L89/'סכום נכסי הקרן'!$C$41</f>
        <v>2.3021763334301051E-3</v>
      </c>
    </row>
    <row r="90" spans="1:15">
      <c r="A90" s="62" t="s">
        <v>1975</v>
      </c>
      <c r="B90" s="59" t="s">
        <v>1976</v>
      </c>
      <c r="C90" s="59" t="s">
        <v>227</v>
      </c>
      <c r="D90" s="134" t="s">
        <v>3675</v>
      </c>
      <c r="E90" s="79">
        <v>43101</v>
      </c>
      <c r="F90" s="69">
        <v>7.2500000000001696</v>
      </c>
      <c r="G90" s="72" t="s">
        <v>136</v>
      </c>
      <c r="H90" s="73">
        <v>4.8000000000000001E-2</v>
      </c>
      <c r="I90" s="73">
        <v>4.8500000000001313E-2</v>
      </c>
      <c r="J90" s="69">
        <v>8918336.0631210003</v>
      </c>
      <c r="K90" s="71">
        <v>115.099919</v>
      </c>
      <c r="L90" s="69">
        <v>10264.997563169001</v>
      </c>
      <c r="M90" s="134" t="s">
        <v>3675</v>
      </c>
      <c r="N90" s="70">
        <f t="shared" si="3"/>
        <v>1.2576527828202445E-2</v>
      </c>
      <c r="O90" s="70">
        <f>L90/'סכום נכסי הקרן'!$C$41</f>
        <v>3.2150810428422756E-3</v>
      </c>
    </row>
    <row r="91" spans="1:15">
      <c r="A91" s="62" t="s">
        <v>1977</v>
      </c>
      <c r="B91" s="59" t="s">
        <v>1978</v>
      </c>
      <c r="C91" s="59" t="s">
        <v>227</v>
      </c>
      <c r="D91" s="134" t="s">
        <v>3675</v>
      </c>
      <c r="E91" s="79">
        <v>43132</v>
      </c>
      <c r="F91" s="69">
        <v>7.3300000000000267</v>
      </c>
      <c r="G91" s="72" t="s">
        <v>136</v>
      </c>
      <c r="H91" s="73">
        <v>4.8000000000000001E-2</v>
      </c>
      <c r="I91" s="73">
        <v>4.8499999999999696E-2</v>
      </c>
      <c r="J91" s="69">
        <v>8561865.1538319997</v>
      </c>
      <c r="K91" s="71">
        <v>114.5279</v>
      </c>
      <c r="L91" s="69">
        <v>9805.7243292780004</v>
      </c>
      <c r="M91" s="134" t="s">
        <v>3675</v>
      </c>
      <c r="N91" s="70">
        <f t="shared" si="3"/>
        <v>1.2013832847396671E-2</v>
      </c>
      <c r="O91" s="70">
        <f>L91/'סכום נכסי הקרן'!$C$41</f>
        <v>3.0712329163638153E-3</v>
      </c>
    </row>
    <row r="92" spans="1:15">
      <c r="A92" s="62" t="s">
        <v>1979</v>
      </c>
      <c r="B92" s="59" t="s">
        <v>1980</v>
      </c>
      <c r="C92" s="59" t="s">
        <v>227</v>
      </c>
      <c r="D92" s="134" t="s">
        <v>3675</v>
      </c>
      <c r="E92" s="79">
        <v>43161</v>
      </c>
      <c r="F92" s="69">
        <v>7.4100000000000517</v>
      </c>
      <c r="G92" s="72" t="s">
        <v>136</v>
      </c>
      <c r="H92" s="73">
        <v>4.8000000000000001E-2</v>
      </c>
      <c r="I92" s="73">
        <v>4.8500000000000869E-2</v>
      </c>
      <c r="J92" s="69">
        <v>2014001.5192450001</v>
      </c>
      <c r="K92" s="71">
        <v>114.646511</v>
      </c>
      <c r="L92" s="69">
        <v>2308.982479668</v>
      </c>
      <c r="M92" s="134" t="s">
        <v>3675</v>
      </c>
      <c r="N92" s="70">
        <f t="shared" si="3"/>
        <v>2.8289322264009966E-3</v>
      </c>
      <c r="O92" s="70">
        <f>L92/'סכום נכסי הקרן'!$C$41</f>
        <v>7.2319216375378668E-4</v>
      </c>
    </row>
    <row r="93" spans="1:15">
      <c r="A93" s="62" t="s">
        <v>1981</v>
      </c>
      <c r="B93" s="59" t="s">
        <v>1982</v>
      </c>
      <c r="C93" s="59" t="s">
        <v>227</v>
      </c>
      <c r="D93" s="134" t="s">
        <v>3675</v>
      </c>
      <c r="E93" s="79">
        <v>43221</v>
      </c>
      <c r="F93" s="69">
        <v>7.5799999999999299</v>
      </c>
      <c r="G93" s="72" t="s">
        <v>136</v>
      </c>
      <c r="H93" s="73">
        <v>4.8000000000000001E-2</v>
      </c>
      <c r="I93" s="73">
        <v>4.8599999999999755E-2</v>
      </c>
      <c r="J93" s="69">
        <v>8151608.7130460003</v>
      </c>
      <c r="K93" s="71">
        <v>113.29356199999999</v>
      </c>
      <c r="L93" s="69">
        <v>9235.2478947269992</v>
      </c>
      <c r="M93" s="134" t="s">
        <v>3675</v>
      </c>
      <c r="N93" s="70">
        <f t="shared" si="3"/>
        <v>1.1314893299645874E-2</v>
      </c>
      <c r="O93" s="70">
        <f>L93/'סכום נכסי הקרן'!$C$41</f>
        <v>2.8925550395473548E-3</v>
      </c>
    </row>
    <row r="94" spans="1:15">
      <c r="A94" s="62" t="s">
        <v>1983</v>
      </c>
      <c r="B94" s="59" t="s">
        <v>1984</v>
      </c>
      <c r="C94" s="59" t="s">
        <v>227</v>
      </c>
      <c r="D94" s="134" t="s">
        <v>3675</v>
      </c>
      <c r="E94" s="79">
        <v>43252</v>
      </c>
      <c r="F94" s="69">
        <v>7.6600000000005402</v>
      </c>
      <c r="G94" s="72" t="s">
        <v>136</v>
      </c>
      <c r="H94" s="73">
        <v>4.8000000000000001E-2</v>
      </c>
      <c r="I94" s="73">
        <v>4.8500000000004109E-2</v>
      </c>
      <c r="J94" s="69">
        <v>4542621.2665010002</v>
      </c>
      <c r="K94" s="71">
        <v>112.400429</v>
      </c>
      <c r="L94" s="69">
        <v>5105.9257696140003</v>
      </c>
      <c r="M94" s="134" t="s">
        <v>3675</v>
      </c>
      <c r="N94" s="70">
        <f t="shared" si="3"/>
        <v>6.2557070408560444E-3</v>
      </c>
      <c r="O94" s="70">
        <f>L94/'סכום נכסי הקרן'!$C$41</f>
        <v>1.5992176371231312E-3</v>
      </c>
    </row>
    <row r="95" spans="1:15">
      <c r="A95" s="62" t="s">
        <v>1985</v>
      </c>
      <c r="B95" s="59" t="s">
        <v>1986</v>
      </c>
      <c r="C95" s="59" t="s">
        <v>227</v>
      </c>
      <c r="D95" s="134" t="s">
        <v>3675</v>
      </c>
      <c r="E95" s="79">
        <v>43282</v>
      </c>
      <c r="F95" s="69">
        <v>7.5599999999999792</v>
      </c>
      <c r="G95" s="72" t="s">
        <v>136</v>
      </c>
      <c r="H95" s="73">
        <v>4.8000000000000001E-2</v>
      </c>
      <c r="I95" s="73">
        <v>4.8500000000001132E-2</v>
      </c>
      <c r="J95" s="69">
        <v>3483970.4709120002</v>
      </c>
      <c r="K95" s="71">
        <v>114.084023</v>
      </c>
      <c r="L95" s="69">
        <v>3974.6536871429998</v>
      </c>
      <c r="M95" s="134" t="s">
        <v>3675</v>
      </c>
      <c r="N95" s="70">
        <f t="shared" si="3"/>
        <v>4.8696887063253563E-3</v>
      </c>
      <c r="O95" s="70">
        <f>L95/'סכום נכסי הקרן'!$C$41</f>
        <v>1.244893984899451E-3</v>
      </c>
    </row>
    <row r="96" spans="1:15">
      <c r="A96" s="62" t="s">
        <v>1987</v>
      </c>
      <c r="B96" s="59" t="s">
        <v>1988</v>
      </c>
      <c r="C96" s="59" t="s">
        <v>227</v>
      </c>
      <c r="D96" s="134" t="s">
        <v>3675</v>
      </c>
      <c r="E96" s="79">
        <v>43313</v>
      </c>
      <c r="F96" s="69">
        <v>7.6499999999998609</v>
      </c>
      <c r="G96" s="72" t="s">
        <v>136</v>
      </c>
      <c r="H96" s="73">
        <v>4.8000000000000001E-2</v>
      </c>
      <c r="I96" s="73">
        <v>4.8599999999999623E-2</v>
      </c>
      <c r="J96" s="69">
        <v>9842897.0433089994</v>
      </c>
      <c r="K96" s="71">
        <v>113.488804</v>
      </c>
      <c r="L96" s="69">
        <v>11170.586129047</v>
      </c>
      <c r="M96" s="134" t="s">
        <v>3675</v>
      </c>
      <c r="N96" s="70">
        <f t="shared" si="3"/>
        <v>1.368604195420001E-2</v>
      </c>
      <c r="O96" s="70">
        <f>L96/'סכום נכסי הקרן'!$C$41</f>
        <v>3.4987187751312474E-3</v>
      </c>
    </row>
    <row r="97" spans="1:15">
      <c r="A97" s="62" t="s">
        <v>1989</v>
      </c>
      <c r="B97" s="59" t="s">
        <v>1990</v>
      </c>
      <c r="C97" s="59" t="s">
        <v>227</v>
      </c>
      <c r="D97" s="134" t="s">
        <v>3675</v>
      </c>
      <c r="E97" s="79">
        <v>43345</v>
      </c>
      <c r="F97" s="69">
        <v>7.7400000000003661</v>
      </c>
      <c r="G97" s="72" t="s">
        <v>136</v>
      </c>
      <c r="H97" s="73">
        <v>4.8000000000000001E-2</v>
      </c>
      <c r="I97" s="73">
        <v>4.8600000000002336E-2</v>
      </c>
      <c r="J97" s="69">
        <v>9135698.1392650008</v>
      </c>
      <c r="K97" s="71">
        <v>113.037572</v>
      </c>
      <c r="L97" s="69">
        <v>10326.771355102999</v>
      </c>
      <c r="M97" s="134" t="s">
        <v>3675</v>
      </c>
      <c r="N97" s="70">
        <f t="shared" si="3"/>
        <v>1.2652212192327289E-2</v>
      </c>
      <c r="O97" s="70">
        <f>L97/'סכום נכסי הקרן'!$C$41</f>
        <v>3.2344290988129938E-3</v>
      </c>
    </row>
    <row r="98" spans="1:15">
      <c r="A98" s="62" t="s">
        <v>1991</v>
      </c>
      <c r="B98" s="59" t="s">
        <v>1992</v>
      </c>
      <c r="C98" s="59" t="s">
        <v>227</v>
      </c>
      <c r="D98" s="134" t="s">
        <v>3675</v>
      </c>
      <c r="E98" s="79">
        <v>43375</v>
      </c>
      <c r="F98" s="69">
        <v>7.8199999999995615</v>
      </c>
      <c r="G98" s="72" t="s">
        <v>136</v>
      </c>
      <c r="H98" s="73">
        <v>4.8000000000000001E-2</v>
      </c>
      <c r="I98" s="73">
        <v>4.8599999999996583E-2</v>
      </c>
      <c r="J98" s="69">
        <v>3280651.9924940001</v>
      </c>
      <c r="K98" s="71">
        <v>112.484824</v>
      </c>
      <c r="L98" s="69">
        <v>3690.2356245410001</v>
      </c>
      <c r="M98" s="134" t="s">
        <v>3675</v>
      </c>
      <c r="N98" s="70">
        <f t="shared" si="3"/>
        <v>4.521223774196022E-3</v>
      </c>
      <c r="O98" s="70">
        <f>L98/'סכום נכסי הקרן'!$C$41</f>
        <v>1.1558119256309131E-3</v>
      </c>
    </row>
    <row r="99" spans="1:15">
      <c r="A99" s="62" t="s">
        <v>1993</v>
      </c>
      <c r="B99" s="59" t="s">
        <v>1994</v>
      </c>
      <c r="C99" s="59" t="s">
        <v>227</v>
      </c>
      <c r="D99" s="134" t="s">
        <v>3675</v>
      </c>
      <c r="E99" s="79">
        <v>43405</v>
      </c>
      <c r="F99" s="69">
        <v>7.900000001408114</v>
      </c>
      <c r="G99" s="72" t="s">
        <v>136</v>
      </c>
      <c r="H99" s="73">
        <v>4.8000000000000001E-2</v>
      </c>
      <c r="I99" s="73">
        <v>4.8500000007040571E-2</v>
      </c>
      <c r="J99" s="69">
        <v>2219.9501559999999</v>
      </c>
      <c r="K99" s="71">
        <v>111.966283</v>
      </c>
      <c r="L99" s="69">
        <v>2.485595665</v>
      </c>
      <c r="M99" s="134" t="s">
        <v>3675</v>
      </c>
      <c r="N99" s="70">
        <f t="shared" si="3"/>
        <v>3.0453161686753729E-6</v>
      </c>
      <c r="O99" s="70">
        <f>L99/'סכום נכסי הקרן'!$C$41</f>
        <v>7.7850885531485155E-7</v>
      </c>
    </row>
    <row r="100" spans="1:15">
      <c r="A100" s="62" t="s">
        <v>1995</v>
      </c>
      <c r="B100" s="59" t="s">
        <v>1996</v>
      </c>
      <c r="C100" s="59" t="s">
        <v>227</v>
      </c>
      <c r="D100" s="134" t="s">
        <v>3675</v>
      </c>
      <c r="E100" s="79">
        <v>43435</v>
      </c>
      <c r="F100" s="69">
        <v>7.9799999999995928</v>
      </c>
      <c r="G100" s="72" t="s">
        <v>136</v>
      </c>
      <c r="H100" s="73">
        <v>4.8000000000000001E-2</v>
      </c>
      <c r="I100" s="73">
        <v>4.8599999999997534E-2</v>
      </c>
      <c r="J100" s="69">
        <v>3795583.9091140004</v>
      </c>
      <c r="K100" s="71">
        <v>111.13375000000001</v>
      </c>
      <c r="L100" s="69">
        <v>4218.1747175139999</v>
      </c>
      <c r="M100" s="134" t="s">
        <v>3675</v>
      </c>
      <c r="N100" s="70">
        <f t="shared" si="3"/>
        <v>5.1680471809734414E-3</v>
      </c>
      <c r="O100" s="70">
        <f>L100/'סכום נכסי הקרן'!$C$41</f>
        <v>1.3211667597794396E-3</v>
      </c>
    </row>
    <row r="101" spans="1:15">
      <c r="A101" s="62" t="s">
        <v>1997</v>
      </c>
      <c r="B101" s="59" t="s">
        <v>1998</v>
      </c>
      <c r="C101" s="59" t="s">
        <v>227</v>
      </c>
      <c r="D101" s="134" t="s">
        <v>3675</v>
      </c>
      <c r="E101" s="79">
        <v>43497</v>
      </c>
      <c r="F101" s="69">
        <v>7.9599999999997539</v>
      </c>
      <c r="G101" s="72" t="s">
        <v>136</v>
      </c>
      <c r="H101" s="73">
        <v>4.8000000000000001E-2</v>
      </c>
      <c r="I101" s="73">
        <v>4.8599999999998304E-2</v>
      </c>
      <c r="J101" s="69">
        <v>5728605.5074510006</v>
      </c>
      <c r="K101" s="71">
        <v>113.591307</v>
      </c>
      <c r="L101" s="69">
        <v>6507.1978622850002</v>
      </c>
      <c r="M101" s="134" t="s">
        <v>3675</v>
      </c>
      <c r="N101" s="70">
        <f t="shared" si="3"/>
        <v>7.9725255164485222E-3</v>
      </c>
      <c r="O101" s="70">
        <f>L101/'סכום נכסי הקרן'!$C$41</f>
        <v>2.038107496890386E-3</v>
      </c>
    </row>
    <row r="102" spans="1:15">
      <c r="A102" s="62" t="s">
        <v>1999</v>
      </c>
      <c r="B102" s="59" t="s">
        <v>2000</v>
      </c>
      <c r="C102" s="59" t="s">
        <v>227</v>
      </c>
      <c r="D102" s="134" t="s">
        <v>3675</v>
      </c>
      <c r="E102" s="79">
        <v>43525</v>
      </c>
      <c r="F102" s="69">
        <v>8.0399999999999725</v>
      </c>
      <c r="G102" s="72" t="s">
        <v>136</v>
      </c>
      <c r="H102" s="73">
        <v>4.8000000000000001E-2</v>
      </c>
      <c r="I102" s="73">
        <v>4.870000000000016E-2</v>
      </c>
      <c r="J102" s="69">
        <v>8989277.9485410005</v>
      </c>
      <c r="K102" s="71">
        <v>113.188796</v>
      </c>
      <c r="L102" s="69">
        <v>10174.855455531999</v>
      </c>
      <c r="M102" s="134" t="s">
        <v>3675</v>
      </c>
      <c r="N102" s="70">
        <f t="shared" si="3"/>
        <v>1.2466087010441589E-2</v>
      </c>
      <c r="O102" s="70">
        <f>L102/'סכום נכסי הקרן'!$C$41</f>
        <v>3.1868477987872131E-3</v>
      </c>
    </row>
    <row r="103" spans="1:15">
      <c r="A103" s="62" t="s">
        <v>2001</v>
      </c>
      <c r="B103" s="59" t="s">
        <v>2002</v>
      </c>
      <c r="C103" s="59" t="s">
        <v>227</v>
      </c>
      <c r="D103" s="134" t="s">
        <v>3675</v>
      </c>
      <c r="E103" s="79">
        <v>43556</v>
      </c>
      <c r="F103" s="69">
        <v>8.1199999999996706</v>
      </c>
      <c r="G103" s="72" t="s">
        <v>136</v>
      </c>
      <c r="H103" s="73">
        <v>4.8000000000000001E-2</v>
      </c>
      <c r="I103" s="73">
        <v>4.8699999999998377E-2</v>
      </c>
      <c r="J103" s="69">
        <v>3980491.2791729998</v>
      </c>
      <c r="K103" s="71">
        <v>112.60576500000001</v>
      </c>
      <c r="L103" s="69">
        <v>4482.2626681789998</v>
      </c>
      <c r="M103" s="134" t="s">
        <v>3675</v>
      </c>
      <c r="N103" s="70">
        <f t="shared" si="3"/>
        <v>5.4916039514638941E-3</v>
      </c>
      <c r="O103" s="70">
        <f>L103/'סכום נכסי הקרן'!$C$41</f>
        <v>1.4038812620090909E-3</v>
      </c>
    </row>
    <row r="104" spans="1:15">
      <c r="A104" s="62" t="s">
        <v>2003</v>
      </c>
      <c r="B104" s="59" t="s">
        <v>2004</v>
      </c>
      <c r="C104" s="59" t="s">
        <v>227</v>
      </c>
      <c r="D104" s="134" t="s">
        <v>3675</v>
      </c>
      <c r="E104" s="79">
        <v>43586</v>
      </c>
      <c r="F104" s="69">
        <v>8.2099999999996598</v>
      </c>
      <c r="G104" s="72" t="s">
        <v>136</v>
      </c>
      <c r="H104" s="73">
        <v>4.8000000000000001E-2</v>
      </c>
      <c r="I104" s="73">
        <v>4.8499999999997837E-2</v>
      </c>
      <c r="J104" s="69">
        <v>9697514.4379840009</v>
      </c>
      <c r="K104" s="71">
        <v>111.74923800000001</v>
      </c>
      <c r="L104" s="69">
        <v>10836.898453350999</v>
      </c>
      <c r="M104" s="134" t="s">
        <v>3675</v>
      </c>
      <c r="N104" s="70">
        <f t="shared" si="3"/>
        <v>1.3277212598567571E-2</v>
      </c>
      <c r="O104" s="70">
        <f>L104/'סכום נכסי הקרן'!$C$41</f>
        <v>3.3942050707919834E-3</v>
      </c>
    </row>
    <row r="105" spans="1:15">
      <c r="A105" s="62" t="s">
        <v>2005</v>
      </c>
      <c r="B105" s="59" t="s">
        <v>2006</v>
      </c>
      <c r="C105" s="59" t="s">
        <v>227</v>
      </c>
      <c r="D105" s="134" t="s">
        <v>3675</v>
      </c>
      <c r="E105" s="79">
        <v>43617</v>
      </c>
      <c r="F105" s="69">
        <v>8.2900000001700906</v>
      </c>
      <c r="G105" s="72" t="s">
        <v>136</v>
      </c>
      <c r="H105" s="73">
        <v>4.8000000000000001E-2</v>
      </c>
      <c r="I105" s="73">
        <v>4.8500000003327874E-2</v>
      </c>
      <c r="J105" s="69">
        <v>2437.119193</v>
      </c>
      <c r="K105" s="71">
        <v>110.968</v>
      </c>
      <c r="L105" s="69">
        <v>2.7044224260000003</v>
      </c>
      <c r="M105" s="134" t="s">
        <v>3675</v>
      </c>
      <c r="N105" s="70">
        <f t="shared" si="3"/>
        <v>3.3134195785725583E-6</v>
      </c>
      <c r="O105" s="70">
        <f>L105/'סכום נכסי הקרן'!$C$41</f>
        <v>8.4704718341753065E-7</v>
      </c>
    </row>
    <row r="106" spans="1:15">
      <c r="A106" s="62" t="s">
        <v>2007</v>
      </c>
      <c r="B106" s="59" t="s">
        <v>2008</v>
      </c>
      <c r="C106" s="59" t="s">
        <v>227</v>
      </c>
      <c r="D106" s="134" t="s">
        <v>3675</v>
      </c>
      <c r="E106" s="79">
        <v>43647</v>
      </c>
      <c r="F106" s="69">
        <v>8.1799999999995201</v>
      </c>
      <c r="G106" s="72" t="s">
        <v>136</v>
      </c>
      <c r="H106" s="73">
        <v>4.8000000000000001E-2</v>
      </c>
      <c r="I106" s="73">
        <v>4.8499999999996601E-2</v>
      </c>
      <c r="J106" s="69">
        <v>3010011.1126060002</v>
      </c>
      <c r="K106" s="71">
        <v>112.402232</v>
      </c>
      <c r="L106" s="69">
        <v>3383.319662159</v>
      </c>
      <c r="M106" s="134" t="s">
        <v>3675</v>
      </c>
      <c r="N106" s="70">
        <f t="shared" si="3"/>
        <v>4.1451947378457078E-3</v>
      </c>
      <c r="O106" s="70">
        <f>L106/'סכום נכסי הקרן'!$C$41</f>
        <v>1.0596833404726885E-3</v>
      </c>
    </row>
    <row r="107" spans="1:15">
      <c r="A107" s="62" t="s">
        <v>2009</v>
      </c>
      <c r="B107" s="59" t="s">
        <v>2010</v>
      </c>
      <c r="C107" s="59" t="s">
        <v>227</v>
      </c>
      <c r="D107" s="134" t="s">
        <v>3675</v>
      </c>
      <c r="E107" s="79">
        <v>43678</v>
      </c>
      <c r="F107" s="69">
        <v>8.2600000000003426</v>
      </c>
      <c r="G107" s="72" t="s">
        <v>136</v>
      </c>
      <c r="H107" s="73">
        <v>4.8000000000000001E-2</v>
      </c>
      <c r="I107" s="73">
        <v>4.8500000000001889E-2</v>
      </c>
      <c r="J107" s="69">
        <v>6760785.8104189988</v>
      </c>
      <c r="K107" s="71">
        <v>112.623751</v>
      </c>
      <c r="L107" s="69">
        <v>7614.2505614630008</v>
      </c>
      <c r="M107" s="134" t="s">
        <v>3675</v>
      </c>
      <c r="N107" s="70">
        <f t="shared" si="3"/>
        <v>9.3288706098418519E-3</v>
      </c>
      <c r="O107" s="70">
        <f>L107/'סכום נכסי הקרן'!$C$41</f>
        <v>2.3848454405334773E-3</v>
      </c>
    </row>
    <row r="108" spans="1:15">
      <c r="A108" s="62" t="s">
        <v>2011</v>
      </c>
      <c r="B108" s="59" t="s">
        <v>2012</v>
      </c>
      <c r="C108" s="59" t="s">
        <v>227</v>
      </c>
      <c r="D108" s="134" t="s">
        <v>3675</v>
      </c>
      <c r="E108" s="79">
        <v>43709</v>
      </c>
      <c r="F108" s="69">
        <v>8.3500000004261707</v>
      </c>
      <c r="G108" s="72" t="s">
        <v>136</v>
      </c>
      <c r="H108" s="73">
        <v>4.8000000000000001E-2</v>
      </c>
      <c r="I108" s="73">
        <v>4.8500000001217618E-2</v>
      </c>
      <c r="J108" s="69">
        <v>2919.7170529999999</v>
      </c>
      <c r="K108" s="71">
        <v>112.51356199999999</v>
      </c>
      <c r="L108" s="69">
        <v>3.2850776559999999</v>
      </c>
      <c r="M108" s="134" t="s">
        <v>3675</v>
      </c>
      <c r="N108" s="70">
        <f t="shared" si="3"/>
        <v>4.0248300405572982E-6</v>
      </c>
      <c r="O108" s="70">
        <f>L108/'סכום נכסי הקרן'!$C$41</f>
        <v>1.028913142070899E-6</v>
      </c>
    </row>
    <row r="109" spans="1:15">
      <c r="A109" s="62" t="s">
        <v>2013</v>
      </c>
      <c r="B109" s="59" t="s">
        <v>2014</v>
      </c>
      <c r="C109" s="59" t="s">
        <v>227</v>
      </c>
      <c r="D109" s="134" t="s">
        <v>3675</v>
      </c>
      <c r="E109" s="79">
        <v>43740</v>
      </c>
      <c r="F109" s="69">
        <v>8.4299999999998381</v>
      </c>
      <c r="G109" s="72" t="s">
        <v>136</v>
      </c>
      <c r="H109" s="73">
        <v>4.8000000000000001E-2</v>
      </c>
      <c r="I109" s="73">
        <v>4.8499999999998843E-2</v>
      </c>
      <c r="J109" s="69">
        <v>7713940.7138119992</v>
      </c>
      <c r="K109" s="71">
        <v>111.81374700000001</v>
      </c>
      <c r="L109" s="69">
        <v>8625.2461563799989</v>
      </c>
      <c r="M109" s="134" t="s">
        <v>3675</v>
      </c>
      <c r="N109" s="70">
        <f t="shared" si="3"/>
        <v>1.0567527916423658E-2</v>
      </c>
      <c r="O109" s="70">
        <f>L109/'סכום נכסי הקרן'!$C$41</f>
        <v>2.7014975148873283E-3</v>
      </c>
    </row>
    <row r="110" spans="1:15">
      <c r="A110" s="62" t="s">
        <v>2015</v>
      </c>
      <c r="B110" s="59" t="s">
        <v>2016</v>
      </c>
      <c r="C110" s="59" t="s">
        <v>227</v>
      </c>
      <c r="D110" s="134" t="s">
        <v>3675</v>
      </c>
      <c r="E110" s="79">
        <v>43770</v>
      </c>
      <c r="F110" s="69">
        <v>8.510000000000252</v>
      </c>
      <c r="G110" s="72" t="s">
        <v>136</v>
      </c>
      <c r="H110" s="73">
        <v>4.8000000000000001E-2</v>
      </c>
      <c r="I110" s="73">
        <v>4.8500000000001285E-2</v>
      </c>
      <c r="J110" s="69">
        <v>11195449.935637999</v>
      </c>
      <c r="K110" s="71">
        <v>111.608464</v>
      </c>
      <c r="L110" s="69">
        <v>12495.069655984</v>
      </c>
      <c r="M110" s="134" t="s">
        <v>3675</v>
      </c>
      <c r="N110" s="70">
        <f t="shared" si="3"/>
        <v>1.5308780180099447E-2</v>
      </c>
      <c r="O110" s="70">
        <f>L110/'סכום נכסי הקרן'!$C$41</f>
        <v>3.9135578291891815E-3</v>
      </c>
    </row>
    <row r="111" spans="1:15">
      <c r="A111" s="62" t="s">
        <v>2017</v>
      </c>
      <c r="B111" s="59" t="s">
        <v>2018</v>
      </c>
      <c r="C111" s="59" t="s">
        <v>227</v>
      </c>
      <c r="D111" s="134" t="s">
        <v>3675</v>
      </c>
      <c r="E111" s="79">
        <v>43800</v>
      </c>
      <c r="F111" s="69">
        <v>8.5999999999997865</v>
      </c>
      <c r="G111" s="72" t="s">
        <v>136</v>
      </c>
      <c r="H111" s="73">
        <v>4.8000000000000001E-2</v>
      </c>
      <c r="I111" s="73">
        <v>4.8499999999998746E-2</v>
      </c>
      <c r="J111" s="69">
        <v>5018124.9379589995</v>
      </c>
      <c r="K111" s="71">
        <v>110.743578</v>
      </c>
      <c r="L111" s="69">
        <v>5557.2511239619989</v>
      </c>
      <c r="M111" s="134" t="s">
        <v>3675</v>
      </c>
      <c r="N111" s="70">
        <f t="shared" si="3"/>
        <v>6.8086643936075839E-3</v>
      </c>
      <c r="O111" s="70">
        <f>L111/'סכום נכסי הקרן'!$C$41</f>
        <v>1.7405764228402079E-3</v>
      </c>
    </row>
    <row r="112" spans="1:15">
      <c r="A112" s="62" t="s">
        <v>2019</v>
      </c>
      <c r="B112" s="59" t="s">
        <v>2020</v>
      </c>
      <c r="C112" s="59" t="s">
        <v>227</v>
      </c>
      <c r="D112" s="134" t="s">
        <v>3675</v>
      </c>
      <c r="E112" s="79">
        <v>43831</v>
      </c>
      <c r="F112" s="69">
        <v>8.4800000000002296</v>
      </c>
      <c r="G112" s="72" t="s">
        <v>136</v>
      </c>
      <c r="H112" s="73">
        <v>4.8000000000000001E-2</v>
      </c>
      <c r="I112" s="73">
        <v>4.8600000000001066E-2</v>
      </c>
      <c r="J112" s="69">
        <v>6765973.7374139996</v>
      </c>
      <c r="K112" s="71">
        <v>113.373231</v>
      </c>
      <c r="L112" s="69">
        <v>7670.8030311129996</v>
      </c>
      <c r="M112" s="134" t="s">
        <v>3675</v>
      </c>
      <c r="N112" s="70">
        <f t="shared" si="3"/>
        <v>9.3981578847710436E-3</v>
      </c>
      <c r="O112" s="70">
        <f>L112/'סכום נכסי הקרן'!$C$41</f>
        <v>2.4025581357366406E-3</v>
      </c>
    </row>
    <row r="113" spans="1:15">
      <c r="A113" s="62" t="s">
        <v>2021</v>
      </c>
      <c r="B113" s="59" t="s">
        <v>2022</v>
      </c>
      <c r="C113" s="59" t="s">
        <v>227</v>
      </c>
      <c r="D113" s="134" t="s">
        <v>3675</v>
      </c>
      <c r="E113" s="79">
        <v>43863</v>
      </c>
      <c r="F113" s="69">
        <v>8.5600000000003433</v>
      </c>
      <c r="G113" s="72" t="s">
        <v>136</v>
      </c>
      <c r="H113" s="73">
        <v>4.8000000000000001E-2</v>
      </c>
      <c r="I113" s="73">
        <v>4.880000000000171E-2</v>
      </c>
      <c r="J113" s="69">
        <v>7242080.6561970003</v>
      </c>
      <c r="K113" s="71">
        <v>112.718281</v>
      </c>
      <c r="L113" s="69">
        <v>8163.1488198950001</v>
      </c>
      <c r="M113" s="134" t="s">
        <v>3675</v>
      </c>
      <c r="N113" s="70">
        <f t="shared" si="3"/>
        <v>1.000137288561353E-2</v>
      </c>
      <c r="O113" s="70">
        <f>L113/'סכום נכסי הקרן'!$C$41</f>
        <v>2.5567648564197337E-3</v>
      </c>
    </row>
    <row r="114" spans="1:15">
      <c r="A114" s="62" t="s">
        <v>2023</v>
      </c>
      <c r="B114" s="59" t="s">
        <v>2024</v>
      </c>
      <c r="C114" s="59" t="s">
        <v>227</v>
      </c>
      <c r="D114" s="134" t="s">
        <v>3675</v>
      </c>
      <c r="E114" s="79">
        <v>43891</v>
      </c>
      <c r="F114" s="69">
        <v>8.6400000006758439</v>
      </c>
      <c r="G114" s="72" t="s">
        <v>136</v>
      </c>
      <c r="H114" s="73">
        <v>4.8000000000000001E-2</v>
      </c>
      <c r="I114" s="73">
        <v>4.8500000004224032E-2</v>
      </c>
      <c r="J114" s="69">
        <v>3667.7437359999999</v>
      </c>
      <c r="K114" s="71">
        <v>112.956461</v>
      </c>
      <c r="L114" s="69">
        <v>4.1429535050000004</v>
      </c>
      <c r="M114" s="134" t="s">
        <v>3675</v>
      </c>
      <c r="N114" s="70">
        <f t="shared" si="3"/>
        <v>5.075887229971818E-6</v>
      </c>
      <c r="O114" s="70">
        <f>L114/'סכום נכסי הקרן'!$C$41</f>
        <v>1.297606861894894E-6</v>
      </c>
    </row>
    <row r="115" spans="1:15">
      <c r="A115" s="62" t="s">
        <v>2025</v>
      </c>
      <c r="B115" s="59" t="s">
        <v>2026</v>
      </c>
      <c r="C115" s="59" t="s">
        <v>227</v>
      </c>
      <c r="D115" s="134" t="s">
        <v>3675</v>
      </c>
      <c r="E115" s="79">
        <v>44045</v>
      </c>
      <c r="F115" s="69">
        <v>8.8500000000024972</v>
      </c>
      <c r="G115" s="72" t="s">
        <v>136</v>
      </c>
      <c r="H115" s="73">
        <v>4.8000000000000001E-2</v>
      </c>
      <c r="I115" s="73">
        <v>4.8500000000016204E-2</v>
      </c>
      <c r="J115" s="69">
        <v>1002476.4046849998</v>
      </c>
      <c r="K115" s="71">
        <v>113.84748399999999</v>
      </c>
      <c r="L115" s="69">
        <v>1141.2941642390001</v>
      </c>
      <c r="M115" s="134" t="s">
        <v>3675</v>
      </c>
      <c r="N115" s="70">
        <f t="shared" si="3"/>
        <v>1.3982972454097331E-3</v>
      </c>
      <c r="O115" s="70">
        <f>L115/'סכום נכסי הקרן'!$C$41</f>
        <v>3.5746265005624886E-4</v>
      </c>
    </row>
    <row r="116" spans="1:15">
      <c r="A116" s="62" t="s">
        <v>2027</v>
      </c>
      <c r="B116" s="59" t="s">
        <v>2028</v>
      </c>
      <c r="C116" s="59" t="s">
        <v>227</v>
      </c>
      <c r="D116" s="134" t="s">
        <v>3675</v>
      </c>
      <c r="E116" s="79">
        <v>44075</v>
      </c>
      <c r="F116" s="69">
        <v>8.9299999999998683</v>
      </c>
      <c r="G116" s="72" t="s">
        <v>136</v>
      </c>
      <c r="H116" s="73">
        <v>4.8000000000000001E-2</v>
      </c>
      <c r="I116" s="73">
        <v>4.8599999999999352E-2</v>
      </c>
      <c r="J116" s="69">
        <v>13244222.630696001</v>
      </c>
      <c r="K116" s="71">
        <v>113.150803</v>
      </c>
      <c r="L116" s="69">
        <v>14985.944264685999</v>
      </c>
      <c r="M116" s="134" t="s">
        <v>3675</v>
      </c>
      <c r="N116" s="70">
        <f t="shared" si="3"/>
        <v>1.8360564034905592E-2</v>
      </c>
      <c r="O116" s="70">
        <f>L116/'סכום נכסי הקרן'!$C$41</f>
        <v>4.6937200927701416E-3</v>
      </c>
    </row>
    <row r="117" spans="1:15">
      <c r="A117" s="62" t="s">
        <v>2029</v>
      </c>
      <c r="B117" s="59" t="s">
        <v>2030</v>
      </c>
      <c r="C117" s="59" t="s">
        <v>227</v>
      </c>
      <c r="D117" s="134" t="s">
        <v>3675</v>
      </c>
      <c r="E117" s="79">
        <v>44166</v>
      </c>
      <c r="F117" s="69">
        <v>9.1900000000001114</v>
      </c>
      <c r="G117" s="72" t="s">
        <v>136</v>
      </c>
      <c r="H117" s="73">
        <v>4.8000000000000001E-2</v>
      </c>
      <c r="I117" s="73">
        <v>4.8600000000000393E-2</v>
      </c>
      <c r="J117" s="69">
        <v>24177501.278888997</v>
      </c>
      <c r="K117" s="71">
        <v>111.61021</v>
      </c>
      <c r="L117" s="69">
        <v>26984.559990578997</v>
      </c>
      <c r="M117" s="134" t="s">
        <v>3675</v>
      </c>
      <c r="N117" s="70">
        <f t="shared" si="3"/>
        <v>3.3061095978335953E-2</v>
      </c>
      <c r="O117" s="70">
        <f>L117/'סכום נכסי הקרן'!$C$41</f>
        <v>8.4517844978783379E-3</v>
      </c>
    </row>
    <row r="118" spans="1:15">
      <c r="A118" s="62" t="s">
        <v>2031</v>
      </c>
      <c r="B118" s="59" t="s">
        <v>2032</v>
      </c>
      <c r="C118" s="59" t="s">
        <v>227</v>
      </c>
      <c r="D118" s="134" t="s">
        <v>3675</v>
      </c>
      <c r="E118" s="79">
        <v>44197</v>
      </c>
      <c r="F118" s="69">
        <v>9.0500000000000771</v>
      </c>
      <c r="G118" s="72" t="s">
        <v>136</v>
      </c>
      <c r="H118" s="73">
        <v>4.8000000000000001E-2</v>
      </c>
      <c r="I118" s="73">
        <v>4.8500000000000057E-2</v>
      </c>
      <c r="J118" s="69">
        <v>7291836.4955630004</v>
      </c>
      <c r="K118" s="71">
        <v>114.065203</v>
      </c>
      <c r="L118" s="69">
        <v>8317.4480714670008</v>
      </c>
      <c r="M118" s="134" t="s">
        <v>3675</v>
      </c>
      <c r="N118" s="70">
        <f t="shared" si="3"/>
        <v>1.0190418116196809E-2</v>
      </c>
      <c r="O118" s="70">
        <f>L118/'סכום נכסי הקרן'!$C$41</f>
        <v>2.6050926417505215E-3</v>
      </c>
    </row>
    <row r="119" spans="1:15">
      <c r="A119" s="62" t="s">
        <v>2033</v>
      </c>
      <c r="B119" s="59" t="s">
        <v>2034</v>
      </c>
      <c r="C119" s="59" t="s">
        <v>227</v>
      </c>
      <c r="D119" s="134" t="s">
        <v>3675</v>
      </c>
      <c r="E119" s="79">
        <v>44228</v>
      </c>
      <c r="F119" s="69">
        <v>9.1300000000001322</v>
      </c>
      <c r="G119" s="72" t="s">
        <v>136</v>
      </c>
      <c r="H119" s="73">
        <v>4.8000000000000001E-2</v>
      </c>
      <c r="I119" s="73">
        <v>4.8500000000000591E-2</v>
      </c>
      <c r="J119" s="69">
        <v>13329111.59427</v>
      </c>
      <c r="K119" s="71">
        <v>113.748986</v>
      </c>
      <c r="L119" s="69">
        <v>15161.729323146001</v>
      </c>
      <c r="M119" s="134" t="s">
        <v>3675</v>
      </c>
      <c r="N119" s="70">
        <f t="shared" si="3"/>
        <v>1.8575933368010614E-2</v>
      </c>
      <c r="O119" s="70">
        <f>L119/'סכום נכסי הקרן'!$C$41</f>
        <v>4.7487774082338582E-3</v>
      </c>
    </row>
    <row r="120" spans="1:15">
      <c r="A120" s="62" t="s">
        <v>2035</v>
      </c>
      <c r="B120" s="59" t="s">
        <v>2036</v>
      </c>
      <c r="C120" s="59" t="s">
        <v>227</v>
      </c>
      <c r="D120" s="134" t="s">
        <v>3675</v>
      </c>
      <c r="E120" s="79">
        <v>44256</v>
      </c>
      <c r="F120" s="69">
        <v>9.2199999999995761</v>
      </c>
      <c r="G120" s="72" t="s">
        <v>136</v>
      </c>
      <c r="H120" s="73">
        <v>4.8000000000000001E-2</v>
      </c>
      <c r="I120" s="73">
        <v>4.8499999999998517E-2</v>
      </c>
      <c r="J120" s="69">
        <v>5056491.4678290002</v>
      </c>
      <c r="K120" s="71">
        <v>113.414186</v>
      </c>
      <c r="L120" s="69">
        <v>5734.7786140610006</v>
      </c>
      <c r="M120" s="134" t="s">
        <v>3675</v>
      </c>
      <c r="N120" s="70">
        <f t="shared" si="3"/>
        <v>7.0261685289725959E-3</v>
      </c>
      <c r="O120" s="70">
        <f>L120/'סכום נכסי הקרן'!$C$41</f>
        <v>1.7961794821189151E-3</v>
      </c>
    </row>
    <row r="121" spans="1:15">
      <c r="A121" s="62" t="s">
        <v>2037</v>
      </c>
      <c r="B121" s="59" t="s">
        <v>2038</v>
      </c>
      <c r="C121" s="59" t="s">
        <v>227</v>
      </c>
      <c r="D121" s="134" t="s">
        <v>3675</v>
      </c>
      <c r="E121" s="79">
        <v>44287</v>
      </c>
      <c r="F121" s="69">
        <v>9.3000000000002885</v>
      </c>
      <c r="G121" s="72" t="s">
        <v>136</v>
      </c>
      <c r="H121" s="73">
        <v>4.8000000000000001E-2</v>
      </c>
      <c r="I121" s="73">
        <v>4.8500000000001063E-2</v>
      </c>
      <c r="J121" s="69">
        <v>7075222.4461019989</v>
      </c>
      <c r="K121" s="71">
        <v>112.628811</v>
      </c>
      <c r="L121" s="69">
        <v>7968.7389319590002</v>
      </c>
      <c r="M121" s="134" t="s">
        <v>3675</v>
      </c>
      <c r="N121" s="70">
        <f t="shared" si="3"/>
        <v>9.7631846784893977E-3</v>
      </c>
      <c r="O121" s="70">
        <f>L121/'סכום נכסי הקרן'!$C$41</f>
        <v>2.495874092306278E-3</v>
      </c>
    </row>
    <row r="122" spans="1:15">
      <c r="A122" s="62" t="s">
        <v>2039</v>
      </c>
      <c r="B122" s="59" t="s">
        <v>2040</v>
      </c>
      <c r="C122" s="59" t="s">
        <v>227</v>
      </c>
      <c r="D122" s="134" t="s">
        <v>3675</v>
      </c>
      <c r="E122" s="79">
        <v>44318</v>
      </c>
      <c r="F122" s="69">
        <v>9.3900000000003061</v>
      </c>
      <c r="G122" s="72" t="s">
        <v>136</v>
      </c>
      <c r="H122" s="73">
        <v>4.8000000000000001E-2</v>
      </c>
      <c r="I122" s="73">
        <v>4.8500000000001729E-2</v>
      </c>
      <c r="J122" s="69">
        <v>11152812.414706999</v>
      </c>
      <c r="K122" s="71">
        <v>111.500624</v>
      </c>
      <c r="L122" s="69">
        <v>12435.455398021</v>
      </c>
      <c r="M122" s="134" t="s">
        <v>3675</v>
      </c>
      <c r="N122" s="70">
        <f t="shared" si="3"/>
        <v>1.5235741646031071E-2</v>
      </c>
      <c r="O122" s="70">
        <f>L122/'סכום נכסי הקרן'!$C$41</f>
        <v>3.8948861568891659E-3</v>
      </c>
    </row>
    <row r="123" spans="1:15">
      <c r="A123" s="62" t="s">
        <v>2041</v>
      </c>
      <c r="B123" s="59" t="s">
        <v>2042</v>
      </c>
      <c r="C123" s="59" t="s">
        <v>227</v>
      </c>
      <c r="D123" s="134" t="s">
        <v>3675</v>
      </c>
      <c r="E123" s="79">
        <v>44348</v>
      </c>
      <c r="F123" s="69">
        <v>9.4700000000000308</v>
      </c>
      <c r="G123" s="72" t="s">
        <v>136</v>
      </c>
      <c r="H123" s="73">
        <v>4.8000000000000001E-2</v>
      </c>
      <c r="I123" s="73">
        <v>4.8500000000000494E-2</v>
      </c>
      <c r="J123" s="69">
        <v>8984741.5286570005</v>
      </c>
      <c r="K123" s="71">
        <v>110.744517</v>
      </c>
      <c r="L123" s="69">
        <v>9950.1085844099998</v>
      </c>
      <c r="M123" s="134" t="s">
        <v>3675</v>
      </c>
      <c r="N123" s="70">
        <f t="shared" si="3"/>
        <v>1.2190730366509308E-2</v>
      </c>
      <c r="O123" s="70">
        <f>L123/'סכום נכסי הקרן'!$C$41</f>
        <v>3.1164552438610353E-3</v>
      </c>
    </row>
    <row r="124" spans="1:15">
      <c r="A124" s="62" t="s">
        <v>2043</v>
      </c>
      <c r="B124" s="59" t="s">
        <v>2044</v>
      </c>
      <c r="C124" s="59" t="s">
        <v>227</v>
      </c>
      <c r="D124" s="134" t="s">
        <v>3675</v>
      </c>
      <c r="E124" s="79">
        <v>44378</v>
      </c>
      <c r="F124" s="69">
        <v>9.3200000000004835</v>
      </c>
      <c r="G124" s="72" t="s">
        <v>136</v>
      </c>
      <c r="H124" s="73">
        <v>4.8000000000000001E-2</v>
      </c>
      <c r="I124" s="73">
        <v>4.8500000000001313E-2</v>
      </c>
      <c r="J124" s="69">
        <v>2724723.3876669998</v>
      </c>
      <c r="K124" s="71">
        <v>112.50970100000001</v>
      </c>
      <c r="L124" s="69">
        <v>3065.5781379359996</v>
      </c>
      <c r="M124" s="134" t="s">
        <v>3675</v>
      </c>
      <c r="N124" s="70">
        <f t="shared" si="3"/>
        <v>3.7559023783517269E-3</v>
      </c>
      <c r="O124" s="70">
        <f>L124/'סכום נכסי הקרן'!$C$41</f>
        <v>9.601641009632149E-4</v>
      </c>
    </row>
    <row r="125" spans="1:15">
      <c r="A125" s="62" t="s">
        <v>2045</v>
      </c>
      <c r="B125" s="59" t="s">
        <v>2046</v>
      </c>
      <c r="C125" s="59" t="s">
        <v>227</v>
      </c>
      <c r="D125" s="134" t="s">
        <v>3675</v>
      </c>
      <c r="E125" s="79">
        <v>44409</v>
      </c>
      <c r="F125" s="69">
        <v>9.4100000000008706</v>
      </c>
      <c r="G125" s="72" t="s">
        <v>136</v>
      </c>
      <c r="H125" s="73">
        <v>4.8000000000000001E-2</v>
      </c>
      <c r="I125" s="73">
        <v>4.8600000000004043E-2</v>
      </c>
      <c r="J125" s="69">
        <v>3449247.554885</v>
      </c>
      <c r="K125" s="71">
        <v>111.838185</v>
      </c>
      <c r="L125" s="69">
        <v>3857.5758582040003</v>
      </c>
      <c r="M125" s="134" t="s">
        <v>3675</v>
      </c>
      <c r="N125" s="70">
        <f t="shared" si="3"/>
        <v>4.7262466290471337E-3</v>
      </c>
      <c r="O125" s="70">
        <f>L125/'סכום נכסי הקרן'!$C$41</f>
        <v>1.2082242530225052E-3</v>
      </c>
    </row>
    <row r="126" spans="1:15">
      <c r="A126" s="62" t="s">
        <v>2047</v>
      </c>
      <c r="B126" s="59" t="s">
        <v>2048</v>
      </c>
      <c r="C126" s="59" t="s">
        <v>227</v>
      </c>
      <c r="D126" s="134" t="s">
        <v>3675</v>
      </c>
      <c r="E126" s="79">
        <v>44440</v>
      </c>
      <c r="F126" s="69">
        <v>9.4900000000002649</v>
      </c>
      <c r="G126" s="72" t="s">
        <v>136</v>
      </c>
      <c r="H126" s="73">
        <v>4.8000000000000001E-2</v>
      </c>
      <c r="I126" s="73">
        <v>4.8500000000001216E-2</v>
      </c>
      <c r="J126" s="69">
        <v>10105478.538935</v>
      </c>
      <c r="K126" s="71">
        <v>111.07546600000001</v>
      </c>
      <c r="L126" s="69">
        <v>11224.707387949</v>
      </c>
      <c r="M126" s="134" t="s">
        <v>3675</v>
      </c>
      <c r="N126" s="70">
        <f t="shared" si="3"/>
        <v>1.3752350544581031E-2</v>
      </c>
      <c r="O126" s="70">
        <f>L126/'סכום נכסי הקרן'!$C$41</f>
        <v>3.5156699952791129E-3</v>
      </c>
    </row>
    <row r="127" spans="1:15">
      <c r="A127" s="62" t="s">
        <v>2049</v>
      </c>
      <c r="B127" s="59" t="s">
        <v>2050</v>
      </c>
      <c r="C127" s="59" t="s">
        <v>227</v>
      </c>
      <c r="D127" s="134" t="s">
        <v>3675</v>
      </c>
      <c r="E127" s="79">
        <v>44501</v>
      </c>
      <c r="F127" s="69">
        <v>9.6600000000002506</v>
      </c>
      <c r="G127" s="72" t="s">
        <v>136</v>
      </c>
      <c r="H127" s="73">
        <v>4.8000000000000001E-2</v>
      </c>
      <c r="I127" s="73">
        <v>4.8500000000001611E-2</v>
      </c>
      <c r="J127" s="69">
        <v>12741693.479078</v>
      </c>
      <c r="K127" s="71">
        <v>109.6622</v>
      </c>
      <c r="L127" s="69">
        <v>13972.821417974999</v>
      </c>
      <c r="M127" s="134" t="s">
        <v>3675</v>
      </c>
      <c r="N127" s="70">
        <f t="shared" si="3"/>
        <v>1.7119300449927689E-2</v>
      </c>
      <c r="O127" s="70">
        <f>L127/'סכום נכסי הקרן'!$C$41</f>
        <v>4.3764017457869836E-3</v>
      </c>
    </row>
    <row r="128" spans="1:15">
      <c r="A128" s="62" t="s">
        <v>2051</v>
      </c>
      <c r="B128" s="59" t="s">
        <v>2052</v>
      </c>
      <c r="C128" s="59" t="s">
        <v>227</v>
      </c>
      <c r="D128" s="134" t="s">
        <v>3675</v>
      </c>
      <c r="E128" s="79">
        <v>44531</v>
      </c>
      <c r="F128" s="69">
        <v>9.7499999999996252</v>
      </c>
      <c r="G128" s="72" t="s">
        <v>136</v>
      </c>
      <c r="H128" s="73">
        <v>4.8000000000000001E-2</v>
      </c>
      <c r="I128" s="73">
        <v>4.8499999999999238E-2</v>
      </c>
      <c r="J128" s="69">
        <v>3651842.1365130004</v>
      </c>
      <c r="K128" s="71">
        <v>109.122838</v>
      </c>
      <c r="L128" s="69">
        <v>3984.9937929379998</v>
      </c>
      <c r="M128" s="134" t="s">
        <v>3675</v>
      </c>
      <c r="N128" s="70">
        <f t="shared" si="3"/>
        <v>4.8823572556822474E-3</v>
      </c>
      <c r="O128" s="70">
        <f>L128/'סכום נכסי הקרן'!$C$41</f>
        <v>1.2481325904537056E-3</v>
      </c>
    </row>
    <row r="129" spans="1:15">
      <c r="A129" s="62" t="s">
        <v>2053</v>
      </c>
      <c r="B129" s="59" t="s">
        <v>2054</v>
      </c>
      <c r="C129" s="59" t="s">
        <v>227</v>
      </c>
      <c r="D129" s="134" t="s">
        <v>3675</v>
      </c>
      <c r="E129" s="79">
        <v>44563</v>
      </c>
      <c r="F129" s="69">
        <v>9.5999999999996923</v>
      </c>
      <c r="G129" s="72" t="s">
        <v>136</v>
      </c>
      <c r="H129" s="73">
        <v>4.8000000000000001E-2</v>
      </c>
      <c r="I129" s="73">
        <v>4.8499999999998843E-2</v>
      </c>
      <c r="J129" s="69">
        <v>10490760.540465999</v>
      </c>
      <c r="K129" s="71">
        <v>111.391143</v>
      </c>
      <c r="L129" s="69">
        <v>11685.778053951</v>
      </c>
      <c r="M129" s="134" t="s">
        <v>3675</v>
      </c>
      <c r="N129" s="70">
        <f t="shared" si="3"/>
        <v>1.4317247713436456E-2</v>
      </c>
      <c r="O129" s="70">
        <f>L129/'סכום נכסי הקרן'!$C$41</f>
        <v>3.6600810921694326E-3</v>
      </c>
    </row>
    <row r="130" spans="1:15">
      <c r="A130" s="62" t="s">
        <v>2055</v>
      </c>
      <c r="B130" s="59" t="s">
        <v>2056</v>
      </c>
      <c r="C130" s="59" t="s">
        <v>227</v>
      </c>
      <c r="D130" s="134" t="s">
        <v>3675</v>
      </c>
      <c r="E130" s="79">
        <v>44652</v>
      </c>
      <c r="F130" s="69">
        <v>9.8500000000000014</v>
      </c>
      <c r="G130" s="72" t="s">
        <v>136</v>
      </c>
      <c r="H130" s="73">
        <v>4.8000000000000001E-2</v>
      </c>
      <c r="I130" s="73">
        <v>4.8499999999999995E-2</v>
      </c>
      <c r="J130" s="69">
        <v>743538.522902</v>
      </c>
      <c r="K130" s="71">
        <v>108.81998</v>
      </c>
      <c r="L130" s="69">
        <v>809.11847536000005</v>
      </c>
      <c r="M130" s="134" t="s">
        <v>3675</v>
      </c>
      <c r="N130" s="70">
        <f t="shared" si="3"/>
        <v>9.9132035434563504E-4</v>
      </c>
      <c r="O130" s="70">
        <f>L130/'סכום נכסי הקרן'!$C$41</f>
        <v>2.5342251233231514E-4</v>
      </c>
    </row>
    <row r="131" spans="1:15">
      <c r="A131" s="62" t="s">
        <v>2057</v>
      </c>
      <c r="B131" s="59" t="s">
        <v>2058</v>
      </c>
      <c r="C131" s="59" t="s">
        <v>227</v>
      </c>
      <c r="D131" s="134" t="s">
        <v>3675</v>
      </c>
      <c r="E131" s="79">
        <v>40057</v>
      </c>
      <c r="F131" s="69">
        <v>0.66000000000011172</v>
      </c>
      <c r="G131" s="72" t="s">
        <v>136</v>
      </c>
      <c r="H131" s="73">
        <v>4.8000000000000001E-2</v>
      </c>
      <c r="I131" s="73">
        <v>4.8199999999999125E-2</v>
      </c>
      <c r="J131" s="69">
        <v>2610082.266024</v>
      </c>
      <c r="K131" s="71">
        <v>123.422899</v>
      </c>
      <c r="L131" s="69">
        <v>3221.4391990039999</v>
      </c>
      <c r="M131" s="134" t="s">
        <v>3675</v>
      </c>
      <c r="N131" s="70">
        <f t="shared" si="3"/>
        <v>3.9468611155352665E-3</v>
      </c>
      <c r="O131" s="70">
        <f>L131/'סכום נכסי הקרן'!$C$41</f>
        <v>1.0089810577791607E-3</v>
      </c>
    </row>
    <row r="132" spans="1:15">
      <c r="A132" s="62" t="s">
        <v>2059</v>
      </c>
      <c r="B132" s="59" t="s">
        <v>2060</v>
      </c>
      <c r="C132" s="59" t="s">
        <v>227</v>
      </c>
      <c r="D132" s="134" t="s">
        <v>3675</v>
      </c>
      <c r="E132" s="79">
        <v>40087</v>
      </c>
      <c r="F132" s="69">
        <v>0.74000000000005395</v>
      </c>
      <c r="G132" s="72" t="s">
        <v>136</v>
      </c>
      <c r="H132" s="73">
        <v>4.8000000000000001E-2</v>
      </c>
      <c r="I132" s="73">
        <v>4.8299999999995673E-2</v>
      </c>
      <c r="J132" s="69">
        <v>2421000.424476</v>
      </c>
      <c r="K132" s="71">
        <v>122.350264</v>
      </c>
      <c r="L132" s="69">
        <v>2962.1004152160003</v>
      </c>
      <c r="M132" s="134" t="s">
        <v>3675</v>
      </c>
      <c r="N132" s="70">
        <f t="shared" si="3"/>
        <v>3.6291229562058804E-3</v>
      </c>
      <c r="O132" s="70">
        <f>L132/'סכום נכסי הקרן'!$C$41</f>
        <v>9.2775403338879534E-4</v>
      </c>
    </row>
    <row r="133" spans="1:15">
      <c r="A133" s="62" t="s">
        <v>2061</v>
      </c>
      <c r="B133" s="59" t="s">
        <v>2062</v>
      </c>
      <c r="C133" s="59" t="s">
        <v>227</v>
      </c>
      <c r="D133" s="134" t="s">
        <v>3675</v>
      </c>
      <c r="E133" s="79">
        <v>40118</v>
      </c>
      <c r="F133" s="69">
        <v>0.83000000000012975</v>
      </c>
      <c r="G133" s="72" t="s">
        <v>136</v>
      </c>
      <c r="H133" s="73">
        <v>4.8000000000000001E-2</v>
      </c>
      <c r="I133" s="73">
        <v>4.8300000000004048E-2</v>
      </c>
      <c r="J133" s="69">
        <v>2963802.367511</v>
      </c>
      <c r="K133" s="71">
        <v>122.216328</v>
      </c>
      <c r="L133" s="69">
        <v>3622.2504308910002</v>
      </c>
      <c r="M133" s="134" t="s">
        <v>3675</v>
      </c>
      <c r="N133" s="70">
        <f t="shared" si="3"/>
        <v>4.437929289751839E-3</v>
      </c>
      <c r="O133" s="70">
        <f>L133/'סכום נכסי הקרן'!$C$41</f>
        <v>1.1345184079312757E-3</v>
      </c>
    </row>
    <row r="134" spans="1:15">
      <c r="A134" s="62" t="s">
        <v>2063</v>
      </c>
      <c r="B134" s="59" t="s">
        <v>2064</v>
      </c>
      <c r="C134" s="59" t="s">
        <v>227</v>
      </c>
      <c r="D134" s="134" t="s">
        <v>3675</v>
      </c>
      <c r="E134" s="79">
        <v>39904</v>
      </c>
      <c r="F134" s="69">
        <v>0.24999999999994807</v>
      </c>
      <c r="G134" s="72" t="s">
        <v>136</v>
      </c>
      <c r="H134" s="73">
        <v>4.8000000000000001E-2</v>
      </c>
      <c r="I134" s="73">
        <v>4.8000000000005816E-2</v>
      </c>
      <c r="J134" s="69">
        <v>3771260.9769700002</v>
      </c>
      <c r="K134" s="71">
        <v>127.702336</v>
      </c>
      <c r="L134" s="69">
        <v>4815.988350869</v>
      </c>
      <c r="M134" s="134" t="s">
        <v>3675</v>
      </c>
      <c r="N134" s="70">
        <f t="shared" si="3"/>
        <v>5.9004798727204126E-3</v>
      </c>
      <c r="O134" s="70">
        <f>L134/'סכום נכסי הקרן'!$C$41</f>
        <v>1.5084068704491747E-3</v>
      </c>
    </row>
    <row r="135" spans="1:15">
      <c r="A135" s="62" t="s">
        <v>2065</v>
      </c>
      <c r="B135" s="59" t="s">
        <v>2066</v>
      </c>
      <c r="C135" s="59" t="s">
        <v>227</v>
      </c>
      <c r="D135" s="134" t="s">
        <v>3675</v>
      </c>
      <c r="E135" s="79">
        <v>39965</v>
      </c>
      <c r="F135" s="69">
        <v>0.41999999999996401</v>
      </c>
      <c r="G135" s="72" t="s">
        <v>136</v>
      </c>
      <c r="H135" s="73">
        <v>4.8000000000000001E-2</v>
      </c>
      <c r="I135" s="73">
        <v>4.8199999999992429E-2</v>
      </c>
      <c r="J135" s="69">
        <v>1776877.0607340003</v>
      </c>
      <c r="K135" s="71">
        <v>124.83431400000001</v>
      </c>
      <c r="L135" s="69">
        <v>2218.152286174</v>
      </c>
      <c r="M135" s="134" t="s">
        <v>3675</v>
      </c>
      <c r="N135" s="70">
        <f t="shared" si="3"/>
        <v>2.7176483757143681E-3</v>
      </c>
      <c r="O135" s="70">
        <f>L135/'סכום נכסי הקרן'!$C$41</f>
        <v>6.9474340559060391E-4</v>
      </c>
    </row>
    <row r="136" spans="1:15">
      <c r="A136" s="62" t="s">
        <v>2067</v>
      </c>
      <c r="B136" s="59" t="s">
        <v>2068</v>
      </c>
      <c r="C136" s="59" t="s">
        <v>227</v>
      </c>
      <c r="D136" s="134" t="s">
        <v>3675</v>
      </c>
      <c r="E136" s="79">
        <v>39995</v>
      </c>
      <c r="F136" s="69">
        <v>0.4900000000000726</v>
      </c>
      <c r="G136" s="72" t="s">
        <v>136</v>
      </c>
      <c r="H136" s="73">
        <v>4.8000000000000001E-2</v>
      </c>
      <c r="I136" s="73">
        <v>4.859999999999564E-2</v>
      </c>
      <c r="J136" s="69">
        <v>2714516.4429279999</v>
      </c>
      <c r="K136" s="71">
        <v>126.81438</v>
      </c>
      <c r="L136" s="69">
        <v>3442.3972068749999</v>
      </c>
      <c r="M136" s="134" t="s">
        <v>3675</v>
      </c>
      <c r="N136" s="70">
        <f t="shared" si="3"/>
        <v>4.2175756985396015E-3</v>
      </c>
      <c r="O136" s="70">
        <f>L136/'סכום נכסי הקרן'!$C$41</f>
        <v>1.0781869098018797E-3</v>
      </c>
    </row>
    <row r="137" spans="1:15">
      <c r="A137" s="62" t="s">
        <v>2069</v>
      </c>
      <c r="B137" s="59" t="s">
        <v>2070</v>
      </c>
      <c r="C137" s="59" t="s">
        <v>227</v>
      </c>
      <c r="D137" s="134" t="s">
        <v>3675</v>
      </c>
      <c r="E137" s="79">
        <v>40027</v>
      </c>
      <c r="F137" s="69">
        <v>0.58000000000008878</v>
      </c>
      <c r="G137" s="72" t="s">
        <v>136</v>
      </c>
      <c r="H137" s="73">
        <v>4.8000000000000001E-2</v>
      </c>
      <c r="I137" s="73">
        <v>4.8300000000001467E-2</v>
      </c>
      <c r="J137" s="69">
        <v>3417999.3434500005</v>
      </c>
      <c r="K137" s="71">
        <v>125.213633</v>
      </c>
      <c r="L137" s="69">
        <v>4279.801149639</v>
      </c>
      <c r="M137" s="134" t="s">
        <v>3675</v>
      </c>
      <c r="N137" s="70">
        <f t="shared" si="3"/>
        <v>5.2435510019732418E-3</v>
      </c>
      <c r="O137" s="70">
        <f>L137/'סכום נכסי הקרן'!$C$41</f>
        <v>1.3404686614548965E-3</v>
      </c>
    </row>
    <row r="138" spans="1:15">
      <c r="A138" s="62" t="s">
        <v>2071</v>
      </c>
      <c r="B138" s="59" t="s">
        <v>2072</v>
      </c>
      <c r="C138" s="59" t="s">
        <v>227</v>
      </c>
      <c r="D138" s="134" t="s">
        <v>3675</v>
      </c>
      <c r="E138" s="79">
        <v>40179</v>
      </c>
      <c r="F138" s="69">
        <v>0.9699999999997323</v>
      </c>
      <c r="G138" s="72" t="s">
        <v>136</v>
      </c>
      <c r="H138" s="73">
        <v>4.8000000000000001E-2</v>
      </c>
      <c r="I138" s="73">
        <v>4.8299999999999017E-2</v>
      </c>
      <c r="J138" s="69">
        <v>1329846.6630160001</v>
      </c>
      <c r="K138" s="71">
        <v>123.574303</v>
      </c>
      <c r="L138" s="69">
        <v>1643.3487421520001</v>
      </c>
      <c r="M138" s="134" t="s">
        <v>3675</v>
      </c>
      <c r="N138" s="70">
        <f t="shared" si="3"/>
        <v>2.0134073154846051E-3</v>
      </c>
      <c r="O138" s="70">
        <f>L138/'סכום נכסי הקרן'!$C$41</f>
        <v>5.1471024276020163E-4</v>
      </c>
    </row>
    <row r="139" spans="1:15">
      <c r="A139" s="62" t="s">
        <v>2073</v>
      </c>
      <c r="B139" s="59" t="s">
        <v>2074</v>
      </c>
      <c r="C139" s="59" t="s">
        <v>227</v>
      </c>
      <c r="D139" s="134" t="s">
        <v>3675</v>
      </c>
      <c r="E139" s="79">
        <v>40210</v>
      </c>
      <c r="F139" s="69">
        <v>1.0500000000002085</v>
      </c>
      <c r="G139" s="72" t="s">
        <v>136</v>
      </c>
      <c r="H139" s="73">
        <v>4.8000000000000001E-2</v>
      </c>
      <c r="I139" s="73">
        <v>4.8200000000001665E-2</v>
      </c>
      <c r="J139" s="69">
        <v>1948247.5608199998</v>
      </c>
      <c r="K139" s="71">
        <v>123.086761</v>
      </c>
      <c r="L139" s="69">
        <v>2398.0348205300002</v>
      </c>
      <c r="M139" s="134" t="s">
        <v>3675</v>
      </c>
      <c r="N139" s="70">
        <f t="shared" si="3"/>
        <v>2.9380378775349029E-3</v>
      </c>
      <c r="O139" s="70">
        <f>L139/'סכום נכסי הקרן'!$C$41</f>
        <v>7.510840839577848E-4</v>
      </c>
    </row>
    <row r="140" spans="1:15">
      <c r="A140" s="62" t="s">
        <v>2075</v>
      </c>
      <c r="B140" s="59" t="s">
        <v>2076</v>
      </c>
      <c r="C140" s="59" t="s">
        <v>227</v>
      </c>
      <c r="D140" s="134" t="s">
        <v>3675</v>
      </c>
      <c r="E140" s="79">
        <v>40238</v>
      </c>
      <c r="F140" s="69">
        <v>1.130000000000035</v>
      </c>
      <c r="G140" s="72" t="s">
        <v>136</v>
      </c>
      <c r="H140" s="73">
        <v>4.8000000000000001E-2</v>
      </c>
      <c r="I140" s="73">
        <v>4.8499999999998246E-2</v>
      </c>
      <c r="J140" s="69">
        <v>2779281.0757400002</v>
      </c>
      <c r="K140" s="71">
        <v>123.422369</v>
      </c>
      <c r="L140" s="69">
        <v>3430.2545577759997</v>
      </c>
      <c r="M140" s="134" t="s">
        <v>3675</v>
      </c>
      <c r="N140" s="70">
        <f t="shared" ref="N140:N157" si="4">IFERROR(L140/$L$9,0)</f>
        <v>4.2026986989726839E-3</v>
      </c>
      <c r="O140" s="70">
        <f>L140/'סכום נכסי הקרן'!$C$41</f>
        <v>1.0743837329683893E-3</v>
      </c>
    </row>
    <row r="141" spans="1:15">
      <c r="A141" s="62" t="s">
        <v>2077</v>
      </c>
      <c r="B141" s="59" t="s">
        <v>2078</v>
      </c>
      <c r="C141" s="59" t="s">
        <v>227</v>
      </c>
      <c r="D141" s="134" t="s">
        <v>3675</v>
      </c>
      <c r="E141" s="79">
        <v>40300</v>
      </c>
      <c r="F141" s="69">
        <v>1.3000000000011263</v>
      </c>
      <c r="G141" s="72" t="s">
        <v>136</v>
      </c>
      <c r="H141" s="73">
        <v>4.8000000000000001E-2</v>
      </c>
      <c r="I141" s="73">
        <v>4.85000000000319E-2</v>
      </c>
      <c r="J141" s="69">
        <v>434362.20389300003</v>
      </c>
      <c r="K141" s="71">
        <v>122.670784</v>
      </c>
      <c r="L141" s="69">
        <v>532.83551927799999</v>
      </c>
      <c r="M141" s="134" t="s">
        <v>3675</v>
      </c>
      <c r="N141" s="70">
        <f t="shared" si="4"/>
        <v>6.5282243807817059E-4</v>
      </c>
      <c r="O141" s="70">
        <f>L141/'סכום נכסי הקרן'!$C$41</f>
        <v>1.6688843484292539E-4</v>
      </c>
    </row>
    <row r="142" spans="1:15">
      <c r="A142" s="62" t="s">
        <v>2079</v>
      </c>
      <c r="B142" s="59" t="s">
        <v>2080</v>
      </c>
      <c r="C142" s="59" t="s">
        <v>227</v>
      </c>
      <c r="D142" s="134" t="s">
        <v>3675</v>
      </c>
      <c r="E142" s="79">
        <v>40360</v>
      </c>
      <c r="F142" s="69">
        <v>1.4299999999998336</v>
      </c>
      <c r="G142" s="72" t="s">
        <v>136</v>
      </c>
      <c r="H142" s="73">
        <v>4.8000000000000001E-2</v>
      </c>
      <c r="I142" s="73">
        <v>4.8500000000001667E-2</v>
      </c>
      <c r="J142" s="69">
        <v>1219862.610722</v>
      </c>
      <c r="K142" s="71">
        <v>123.10536500000001</v>
      </c>
      <c r="L142" s="69">
        <v>1501.7163152749999</v>
      </c>
      <c r="M142" s="134" t="s">
        <v>3675</v>
      </c>
      <c r="N142" s="70">
        <f t="shared" si="4"/>
        <v>1.8398812968924941E-3</v>
      </c>
      <c r="O142" s="70">
        <f>L142/'סכום נכסי הקרן'!$C$41</f>
        <v>4.7034981033907498E-4</v>
      </c>
    </row>
    <row r="143" spans="1:15">
      <c r="A143" s="62" t="s">
        <v>2081</v>
      </c>
      <c r="B143" s="59" t="s">
        <v>2082</v>
      </c>
      <c r="C143" s="59" t="s">
        <v>227</v>
      </c>
      <c r="D143" s="134" t="s">
        <v>3675</v>
      </c>
      <c r="E143" s="79">
        <v>40422</v>
      </c>
      <c r="F143" s="69">
        <v>1.6000000000004087</v>
      </c>
      <c r="G143" s="72" t="s">
        <v>136</v>
      </c>
      <c r="H143" s="73">
        <v>4.8000000000000001E-2</v>
      </c>
      <c r="I143" s="73">
        <v>4.8400000000006403E-2</v>
      </c>
      <c r="J143" s="69">
        <v>2423123.85506</v>
      </c>
      <c r="K143" s="71">
        <v>121.21619699999999</v>
      </c>
      <c r="L143" s="69">
        <v>2937.218584318</v>
      </c>
      <c r="M143" s="134" t="s">
        <v>3675</v>
      </c>
      <c r="N143" s="70">
        <f t="shared" si="4"/>
        <v>3.5986380937614785E-3</v>
      </c>
      <c r="O143" s="70">
        <f>L143/'סכום נכסי הקרן'!$C$41</f>
        <v>9.1996084080992911E-4</v>
      </c>
    </row>
    <row r="144" spans="1:15">
      <c r="A144" s="62" t="s">
        <v>2083</v>
      </c>
      <c r="B144" s="59" t="s">
        <v>2084</v>
      </c>
      <c r="C144" s="59" t="s">
        <v>227</v>
      </c>
      <c r="D144" s="134" t="s">
        <v>3675</v>
      </c>
      <c r="E144" s="79">
        <v>40483</v>
      </c>
      <c r="F144" s="69">
        <v>1.7700000000001117</v>
      </c>
      <c r="G144" s="72" t="s">
        <v>136</v>
      </c>
      <c r="H144" s="73">
        <v>4.8000000000000001E-2</v>
      </c>
      <c r="I144" s="73">
        <v>4.8400000000001706E-2</v>
      </c>
      <c r="J144" s="69">
        <v>4709600.1260609999</v>
      </c>
      <c r="K144" s="71">
        <v>119.364071</v>
      </c>
      <c r="L144" s="69">
        <v>5621.570440081</v>
      </c>
      <c r="M144" s="134" t="s">
        <v>3675</v>
      </c>
      <c r="N144" s="70">
        <f t="shared" si="4"/>
        <v>6.8874674974645162E-3</v>
      </c>
      <c r="O144" s="70">
        <f>L144/'סכום נכסי הקרן'!$C$41</f>
        <v>1.7607217577679777E-3</v>
      </c>
    </row>
    <row r="145" spans="1:15">
      <c r="A145" s="62" t="s">
        <v>2085</v>
      </c>
      <c r="B145" s="59" t="s">
        <v>2086</v>
      </c>
      <c r="C145" s="59" t="s">
        <v>227</v>
      </c>
      <c r="D145" s="134" t="s">
        <v>3675</v>
      </c>
      <c r="E145" s="79">
        <v>40513</v>
      </c>
      <c r="F145" s="69">
        <v>1.8500000000006322</v>
      </c>
      <c r="G145" s="72" t="s">
        <v>136</v>
      </c>
      <c r="H145" s="73">
        <v>4.8000000000000001E-2</v>
      </c>
      <c r="I145" s="73">
        <v>4.8500000000011589E-2</v>
      </c>
      <c r="J145" s="69">
        <v>1600825.3614059999</v>
      </c>
      <c r="K145" s="71">
        <v>118.562107</v>
      </c>
      <c r="L145" s="69">
        <v>1897.9722700080001</v>
      </c>
      <c r="M145" s="134" t="s">
        <v>3675</v>
      </c>
      <c r="N145" s="70">
        <f t="shared" si="4"/>
        <v>2.3253684108565033E-3</v>
      </c>
      <c r="O145" s="70">
        <f>L145/'סכום נכסי הקרן'!$C$41</f>
        <v>5.9446041049611279E-4</v>
      </c>
    </row>
    <row r="146" spans="1:15">
      <c r="A146" s="62" t="s">
        <v>2087</v>
      </c>
      <c r="B146" s="59" t="s">
        <v>2088</v>
      </c>
      <c r="C146" s="59" t="s">
        <v>227</v>
      </c>
      <c r="D146" s="134" t="s">
        <v>3675</v>
      </c>
      <c r="E146" s="79">
        <v>40544</v>
      </c>
      <c r="F146" s="69">
        <v>1.8899999999999055</v>
      </c>
      <c r="G146" s="72" t="s">
        <v>136</v>
      </c>
      <c r="H146" s="73">
        <v>4.8000000000000001E-2</v>
      </c>
      <c r="I146" s="73">
        <v>4.8399999999998444E-2</v>
      </c>
      <c r="J146" s="69">
        <v>4023297.7093549995</v>
      </c>
      <c r="K146" s="71">
        <v>120.81662900000001</v>
      </c>
      <c r="L146" s="69">
        <v>4860.8126694140001</v>
      </c>
      <c r="M146" s="134" t="s">
        <v>3675</v>
      </c>
      <c r="N146" s="70">
        <f t="shared" si="4"/>
        <v>5.9553979850815982E-3</v>
      </c>
      <c r="O146" s="70">
        <f>L146/'סכום נכסי הקרן'!$C$41</f>
        <v>1.5224462129746358E-3</v>
      </c>
    </row>
    <row r="147" spans="1:15">
      <c r="A147" s="62" t="s">
        <v>2089</v>
      </c>
      <c r="B147" s="59" t="s">
        <v>2090</v>
      </c>
      <c r="C147" s="59" t="s">
        <v>227</v>
      </c>
      <c r="D147" s="134" t="s">
        <v>3675</v>
      </c>
      <c r="E147" s="79">
        <v>40575</v>
      </c>
      <c r="F147" s="69">
        <v>1.9800000000001581</v>
      </c>
      <c r="G147" s="72" t="s">
        <v>136</v>
      </c>
      <c r="H147" s="73">
        <v>4.8000000000000001E-2</v>
      </c>
      <c r="I147" s="73">
        <v>4.8399999999996848E-2</v>
      </c>
      <c r="J147" s="69">
        <v>1585768.3081739999</v>
      </c>
      <c r="K147" s="71">
        <v>119.89484899999999</v>
      </c>
      <c r="L147" s="69">
        <v>1901.2545259149999</v>
      </c>
      <c r="M147" s="134" t="s">
        <v>3675</v>
      </c>
      <c r="N147" s="70">
        <f t="shared" si="4"/>
        <v>2.3293897837306453E-3</v>
      </c>
      <c r="O147" s="70">
        <f>L147/'סכום נכסי הקרן'!$C$41</f>
        <v>5.9548843984335935E-4</v>
      </c>
    </row>
    <row r="148" spans="1:15">
      <c r="A148" s="62" t="s">
        <v>2091</v>
      </c>
      <c r="B148" s="59" t="s">
        <v>2092</v>
      </c>
      <c r="C148" s="59" t="s">
        <v>227</v>
      </c>
      <c r="D148" s="134" t="s">
        <v>3675</v>
      </c>
      <c r="E148" s="79">
        <v>40603</v>
      </c>
      <c r="F148" s="69">
        <v>2.0500000000000003</v>
      </c>
      <c r="G148" s="72" t="s">
        <v>136</v>
      </c>
      <c r="H148" s="73">
        <v>4.8000000000000001E-2</v>
      </c>
      <c r="I148" s="73">
        <v>4.8600000000002731E-2</v>
      </c>
      <c r="J148" s="69">
        <v>2458715.4472349999</v>
      </c>
      <c r="K148" s="71">
        <v>119.176222</v>
      </c>
      <c r="L148" s="69">
        <v>2930.2041687199999</v>
      </c>
      <c r="M148" s="134" t="s">
        <v>3675</v>
      </c>
      <c r="N148" s="70">
        <f t="shared" si="4"/>
        <v>3.5900441323480485E-3</v>
      </c>
      <c r="O148" s="70">
        <f>L148/'סכום נכסי הקרן'!$C$41</f>
        <v>9.1776386857715783E-4</v>
      </c>
    </row>
    <row r="149" spans="1:15">
      <c r="A149" s="62" t="s">
        <v>2093</v>
      </c>
      <c r="B149" s="59" t="s">
        <v>2094</v>
      </c>
      <c r="C149" s="59" t="s">
        <v>227</v>
      </c>
      <c r="D149" s="134" t="s">
        <v>3675</v>
      </c>
      <c r="E149" s="79">
        <v>40634</v>
      </c>
      <c r="F149" s="69">
        <v>2.1399999999996706</v>
      </c>
      <c r="G149" s="72" t="s">
        <v>136</v>
      </c>
      <c r="H149" s="73">
        <v>4.8000000000000001E-2</v>
      </c>
      <c r="I149" s="73">
        <v>4.8499999999991765E-2</v>
      </c>
      <c r="J149" s="69">
        <v>872006.07323400001</v>
      </c>
      <c r="K149" s="71">
        <v>118.357618</v>
      </c>
      <c r="L149" s="69">
        <v>1032.085619681</v>
      </c>
      <c r="M149" s="134" t="s">
        <v>3675</v>
      </c>
      <c r="N149" s="70">
        <f t="shared" si="4"/>
        <v>1.2644965025202081E-3</v>
      </c>
      <c r="O149" s="70">
        <f>L149/'סכום נכסי הקרן'!$C$41</f>
        <v>3.232576422942766E-4</v>
      </c>
    </row>
    <row r="150" spans="1:15">
      <c r="A150" s="62" t="s">
        <v>2095</v>
      </c>
      <c r="B150" s="59" t="s">
        <v>2096</v>
      </c>
      <c r="C150" s="59" t="s">
        <v>227</v>
      </c>
      <c r="D150" s="134" t="s">
        <v>3675</v>
      </c>
      <c r="E150" s="79">
        <v>40664</v>
      </c>
      <c r="F150" s="69">
        <v>2.2200000000001099</v>
      </c>
      <c r="G150" s="72" t="s">
        <v>136</v>
      </c>
      <c r="H150" s="73">
        <v>4.8000000000000001E-2</v>
      </c>
      <c r="I150" s="73">
        <v>4.8499999999999599E-2</v>
      </c>
      <c r="J150" s="69">
        <v>3236132.3399089999</v>
      </c>
      <c r="K150" s="71">
        <v>117.66278</v>
      </c>
      <c r="L150" s="69">
        <v>3807.7232601390006</v>
      </c>
      <c r="M150" s="134" t="s">
        <v>3675</v>
      </c>
      <c r="N150" s="70">
        <f t="shared" si="4"/>
        <v>4.6651679407167784E-3</v>
      </c>
      <c r="O150" s="70">
        <f>L150/'סכום נכסי הקרן'!$C$41</f>
        <v>1.1926100122992241E-3</v>
      </c>
    </row>
    <row r="151" spans="1:15">
      <c r="A151" s="62" t="s">
        <v>2097</v>
      </c>
      <c r="B151" s="59" t="s">
        <v>2098</v>
      </c>
      <c r="C151" s="59" t="s">
        <v>227</v>
      </c>
      <c r="D151" s="134" t="s">
        <v>3675</v>
      </c>
      <c r="E151" s="79">
        <v>40756</v>
      </c>
      <c r="F151" s="69">
        <v>2.4200000000005457</v>
      </c>
      <c r="G151" s="72" t="s">
        <v>136</v>
      </c>
      <c r="H151" s="73">
        <v>4.8000000000000001E-2</v>
      </c>
      <c r="I151" s="73">
        <v>4.8500000000009341E-2</v>
      </c>
      <c r="J151" s="69">
        <v>1780713.7137209999</v>
      </c>
      <c r="K151" s="71">
        <v>117.346446</v>
      </c>
      <c r="L151" s="69">
        <v>2089.604256133</v>
      </c>
      <c r="M151" s="134" t="s">
        <v>3675</v>
      </c>
      <c r="N151" s="70">
        <f t="shared" si="4"/>
        <v>2.5601531725131569E-3</v>
      </c>
      <c r="O151" s="70">
        <f>L151/'סכום נכסי הקרן'!$C$41</f>
        <v>6.5448111308286485E-4</v>
      </c>
    </row>
    <row r="152" spans="1:15">
      <c r="A152" s="62" t="s">
        <v>2099</v>
      </c>
      <c r="B152" s="59" t="s">
        <v>2100</v>
      </c>
      <c r="C152" s="59" t="s">
        <v>227</v>
      </c>
      <c r="D152" s="134" t="s">
        <v>3675</v>
      </c>
      <c r="E152" s="79">
        <v>40848</v>
      </c>
      <c r="F152" s="69">
        <v>2.6700000000002233</v>
      </c>
      <c r="G152" s="72" t="s">
        <v>136</v>
      </c>
      <c r="H152" s="73">
        <v>4.8000000000000001E-2</v>
      </c>
      <c r="I152" s="73">
        <v>4.8500000000002569E-2</v>
      </c>
      <c r="J152" s="69">
        <v>5021599.6425510002</v>
      </c>
      <c r="K152" s="71">
        <v>115.963753</v>
      </c>
      <c r="L152" s="69">
        <v>5823.2353821099996</v>
      </c>
      <c r="M152" s="134" t="s">
        <v>3675</v>
      </c>
      <c r="N152" s="70">
        <f t="shared" si="4"/>
        <v>7.1345444928357224E-3</v>
      </c>
      <c r="O152" s="70">
        <f>L152/'סכום נכסי הקרן'!$C$41</f>
        <v>1.823884864055473E-3</v>
      </c>
    </row>
    <row r="153" spans="1:15">
      <c r="A153" s="62" t="s">
        <v>2101</v>
      </c>
      <c r="B153" s="59" t="s">
        <v>2102</v>
      </c>
      <c r="C153" s="59" t="s">
        <v>227</v>
      </c>
      <c r="D153" s="134" t="s">
        <v>3675</v>
      </c>
      <c r="E153" s="79">
        <v>40940</v>
      </c>
      <c r="F153" s="69">
        <v>2.8499999999998717</v>
      </c>
      <c r="G153" s="72" t="s">
        <v>136</v>
      </c>
      <c r="H153" s="73">
        <v>4.8000000000000001E-2</v>
      </c>
      <c r="I153" s="73">
        <v>4.8499999999998718E-2</v>
      </c>
      <c r="J153" s="69">
        <v>6315685.804140999</v>
      </c>
      <c r="K153" s="71">
        <v>117.351624</v>
      </c>
      <c r="L153" s="69">
        <v>7411.5598473070004</v>
      </c>
      <c r="M153" s="134" t="s">
        <v>3675</v>
      </c>
      <c r="N153" s="70">
        <f t="shared" si="4"/>
        <v>9.0805368531688309E-3</v>
      </c>
      <c r="O153" s="70">
        <f>L153/'סכום נכסי הקרן'!$C$41</f>
        <v>2.3213610540411401E-3</v>
      </c>
    </row>
    <row r="154" spans="1:15">
      <c r="A154" s="62" t="s">
        <v>2103</v>
      </c>
      <c r="B154" s="59" t="s">
        <v>2104</v>
      </c>
      <c r="C154" s="59" t="s">
        <v>227</v>
      </c>
      <c r="D154" s="134" t="s">
        <v>3675</v>
      </c>
      <c r="E154" s="79">
        <v>40969</v>
      </c>
      <c r="F154" s="69">
        <v>2.9299999999998714</v>
      </c>
      <c r="G154" s="72" t="s">
        <v>136</v>
      </c>
      <c r="H154" s="73">
        <v>4.8000000000000001E-2</v>
      </c>
      <c r="I154" s="73">
        <v>4.8599999999997416E-2</v>
      </c>
      <c r="J154" s="69">
        <v>3848066.4263889999</v>
      </c>
      <c r="K154" s="71">
        <v>116.878197</v>
      </c>
      <c r="L154" s="69">
        <v>4497.550670306</v>
      </c>
      <c r="M154" s="134" t="s">
        <v>3675</v>
      </c>
      <c r="N154" s="70">
        <f t="shared" si="4"/>
        <v>5.5103345924606053E-3</v>
      </c>
      <c r="O154" s="70">
        <f>L154/'סכום נכסי הקרן'!$C$41</f>
        <v>1.4086695890904153E-3</v>
      </c>
    </row>
    <row r="155" spans="1:15">
      <c r="A155" s="62" t="s">
        <v>2105</v>
      </c>
      <c r="B155" s="59" t="s">
        <v>2106</v>
      </c>
      <c r="C155" s="59" t="s">
        <v>227</v>
      </c>
      <c r="D155" s="134" t="s">
        <v>3675</v>
      </c>
      <c r="E155" s="79">
        <v>41000</v>
      </c>
      <c r="F155" s="69">
        <v>3.01999999999942</v>
      </c>
      <c r="G155" s="72" t="s">
        <v>136</v>
      </c>
      <c r="H155" s="73">
        <v>4.8000000000000001E-2</v>
      </c>
      <c r="I155" s="73">
        <v>4.8599999999991574E-2</v>
      </c>
      <c r="J155" s="69">
        <v>2102461.706983</v>
      </c>
      <c r="K155" s="71">
        <v>116.423198</v>
      </c>
      <c r="L155" s="69">
        <v>2447.7531654210002</v>
      </c>
      <c r="M155" s="134" t="s">
        <v>3675</v>
      </c>
      <c r="N155" s="70">
        <f t="shared" si="4"/>
        <v>2.9989520808014832E-3</v>
      </c>
      <c r="O155" s="70">
        <f>L155/'סכום נכסי הקרן'!$C$41</f>
        <v>7.6665627549089214E-4</v>
      </c>
    </row>
    <row r="156" spans="1:15">
      <c r="A156" s="62" t="s">
        <v>2107</v>
      </c>
      <c r="B156" s="59" t="s">
        <v>2108</v>
      </c>
      <c r="C156" s="59" t="s">
        <v>227</v>
      </c>
      <c r="D156" s="134" t="s">
        <v>3675</v>
      </c>
      <c r="E156" s="79">
        <v>41640</v>
      </c>
      <c r="F156" s="69">
        <v>4.4099999999997426</v>
      </c>
      <c r="G156" s="72" t="s">
        <v>136</v>
      </c>
      <c r="H156" s="73">
        <v>4.8000000000000001E-2</v>
      </c>
      <c r="I156" s="73">
        <v>4.8499999999996456E-2</v>
      </c>
      <c r="J156" s="69">
        <v>3946347.4805779997</v>
      </c>
      <c r="K156" s="71">
        <v>113.952916</v>
      </c>
      <c r="L156" s="69">
        <v>4496.9780476759997</v>
      </c>
      <c r="M156" s="134" t="s">
        <v>3675</v>
      </c>
      <c r="N156" s="70">
        <f t="shared" si="4"/>
        <v>5.5096330234249641E-3</v>
      </c>
      <c r="O156" s="70">
        <f>L156/'סכום נכסי הקרן'!$C$41</f>
        <v>1.4084902390076621E-3</v>
      </c>
    </row>
    <row r="157" spans="1:15">
      <c r="A157" s="62" t="s">
        <v>2109</v>
      </c>
      <c r="B157" s="59" t="s">
        <v>2110</v>
      </c>
      <c r="C157" s="59" t="s">
        <v>227</v>
      </c>
      <c r="D157" s="134" t="s">
        <v>3675</v>
      </c>
      <c r="E157" s="79">
        <v>44774</v>
      </c>
      <c r="F157" s="69">
        <v>9.9399999998980206</v>
      </c>
      <c r="G157" s="72" t="s">
        <v>136</v>
      </c>
      <c r="H157" s="73">
        <v>4.8000000000000001E-2</v>
      </c>
      <c r="I157" s="73">
        <v>4.8499999999768229E-2</v>
      </c>
      <c r="J157" s="69">
        <v>10062.165381000001</v>
      </c>
      <c r="K157" s="71">
        <v>107.197926</v>
      </c>
      <c r="L157" s="69">
        <v>10.786432564999998</v>
      </c>
      <c r="M157" s="134" t="s">
        <v>3675</v>
      </c>
      <c r="N157" s="70">
        <f t="shared" si="4"/>
        <v>1.3215382515772561E-5</v>
      </c>
      <c r="O157" s="70">
        <f>L157/'סכום נכסי הקרן'!$C$41</f>
        <v>3.3783987425440683E-6</v>
      </c>
    </row>
    <row r="158" spans="1:15">
      <c r="A158" s="136" t="s">
        <v>3675</v>
      </c>
      <c r="B158" s="136" t="s">
        <v>3675</v>
      </c>
      <c r="C158" s="137" t="s">
        <v>3675</v>
      </c>
      <c r="D158" s="137" t="s">
        <v>3675</v>
      </c>
      <c r="E158" s="137" t="s">
        <v>3675</v>
      </c>
      <c r="F158" s="137" t="s">
        <v>3675</v>
      </c>
      <c r="G158" s="137" t="s">
        <v>3675</v>
      </c>
      <c r="H158" s="137" t="s">
        <v>3675</v>
      </c>
      <c r="I158" s="137" t="s">
        <v>3675</v>
      </c>
      <c r="J158" s="137" t="s">
        <v>3675</v>
      </c>
      <c r="K158" s="137" t="s">
        <v>3675</v>
      </c>
      <c r="L158" s="137" t="s">
        <v>3675</v>
      </c>
      <c r="M158" s="137" t="s">
        <v>3675</v>
      </c>
      <c r="N158" s="137" t="s">
        <v>3675</v>
      </c>
      <c r="O158" s="137" t="s">
        <v>3675</v>
      </c>
    </row>
    <row r="159" spans="1:15">
      <c r="A159" s="136" t="s">
        <v>3675</v>
      </c>
      <c r="B159" s="136" t="s">
        <v>3675</v>
      </c>
      <c r="C159" s="137" t="s">
        <v>3675</v>
      </c>
      <c r="D159" s="137" t="s">
        <v>3675</v>
      </c>
      <c r="E159" s="137" t="s">
        <v>3675</v>
      </c>
      <c r="F159" s="137" t="s">
        <v>3675</v>
      </c>
      <c r="G159" s="137" t="s">
        <v>3675</v>
      </c>
      <c r="H159" s="137" t="s">
        <v>3675</v>
      </c>
      <c r="I159" s="137" t="s">
        <v>3675</v>
      </c>
      <c r="J159" s="137" t="s">
        <v>3675</v>
      </c>
      <c r="K159" s="137" t="s">
        <v>3675</v>
      </c>
      <c r="L159" s="137" t="s">
        <v>3675</v>
      </c>
      <c r="M159" s="137" t="s">
        <v>3675</v>
      </c>
      <c r="N159" s="137" t="s">
        <v>3675</v>
      </c>
      <c r="O159" s="137" t="s">
        <v>3675</v>
      </c>
    </row>
    <row r="160" spans="1:15">
      <c r="A160" s="136" t="s">
        <v>3675</v>
      </c>
      <c r="B160" s="136" t="s">
        <v>3675</v>
      </c>
      <c r="C160" s="137" t="s">
        <v>3675</v>
      </c>
      <c r="D160" s="137" t="s">
        <v>3675</v>
      </c>
      <c r="E160" s="137" t="s">
        <v>3675</v>
      </c>
      <c r="F160" s="137" t="s">
        <v>3675</v>
      </c>
      <c r="G160" s="137" t="s">
        <v>3675</v>
      </c>
      <c r="H160" s="137" t="s">
        <v>3675</v>
      </c>
      <c r="I160" s="137" t="s">
        <v>3675</v>
      </c>
      <c r="J160" s="137" t="s">
        <v>3675</v>
      </c>
      <c r="K160" s="137" t="s">
        <v>3675</v>
      </c>
      <c r="L160" s="137" t="s">
        <v>3675</v>
      </c>
      <c r="M160" s="137" t="s">
        <v>3675</v>
      </c>
      <c r="N160" s="137" t="s">
        <v>3675</v>
      </c>
      <c r="O160" s="137" t="s">
        <v>3675</v>
      </c>
    </row>
    <row r="161" spans="1:15">
      <c r="A161" s="102" t="s">
        <v>116</v>
      </c>
      <c r="B161" s="136" t="s">
        <v>3675</v>
      </c>
      <c r="C161" s="137" t="s">
        <v>3675</v>
      </c>
      <c r="D161" s="137" t="s">
        <v>3675</v>
      </c>
      <c r="E161" s="137" t="s">
        <v>3675</v>
      </c>
      <c r="F161" s="137" t="s">
        <v>3675</v>
      </c>
      <c r="G161" s="137" t="s">
        <v>3675</v>
      </c>
      <c r="H161" s="137" t="s">
        <v>3675</v>
      </c>
      <c r="I161" s="137" t="s">
        <v>3675</v>
      </c>
      <c r="J161" s="137" t="s">
        <v>3675</v>
      </c>
      <c r="K161" s="137" t="s">
        <v>3675</v>
      </c>
      <c r="L161" s="137" t="s">
        <v>3675</v>
      </c>
      <c r="M161" s="137" t="s">
        <v>3675</v>
      </c>
      <c r="N161" s="137" t="s">
        <v>3675</v>
      </c>
      <c r="O161" s="137" t="s">
        <v>3675</v>
      </c>
    </row>
    <row r="162" spans="1:15">
      <c r="A162" s="102" t="s">
        <v>197</v>
      </c>
      <c r="B162" s="136" t="s">
        <v>3675</v>
      </c>
      <c r="C162" s="137" t="s">
        <v>3675</v>
      </c>
      <c r="D162" s="137" t="s">
        <v>3675</v>
      </c>
      <c r="E162" s="137" t="s">
        <v>3675</v>
      </c>
      <c r="F162" s="137" t="s">
        <v>3675</v>
      </c>
      <c r="G162" s="137" t="s">
        <v>3675</v>
      </c>
      <c r="H162" s="137" t="s">
        <v>3675</v>
      </c>
      <c r="I162" s="137" t="s">
        <v>3675</v>
      </c>
      <c r="J162" s="137" t="s">
        <v>3675</v>
      </c>
      <c r="K162" s="137" t="s">
        <v>3675</v>
      </c>
      <c r="L162" s="137" t="s">
        <v>3675</v>
      </c>
      <c r="M162" s="137" t="s">
        <v>3675</v>
      </c>
      <c r="N162" s="137" t="s">
        <v>3675</v>
      </c>
      <c r="O162" s="137" t="s">
        <v>3675</v>
      </c>
    </row>
    <row r="163" spans="1:15">
      <c r="A163" s="102" t="s">
        <v>205</v>
      </c>
      <c r="B163" s="136" t="s">
        <v>3675</v>
      </c>
      <c r="C163" s="137" t="s">
        <v>3675</v>
      </c>
      <c r="D163" s="137" t="s">
        <v>3675</v>
      </c>
      <c r="E163" s="137" t="s">
        <v>3675</v>
      </c>
      <c r="F163" s="137" t="s">
        <v>3675</v>
      </c>
      <c r="G163" s="137" t="s">
        <v>3675</v>
      </c>
      <c r="H163" s="137" t="s">
        <v>3675</v>
      </c>
      <c r="I163" s="137" t="s">
        <v>3675</v>
      </c>
      <c r="J163" s="137" t="s">
        <v>3675</v>
      </c>
      <c r="K163" s="137" t="s">
        <v>3675</v>
      </c>
      <c r="L163" s="137" t="s">
        <v>3675</v>
      </c>
      <c r="M163" s="137" t="s">
        <v>3675</v>
      </c>
      <c r="N163" s="137" t="s">
        <v>3675</v>
      </c>
      <c r="O163" s="137" t="s">
        <v>3675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K20:K24 A1:A4 C1:J24 K1:K11 L1:O24 C25:O1048576 A5:B1048576 P1:AY1048576 BA1:XFD1048576 AZ1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15.42578125" style="2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2" style="1" bestFit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8.855468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7" t="s">
        <v>149</v>
      </c>
      <c r="B1" s="37" t="s" vm="1">
        <v>222</v>
      </c>
    </row>
    <row r="2" spans="1:18">
      <c r="A2" s="37" t="s">
        <v>148</v>
      </c>
      <c r="B2" s="37" t="s">
        <v>223</v>
      </c>
    </row>
    <row r="3" spans="1:18">
      <c r="A3" s="37" t="s">
        <v>150</v>
      </c>
      <c r="B3" s="37" t="s">
        <v>224</v>
      </c>
    </row>
    <row r="4" spans="1:18">
      <c r="A4" s="37" t="s">
        <v>151</v>
      </c>
      <c r="B4" s="37">
        <v>8803</v>
      </c>
    </row>
    <row r="5" spans="1:18" ht="18.75">
      <c r="A5" s="162" t="s">
        <v>94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4"/>
    </row>
    <row r="6" spans="1:18" s="3" customFormat="1" ht="63">
      <c r="A6" s="38" t="s">
        <v>120</v>
      </c>
      <c r="B6" s="39" t="s">
        <v>48</v>
      </c>
      <c r="C6" s="39" t="s">
        <v>122</v>
      </c>
      <c r="D6" s="39" t="s">
        <v>121</v>
      </c>
      <c r="E6" s="39" t="s">
        <v>70</v>
      </c>
      <c r="F6" s="39" t="s">
        <v>14</v>
      </c>
      <c r="G6" s="39" t="s">
        <v>71</v>
      </c>
      <c r="H6" s="39" t="s">
        <v>108</v>
      </c>
      <c r="I6" s="39" t="s">
        <v>17</v>
      </c>
      <c r="J6" s="39" t="s">
        <v>107</v>
      </c>
      <c r="K6" s="39" t="s">
        <v>16</v>
      </c>
      <c r="L6" s="149" t="s">
        <v>18</v>
      </c>
      <c r="M6" s="39" t="s">
        <v>199</v>
      </c>
      <c r="N6" s="39" t="s">
        <v>198</v>
      </c>
      <c r="O6" s="39" t="s">
        <v>115</v>
      </c>
      <c r="P6" s="39" t="s">
        <v>63</v>
      </c>
      <c r="Q6" s="39" t="s">
        <v>152</v>
      </c>
      <c r="R6" s="41" t="s">
        <v>154</v>
      </c>
    </row>
    <row r="7" spans="1:18" s="3" customFormat="1">
      <c r="A7" s="127" t="s">
        <v>3675</v>
      </c>
      <c r="B7" s="128" t="s">
        <v>3675</v>
      </c>
      <c r="C7" s="128" t="s">
        <v>3675</v>
      </c>
      <c r="D7" s="128" t="s">
        <v>3675</v>
      </c>
      <c r="E7" s="128" t="s">
        <v>3675</v>
      </c>
      <c r="F7" s="128" t="s">
        <v>3675</v>
      </c>
      <c r="G7" s="128" t="s">
        <v>3675</v>
      </c>
      <c r="H7" s="27" t="s">
        <v>21</v>
      </c>
      <c r="I7" s="27" t="s">
        <v>20</v>
      </c>
      <c r="J7" s="128" t="s">
        <v>3675</v>
      </c>
      <c r="K7" s="27" t="s">
        <v>19</v>
      </c>
      <c r="L7" s="27" t="s">
        <v>19</v>
      </c>
      <c r="M7" s="27" t="s">
        <v>206</v>
      </c>
      <c r="N7" s="128" t="s">
        <v>3675</v>
      </c>
      <c r="O7" s="27" t="s">
        <v>202</v>
      </c>
      <c r="P7" s="27" t="s">
        <v>19</v>
      </c>
      <c r="Q7" s="27" t="s">
        <v>19</v>
      </c>
      <c r="R7" s="28" t="s">
        <v>19</v>
      </c>
    </row>
    <row r="8" spans="1:18" s="4" customFormat="1" ht="20.25">
      <c r="A8" s="129" t="s">
        <v>3675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117</v>
      </c>
      <c r="Q8" s="14" t="s">
        <v>118</v>
      </c>
      <c r="R8" s="15" t="s">
        <v>155</v>
      </c>
    </row>
    <row r="9" spans="1:18" s="4" customFormat="1" ht="20.25">
      <c r="A9" s="93" t="s">
        <v>49</v>
      </c>
      <c r="B9" s="131" t="s">
        <v>3675</v>
      </c>
      <c r="C9" s="131" t="s">
        <v>3675</v>
      </c>
      <c r="D9" s="131" t="s">
        <v>3675</v>
      </c>
      <c r="E9" s="131" t="s">
        <v>3675</v>
      </c>
      <c r="F9" s="131" t="s">
        <v>3675</v>
      </c>
      <c r="G9" s="131" t="s">
        <v>3675</v>
      </c>
      <c r="H9" s="131" t="s">
        <v>3675</v>
      </c>
      <c r="I9" s="131" t="s">
        <v>3675</v>
      </c>
      <c r="J9" s="131" t="s">
        <v>3675</v>
      </c>
      <c r="K9" s="131" t="s">
        <v>3675</v>
      </c>
      <c r="L9" s="78">
        <v>6.3556000000000001E-2</v>
      </c>
      <c r="M9" s="131" t="s">
        <v>3675</v>
      </c>
      <c r="N9" s="131" t="s">
        <v>3675</v>
      </c>
      <c r="O9" s="66">
        <v>2758.3913638190002</v>
      </c>
      <c r="P9" s="131" t="s">
        <v>3675</v>
      </c>
      <c r="Q9" s="67">
        <v>1</v>
      </c>
      <c r="R9" s="67">
        <v>8.6403804424340139E-4</v>
      </c>
    </row>
    <row r="10" spans="1:18" s="74" customFormat="1">
      <c r="A10" s="88" t="s">
        <v>191</v>
      </c>
      <c r="B10" s="150" t="s">
        <v>3675</v>
      </c>
      <c r="C10" s="150" t="s">
        <v>3675</v>
      </c>
      <c r="D10" s="150" t="s">
        <v>3675</v>
      </c>
      <c r="E10" s="150" t="s">
        <v>3675</v>
      </c>
      <c r="F10" s="150" t="s">
        <v>3675</v>
      </c>
      <c r="G10" s="150" t="s">
        <v>3675</v>
      </c>
      <c r="H10" s="150" t="s">
        <v>3675</v>
      </c>
      <c r="I10" s="150" t="s">
        <v>3675</v>
      </c>
      <c r="J10" s="150" t="s">
        <v>3675</v>
      </c>
      <c r="K10" s="150" t="s">
        <v>3675</v>
      </c>
      <c r="L10" s="105">
        <v>6.3556000000000001E-2</v>
      </c>
      <c r="M10" s="150" t="s">
        <v>3675</v>
      </c>
      <c r="N10" s="150" t="s">
        <v>3675</v>
      </c>
      <c r="O10" s="90">
        <v>2758.3913638190002</v>
      </c>
      <c r="P10" s="150" t="s">
        <v>3675</v>
      </c>
      <c r="Q10" s="91">
        <v>1</v>
      </c>
      <c r="R10" s="91">
        <v>8.6403804424340139E-4</v>
      </c>
    </row>
    <row r="11" spans="1:18" s="74" customFormat="1">
      <c r="A11" s="92" t="s">
        <v>65</v>
      </c>
      <c r="B11" s="150" t="s">
        <v>3675</v>
      </c>
      <c r="C11" s="150" t="s">
        <v>3675</v>
      </c>
      <c r="D11" s="150" t="s">
        <v>3675</v>
      </c>
      <c r="E11" s="150" t="s">
        <v>3675</v>
      </c>
      <c r="F11" s="150" t="s">
        <v>3675</v>
      </c>
      <c r="G11" s="150" t="s">
        <v>3675</v>
      </c>
      <c r="H11" s="150" t="s">
        <v>3675</v>
      </c>
      <c r="I11" s="150" t="s">
        <v>3675</v>
      </c>
      <c r="J11" s="150" t="s">
        <v>3675</v>
      </c>
      <c r="K11" s="150" t="s">
        <v>3675</v>
      </c>
      <c r="L11" s="105">
        <v>6.3556000000000001E-2</v>
      </c>
      <c r="M11" s="150" t="s">
        <v>3675</v>
      </c>
      <c r="N11" s="150" t="s">
        <v>3675</v>
      </c>
      <c r="O11" s="90">
        <v>2758.3913638190002</v>
      </c>
      <c r="P11" s="150" t="s">
        <v>3675</v>
      </c>
      <c r="Q11" s="91">
        <v>1</v>
      </c>
      <c r="R11" s="91">
        <v>8.6403804424340139E-4</v>
      </c>
    </row>
    <row r="12" spans="1:18">
      <c r="A12" s="80" t="s">
        <v>1026</v>
      </c>
      <c r="B12" s="59">
        <v>1199157</v>
      </c>
      <c r="C12" s="72" t="s">
        <v>29</v>
      </c>
      <c r="D12" s="59">
        <v>520043027</v>
      </c>
      <c r="E12" s="72" t="s">
        <v>666</v>
      </c>
      <c r="F12" s="59" t="s">
        <v>629</v>
      </c>
      <c r="G12" s="59" t="s">
        <v>319</v>
      </c>
      <c r="H12" s="79">
        <v>45169</v>
      </c>
      <c r="I12" s="59">
        <v>0.66</v>
      </c>
      <c r="J12" s="72" t="s">
        <v>135</v>
      </c>
      <c r="K12" s="73">
        <v>6.3556000000000001E-2</v>
      </c>
      <c r="L12" s="73">
        <v>6.3556000000000001E-2</v>
      </c>
      <c r="M12" s="69">
        <v>2757905.1513</v>
      </c>
      <c r="N12" s="71">
        <v>100.01763</v>
      </c>
      <c r="O12" s="69">
        <v>2758.3913638190002</v>
      </c>
      <c r="P12" s="134" t="s">
        <v>3675</v>
      </c>
      <c r="Q12" s="70">
        <v>1</v>
      </c>
      <c r="R12" s="70">
        <v>8.6403804424340139E-4</v>
      </c>
    </row>
    <row r="13" spans="1:18">
      <c r="A13" s="151" t="s">
        <v>3675</v>
      </c>
      <c r="B13" s="134" t="s">
        <v>3675</v>
      </c>
      <c r="C13" s="134" t="s">
        <v>3675</v>
      </c>
      <c r="D13" s="134" t="s">
        <v>3675</v>
      </c>
      <c r="E13" s="134" t="s">
        <v>3675</v>
      </c>
      <c r="F13" s="134" t="s">
        <v>3675</v>
      </c>
      <c r="G13" s="134" t="s">
        <v>3675</v>
      </c>
      <c r="H13" s="134" t="s">
        <v>3675</v>
      </c>
      <c r="I13" s="134" t="s">
        <v>3675</v>
      </c>
      <c r="J13" s="134" t="s">
        <v>3675</v>
      </c>
      <c r="K13" s="134" t="s">
        <v>3675</v>
      </c>
      <c r="L13" s="134" t="s">
        <v>3675</v>
      </c>
      <c r="M13" s="134" t="s">
        <v>3675</v>
      </c>
      <c r="N13" s="134" t="s">
        <v>3675</v>
      </c>
      <c r="O13" s="134" t="s">
        <v>3675</v>
      </c>
      <c r="P13" s="134" t="s">
        <v>3675</v>
      </c>
      <c r="Q13" s="134" t="s">
        <v>3675</v>
      </c>
      <c r="R13" s="134" t="s">
        <v>3675</v>
      </c>
    </row>
    <row r="14" spans="1:18">
      <c r="A14" s="151" t="s">
        <v>3675</v>
      </c>
      <c r="B14" s="134" t="s">
        <v>3675</v>
      </c>
      <c r="C14" s="134" t="s">
        <v>3675</v>
      </c>
      <c r="D14" s="134" t="s">
        <v>3675</v>
      </c>
      <c r="E14" s="134" t="s">
        <v>3675</v>
      </c>
      <c r="F14" s="134" t="s">
        <v>3675</v>
      </c>
      <c r="G14" s="134" t="s">
        <v>3675</v>
      </c>
      <c r="H14" s="134" t="s">
        <v>3675</v>
      </c>
      <c r="I14" s="134" t="s">
        <v>3675</v>
      </c>
      <c r="J14" s="134" t="s">
        <v>3675</v>
      </c>
      <c r="K14" s="134" t="s">
        <v>3675</v>
      </c>
      <c r="L14" s="134" t="s">
        <v>3675</v>
      </c>
      <c r="M14" s="134" t="s">
        <v>3675</v>
      </c>
      <c r="N14" s="134" t="s">
        <v>3675</v>
      </c>
      <c r="O14" s="134" t="s">
        <v>3675</v>
      </c>
      <c r="P14" s="134" t="s">
        <v>3675</v>
      </c>
      <c r="Q14" s="134" t="s">
        <v>3675</v>
      </c>
      <c r="R14" s="134" t="s">
        <v>3675</v>
      </c>
    </row>
    <row r="15" spans="1:18">
      <c r="A15" s="139" t="s">
        <v>3675</v>
      </c>
      <c r="B15" s="134" t="s">
        <v>3675</v>
      </c>
      <c r="C15" s="134" t="s">
        <v>3675</v>
      </c>
      <c r="D15" s="134" t="s">
        <v>3675</v>
      </c>
      <c r="E15" s="134" t="s">
        <v>3675</v>
      </c>
      <c r="F15" s="134" t="s">
        <v>3675</v>
      </c>
      <c r="G15" s="134" t="s">
        <v>3675</v>
      </c>
      <c r="H15" s="134" t="s">
        <v>3675</v>
      </c>
      <c r="I15" s="134" t="s">
        <v>3675</v>
      </c>
      <c r="J15" s="134" t="s">
        <v>3675</v>
      </c>
      <c r="K15" s="134" t="s">
        <v>3675</v>
      </c>
      <c r="L15" s="134" t="s">
        <v>3675</v>
      </c>
      <c r="M15" s="134" t="s">
        <v>3675</v>
      </c>
      <c r="N15" s="134" t="s">
        <v>3675</v>
      </c>
      <c r="O15" s="134" t="s">
        <v>3675</v>
      </c>
      <c r="P15" s="134" t="s">
        <v>3675</v>
      </c>
      <c r="Q15" s="134" t="s">
        <v>3675</v>
      </c>
      <c r="R15" s="134" t="s">
        <v>3675</v>
      </c>
    </row>
    <row r="16" spans="1:18">
      <c r="A16" s="139" t="s">
        <v>3675</v>
      </c>
      <c r="B16" s="134" t="s">
        <v>3675</v>
      </c>
      <c r="C16" s="134" t="s">
        <v>3675</v>
      </c>
      <c r="D16" s="134" t="s">
        <v>3675</v>
      </c>
      <c r="E16" s="134" t="s">
        <v>3675</v>
      </c>
      <c r="F16" s="134" t="s">
        <v>3675</v>
      </c>
      <c r="G16" s="134" t="s">
        <v>3675</v>
      </c>
      <c r="H16" s="134" t="s">
        <v>3675</v>
      </c>
      <c r="I16" s="134" t="s">
        <v>3675</v>
      </c>
      <c r="J16" s="134" t="s">
        <v>3675</v>
      </c>
      <c r="K16" s="134" t="s">
        <v>3675</v>
      </c>
      <c r="L16" s="134" t="s">
        <v>3675</v>
      </c>
      <c r="M16" s="134" t="s">
        <v>3675</v>
      </c>
      <c r="N16" s="134" t="s">
        <v>3675</v>
      </c>
      <c r="O16" s="134" t="s">
        <v>3675</v>
      </c>
      <c r="P16" s="134" t="s">
        <v>3675</v>
      </c>
      <c r="Q16" s="134" t="s">
        <v>3675</v>
      </c>
      <c r="R16" s="134" t="s">
        <v>3675</v>
      </c>
    </row>
    <row r="17" spans="1:18">
      <c r="A17" s="133" t="s">
        <v>3675</v>
      </c>
      <c r="B17" s="134" t="s">
        <v>3675</v>
      </c>
      <c r="C17" s="134" t="s">
        <v>3675</v>
      </c>
      <c r="D17" s="134" t="s">
        <v>3675</v>
      </c>
      <c r="E17" s="134" t="s">
        <v>3675</v>
      </c>
      <c r="F17" s="134" t="s">
        <v>3675</v>
      </c>
      <c r="G17" s="134" t="s">
        <v>3675</v>
      </c>
      <c r="H17" s="134" t="s">
        <v>3675</v>
      </c>
      <c r="I17" s="134" t="s">
        <v>3675</v>
      </c>
      <c r="J17" s="134" t="s">
        <v>3675</v>
      </c>
      <c r="K17" s="134" t="s">
        <v>3675</v>
      </c>
      <c r="L17" s="134" t="s">
        <v>3675</v>
      </c>
      <c r="M17" s="134" t="s">
        <v>3675</v>
      </c>
      <c r="N17" s="134" t="s">
        <v>3675</v>
      </c>
      <c r="O17" s="134" t="s">
        <v>3675</v>
      </c>
      <c r="P17" s="134" t="s">
        <v>3675</v>
      </c>
      <c r="Q17" s="134" t="s">
        <v>3675</v>
      </c>
      <c r="R17" s="134" t="s">
        <v>3675</v>
      </c>
    </row>
    <row r="18" spans="1:18">
      <c r="A18" s="133" t="s">
        <v>3675</v>
      </c>
      <c r="B18" s="134" t="s">
        <v>3675</v>
      </c>
      <c r="C18" s="134" t="s">
        <v>3675</v>
      </c>
      <c r="D18" s="134" t="s">
        <v>3675</v>
      </c>
      <c r="E18" s="134" t="s">
        <v>3675</v>
      </c>
      <c r="F18" s="134" t="s">
        <v>3675</v>
      </c>
      <c r="G18" s="134" t="s">
        <v>3675</v>
      </c>
      <c r="H18" s="134" t="s">
        <v>3675</v>
      </c>
      <c r="I18" s="134" t="s">
        <v>3675</v>
      </c>
      <c r="J18" s="134" t="s">
        <v>3675</v>
      </c>
      <c r="K18" s="134" t="s">
        <v>3675</v>
      </c>
      <c r="L18" s="134" t="s">
        <v>3675</v>
      </c>
      <c r="M18" s="134" t="s">
        <v>3675</v>
      </c>
      <c r="N18" s="134" t="s">
        <v>3675</v>
      </c>
      <c r="O18" s="134" t="s">
        <v>3675</v>
      </c>
      <c r="P18" s="134" t="s">
        <v>3675</v>
      </c>
      <c r="Q18" s="134" t="s">
        <v>3675</v>
      </c>
      <c r="R18" s="134" t="s">
        <v>3675</v>
      </c>
    </row>
    <row r="19" spans="1:18">
      <c r="A19" s="134" t="s">
        <v>3675</v>
      </c>
      <c r="B19" s="134" t="s">
        <v>3675</v>
      </c>
      <c r="C19" s="134" t="s">
        <v>3675</v>
      </c>
      <c r="D19" s="134" t="s">
        <v>3675</v>
      </c>
      <c r="E19" s="134" t="s">
        <v>3675</v>
      </c>
      <c r="F19" s="134" t="s">
        <v>3675</v>
      </c>
      <c r="G19" s="134" t="s">
        <v>3675</v>
      </c>
      <c r="H19" s="134" t="s">
        <v>3675</v>
      </c>
      <c r="I19" s="134" t="s">
        <v>3675</v>
      </c>
      <c r="J19" s="134" t="s">
        <v>3675</v>
      </c>
      <c r="K19" s="134" t="s">
        <v>3675</v>
      </c>
      <c r="L19" s="134" t="s">
        <v>3675</v>
      </c>
      <c r="M19" s="134" t="s">
        <v>3675</v>
      </c>
      <c r="N19" s="134" t="s">
        <v>3675</v>
      </c>
      <c r="O19" s="134" t="s">
        <v>3675</v>
      </c>
      <c r="P19" s="134" t="s">
        <v>3675</v>
      </c>
      <c r="Q19" s="134" t="s">
        <v>3675</v>
      </c>
      <c r="R19" s="134" t="s">
        <v>3675</v>
      </c>
    </row>
    <row r="20" spans="1:18">
      <c r="A20" s="134" t="s">
        <v>3675</v>
      </c>
      <c r="B20" s="134" t="s">
        <v>3675</v>
      </c>
      <c r="C20" s="134" t="s">
        <v>3675</v>
      </c>
      <c r="D20" s="134" t="s">
        <v>3675</v>
      </c>
      <c r="E20" s="134" t="s">
        <v>3675</v>
      </c>
      <c r="F20" s="134" t="s">
        <v>3675</v>
      </c>
      <c r="G20" s="134" t="s">
        <v>3675</v>
      </c>
      <c r="H20" s="134" t="s">
        <v>3675</v>
      </c>
      <c r="I20" s="134" t="s">
        <v>3675</v>
      </c>
      <c r="J20" s="134" t="s">
        <v>3675</v>
      </c>
      <c r="K20" s="134" t="s">
        <v>3675</v>
      </c>
      <c r="L20" s="134" t="s">
        <v>3675</v>
      </c>
      <c r="M20" s="134" t="s">
        <v>3675</v>
      </c>
      <c r="N20" s="134" t="s">
        <v>3675</v>
      </c>
      <c r="O20" s="134" t="s">
        <v>3675</v>
      </c>
      <c r="P20" s="134" t="s">
        <v>3675</v>
      </c>
      <c r="Q20" s="134" t="s">
        <v>3675</v>
      </c>
      <c r="R20" s="134" t="s">
        <v>3675</v>
      </c>
    </row>
    <row r="21" spans="1:18">
      <c r="A21" s="102" t="s">
        <v>214</v>
      </c>
      <c r="B21" s="134" t="s">
        <v>3675</v>
      </c>
      <c r="C21" s="134" t="s">
        <v>3675</v>
      </c>
      <c r="D21" s="134" t="s">
        <v>3675</v>
      </c>
      <c r="E21" s="134" t="s">
        <v>3675</v>
      </c>
      <c r="F21" s="134" t="s">
        <v>3675</v>
      </c>
      <c r="G21" s="134" t="s">
        <v>3675</v>
      </c>
      <c r="H21" s="134" t="s">
        <v>3675</v>
      </c>
      <c r="I21" s="134" t="s">
        <v>3675</v>
      </c>
      <c r="J21" s="134" t="s">
        <v>3675</v>
      </c>
      <c r="K21" s="134" t="s">
        <v>3675</v>
      </c>
      <c r="L21" s="134" t="s">
        <v>3675</v>
      </c>
      <c r="M21" s="134" t="s">
        <v>3675</v>
      </c>
      <c r="N21" s="134" t="s">
        <v>3675</v>
      </c>
      <c r="O21" s="134" t="s">
        <v>3675</v>
      </c>
      <c r="P21" s="134" t="s">
        <v>3675</v>
      </c>
      <c r="Q21" s="134" t="s">
        <v>3675</v>
      </c>
      <c r="R21" s="134" t="s">
        <v>3675</v>
      </c>
    </row>
    <row r="22" spans="1:18">
      <c r="A22" s="102" t="s">
        <v>116</v>
      </c>
      <c r="B22" s="134" t="s">
        <v>3675</v>
      </c>
      <c r="C22" s="134" t="s">
        <v>3675</v>
      </c>
      <c r="D22" s="134" t="s">
        <v>3675</v>
      </c>
      <c r="E22" s="134" t="s">
        <v>3675</v>
      </c>
      <c r="F22" s="134" t="s">
        <v>3675</v>
      </c>
      <c r="G22" s="134" t="s">
        <v>3675</v>
      </c>
      <c r="H22" s="134" t="s">
        <v>3675</v>
      </c>
      <c r="I22" s="134" t="s">
        <v>3675</v>
      </c>
      <c r="J22" s="134" t="s">
        <v>3675</v>
      </c>
      <c r="K22" s="134" t="s">
        <v>3675</v>
      </c>
      <c r="L22" s="134" t="s">
        <v>3675</v>
      </c>
      <c r="M22" s="134" t="s">
        <v>3675</v>
      </c>
      <c r="N22" s="134" t="s">
        <v>3675</v>
      </c>
      <c r="O22" s="134" t="s">
        <v>3675</v>
      </c>
      <c r="P22" s="134" t="s">
        <v>3675</v>
      </c>
      <c r="Q22" s="134" t="s">
        <v>3675</v>
      </c>
      <c r="R22" s="134" t="s">
        <v>3675</v>
      </c>
    </row>
    <row r="23" spans="1:18">
      <c r="A23" s="102" t="s">
        <v>197</v>
      </c>
      <c r="B23" s="134" t="s">
        <v>3675</v>
      </c>
      <c r="C23" s="134" t="s">
        <v>3675</v>
      </c>
      <c r="D23" s="134" t="s">
        <v>3675</v>
      </c>
      <c r="E23" s="134" t="s">
        <v>3675</v>
      </c>
      <c r="F23" s="134" t="s">
        <v>3675</v>
      </c>
      <c r="G23" s="134" t="s">
        <v>3675</v>
      </c>
      <c r="H23" s="134" t="s">
        <v>3675</v>
      </c>
      <c r="I23" s="134" t="s">
        <v>3675</v>
      </c>
      <c r="J23" s="134" t="s">
        <v>3675</v>
      </c>
      <c r="K23" s="134" t="s">
        <v>3675</v>
      </c>
      <c r="L23" s="134" t="s">
        <v>3675</v>
      </c>
      <c r="M23" s="134" t="s">
        <v>3675</v>
      </c>
      <c r="N23" s="134" t="s">
        <v>3675</v>
      </c>
      <c r="O23" s="134" t="s">
        <v>3675</v>
      </c>
      <c r="P23" s="134" t="s">
        <v>3675</v>
      </c>
      <c r="Q23" s="134" t="s">
        <v>3675</v>
      </c>
      <c r="R23" s="134" t="s">
        <v>3675</v>
      </c>
    </row>
    <row r="24" spans="1:18">
      <c r="A24" s="102" t="s">
        <v>205</v>
      </c>
      <c r="B24" s="134" t="s">
        <v>3675</v>
      </c>
      <c r="C24" s="134" t="s">
        <v>3675</v>
      </c>
      <c r="D24" s="134" t="s">
        <v>3675</v>
      </c>
      <c r="E24" s="134" t="s">
        <v>3675</v>
      </c>
      <c r="F24" s="134" t="s">
        <v>3675</v>
      </c>
      <c r="G24" s="134" t="s">
        <v>3675</v>
      </c>
      <c r="H24" s="134" t="s">
        <v>3675</v>
      </c>
      <c r="I24" s="134" t="s">
        <v>3675</v>
      </c>
      <c r="J24" s="134" t="s">
        <v>3675</v>
      </c>
      <c r="K24" s="134" t="s">
        <v>3675</v>
      </c>
      <c r="L24" s="134" t="s">
        <v>3675</v>
      </c>
      <c r="M24" s="134" t="s">
        <v>3675</v>
      </c>
      <c r="N24" s="134" t="s">
        <v>3675</v>
      </c>
      <c r="O24" s="134" t="s">
        <v>3675</v>
      </c>
      <c r="P24" s="134" t="s">
        <v>3675</v>
      </c>
      <c r="Q24" s="134" t="s">
        <v>3675</v>
      </c>
      <c r="R24" s="134" t="s">
        <v>3675</v>
      </c>
    </row>
    <row r="25" spans="1:18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1:18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pans="1:18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1:18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</row>
    <row r="30" spans="1:18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</row>
    <row r="31" spans="1:18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</row>
    <row r="32" spans="1:18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1:18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</row>
    <row r="34" spans="1:18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</row>
    <row r="35" spans="1:18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</row>
    <row r="36" spans="1:18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</row>
    <row r="37" spans="1:18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</row>
    <row r="38" spans="1:18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</row>
    <row r="39" spans="1:18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</row>
    <row r="40" spans="1:18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</row>
    <row r="41" spans="1:18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1:18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18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1:18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8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18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1:18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1:18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1:18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8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1:18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1:18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18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1:18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1:18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1:18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  <row r="62" spans="1:18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</row>
    <row r="63" spans="1:18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</row>
    <row r="64" spans="1:18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</row>
    <row r="65" spans="1:18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</row>
    <row r="66" spans="1:18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</row>
    <row r="67" spans="1:18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</row>
    <row r="68" spans="1:18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</row>
    <row r="69" spans="1:18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</row>
    <row r="70" spans="1:18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</row>
    <row r="71" spans="1:18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</row>
    <row r="72" spans="1:18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</row>
    <row r="73" spans="1:18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</row>
    <row r="74" spans="1:18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</row>
    <row r="75" spans="1:18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</row>
    <row r="76" spans="1:18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</row>
    <row r="77" spans="1:18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</row>
    <row r="78" spans="1:18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</row>
    <row r="79" spans="1:18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</row>
    <row r="80" spans="1:18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</row>
    <row r="81" spans="1:18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</row>
    <row r="82" spans="1:18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1:18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</row>
    <row r="84" spans="1:18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</row>
    <row r="85" spans="1:18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1:18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</row>
    <row r="87" spans="1:18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</row>
    <row r="88" spans="1:18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</row>
    <row r="89" spans="1:18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</row>
    <row r="90" spans="1:18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</row>
    <row r="91" spans="1:18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</row>
    <row r="92" spans="1:18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</row>
    <row r="93" spans="1:18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</row>
    <row r="94" spans="1:18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1:18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</row>
    <row r="96" spans="1:18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</row>
    <row r="97" spans="1:18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</row>
    <row r="98" spans="1:18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99" spans="1:18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</row>
    <row r="100" spans="1:18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</row>
    <row r="101" spans="1:18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</row>
    <row r="102" spans="1:18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</row>
    <row r="103" spans="1:18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</row>
    <row r="104" spans="1:18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</row>
    <row r="105" spans="1:18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</row>
    <row r="106" spans="1:18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</row>
    <row r="107" spans="1:18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</row>
    <row r="108" spans="1:18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</row>
    <row r="109" spans="1:18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</row>
    <row r="110" spans="1:18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</row>
    <row r="111" spans="1:18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</row>
    <row r="112" spans="1:18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</row>
    <row r="113" spans="1:18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</row>
    <row r="114" spans="1:18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</row>
    <row r="115" spans="1:18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</row>
    <row r="116" spans="1:18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</row>
    <row r="117" spans="1:18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</row>
    <row r="118" spans="1:18" hidden="1">
      <c r="C118" s="1"/>
      <c r="D118" s="1"/>
      <c r="E118" s="1"/>
    </row>
    <row r="119" spans="1:18" hidden="1">
      <c r="C119" s="1"/>
      <c r="D119" s="1"/>
      <c r="E119" s="1"/>
    </row>
    <row r="120" spans="1:18" hidden="1">
      <c r="C120" s="1"/>
      <c r="D120" s="1"/>
      <c r="E120" s="1"/>
    </row>
    <row r="121" spans="1:18" hidden="1">
      <c r="C121" s="1"/>
      <c r="D121" s="1"/>
      <c r="E121" s="1"/>
    </row>
    <row r="122" spans="1:18" hidden="1">
      <c r="C122" s="1"/>
      <c r="D122" s="1"/>
      <c r="E122" s="1"/>
    </row>
    <row r="123" spans="1:18" hidden="1">
      <c r="C123" s="1"/>
      <c r="D123" s="1"/>
      <c r="E123" s="1"/>
    </row>
    <row r="124" spans="1:18" hidden="1">
      <c r="C124" s="1"/>
      <c r="D124" s="1"/>
      <c r="E124" s="1"/>
    </row>
    <row r="125" spans="1:18" hidden="1">
      <c r="C125" s="1"/>
      <c r="D125" s="1"/>
      <c r="E125" s="1"/>
    </row>
    <row r="126" spans="1:18" hidden="1">
      <c r="C126" s="1"/>
      <c r="D126" s="1"/>
      <c r="E126" s="1"/>
    </row>
    <row r="127" spans="1:18" hidden="1">
      <c r="C127" s="1"/>
      <c r="D127" s="1"/>
      <c r="E127" s="1"/>
    </row>
    <row r="128" spans="1:18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A394" s="32"/>
      <c r="C394" s="1"/>
      <c r="D394" s="1"/>
      <c r="E394" s="1"/>
    </row>
    <row r="395" spans="1:5" hidden="1">
      <c r="A395" s="32"/>
      <c r="C395" s="1"/>
      <c r="D395" s="1"/>
      <c r="E395" s="1"/>
    </row>
    <row r="396" spans="1:5" hidden="1">
      <c r="A396" s="3"/>
      <c r="C396" s="1"/>
      <c r="D396" s="1"/>
      <c r="E396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D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6.5703125" style="2" bestFit="1" customWidth="1"/>
    <col min="2" max="2" width="58.140625" style="2" bestFit="1" customWidth="1"/>
    <col min="3" max="3" width="12.7109375" style="2" customWidth="1"/>
    <col min="4" max="4" width="13.42578125" style="2" customWidth="1"/>
    <col min="5" max="5" width="33.42578125" style="1" bestFit="1" customWidth="1"/>
    <col min="6" max="6" width="7.5703125" style="1" customWidth="1"/>
    <col min="7" max="7" width="11.140625" style="1" bestFit="1" customWidth="1"/>
    <col min="8" max="8" width="14.7109375" style="1" customWidth="1"/>
    <col min="9" max="9" width="8" style="1" customWidth="1"/>
    <col min="10" max="10" width="12" style="1" bestFit="1" customWidth="1"/>
    <col min="11" max="11" width="13.7109375" style="1" customWidth="1"/>
    <col min="12" max="12" width="15.5703125" style="1" customWidth="1"/>
    <col min="13" max="13" width="19.85546875" style="1" customWidth="1"/>
    <col min="14" max="14" width="17.140625" style="1" customWidth="1"/>
    <col min="15" max="15" width="17.5703125" style="1" customWidth="1"/>
    <col min="16" max="16" width="21.5703125" style="1" customWidth="1"/>
    <col min="17" max="17" width="25.85546875" style="1" customWidth="1"/>
    <col min="18" max="18" width="24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7" t="s">
        <v>149</v>
      </c>
      <c r="B1" s="37" t="s" vm="1">
        <v>222</v>
      </c>
    </row>
    <row r="2" spans="1:29">
      <c r="A2" s="37" t="s">
        <v>148</v>
      </c>
      <c r="B2" s="37" t="s">
        <v>223</v>
      </c>
    </row>
    <row r="3" spans="1:29">
      <c r="A3" s="37" t="s">
        <v>150</v>
      </c>
      <c r="B3" s="37" t="s">
        <v>224</v>
      </c>
    </row>
    <row r="4" spans="1:29">
      <c r="A4" s="37" t="s">
        <v>151</v>
      </c>
      <c r="B4" s="37">
        <v>8803</v>
      </c>
    </row>
    <row r="5" spans="1:29" ht="18.75">
      <c r="A5" s="162" t="s">
        <v>95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4"/>
    </row>
    <row r="6" spans="1:29" s="3" customFormat="1">
      <c r="A6" s="38" t="s">
        <v>120</v>
      </c>
      <c r="B6" s="39" t="s">
        <v>48</v>
      </c>
      <c r="C6" s="39" t="s">
        <v>122</v>
      </c>
      <c r="D6" s="39" t="s">
        <v>121</v>
      </c>
      <c r="E6" s="39" t="s">
        <v>70</v>
      </c>
      <c r="F6" s="39" t="s">
        <v>14</v>
      </c>
      <c r="G6" s="39" t="s">
        <v>71</v>
      </c>
      <c r="H6" s="39" t="s">
        <v>108</v>
      </c>
      <c r="I6" s="39" t="s">
        <v>17</v>
      </c>
      <c r="J6" s="39" t="s">
        <v>107</v>
      </c>
      <c r="K6" s="39" t="s">
        <v>16</v>
      </c>
      <c r="L6" s="149" t="s">
        <v>18</v>
      </c>
      <c r="M6" s="149" t="s">
        <v>199</v>
      </c>
      <c r="N6" s="39" t="s">
        <v>198</v>
      </c>
      <c r="O6" s="39" t="s">
        <v>115</v>
      </c>
      <c r="P6" s="39" t="s">
        <v>63</v>
      </c>
      <c r="Q6" s="39" t="s">
        <v>152</v>
      </c>
      <c r="R6" s="41" t="s">
        <v>154</v>
      </c>
      <c r="Z6" s="1"/>
    </row>
    <row r="7" spans="1:29" s="3" customFormat="1">
      <c r="A7" s="127" t="s">
        <v>3675</v>
      </c>
      <c r="B7" s="128" t="s">
        <v>3675</v>
      </c>
      <c r="C7" s="128" t="s">
        <v>3675</v>
      </c>
      <c r="D7" s="128" t="s">
        <v>3675</v>
      </c>
      <c r="E7" s="128" t="s">
        <v>3675</v>
      </c>
      <c r="F7" s="128" t="s">
        <v>3675</v>
      </c>
      <c r="G7" s="128" t="s">
        <v>3675</v>
      </c>
      <c r="H7" s="27" t="s">
        <v>21</v>
      </c>
      <c r="I7" s="27" t="s">
        <v>20</v>
      </c>
      <c r="J7" s="128" t="s">
        <v>3675</v>
      </c>
      <c r="K7" s="27" t="s">
        <v>19</v>
      </c>
      <c r="L7" s="27" t="s">
        <v>19</v>
      </c>
      <c r="M7" s="27" t="s">
        <v>206</v>
      </c>
      <c r="N7" s="128" t="s">
        <v>3675</v>
      </c>
      <c r="O7" s="27" t="s">
        <v>202</v>
      </c>
      <c r="P7" s="27" t="s">
        <v>19</v>
      </c>
      <c r="Q7" s="27" t="s">
        <v>19</v>
      </c>
      <c r="R7" s="28" t="s">
        <v>19</v>
      </c>
      <c r="Z7" s="1"/>
    </row>
    <row r="8" spans="1:29" s="4" customFormat="1" ht="20.25">
      <c r="A8" s="129" t="s">
        <v>3675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117</v>
      </c>
      <c r="Q8" s="14" t="s">
        <v>118</v>
      </c>
      <c r="R8" s="15" t="s">
        <v>155</v>
      </c>
      <c r="Z8" s="1"/>
    </row>
    <row r="9" spans="1:29" s="4" customFormat="1" ht="20.25">
      <c r="A9" s="81" t="s">
        <v>56</v>
      </c>
      <c r="B9" s="130" t="s">
        <v>3675</v>
      </c>
      <c r="C9" s="130" t="s">
        <v>3675</v>
      </c>
      <c r="D9" s="130" t="s">
        <v>3675</v>
      </c>
      <c r="E9" s="130" t="s">
        <v>3675</v>
      </c>
      <c r="F9" s="130" t="s">
        <v>3675</v>
      </c>
      <c r="G9" s="130" t="s">
        <v>3675</v>
      </c>
      <c r="H9" s="130" t="s">
        <v>3675</v>
      </c>
      <c r="I9" s="65">
        <v>4.7923581328409508</v>
      </c>
      <c r="J9" s="130" t="s">
        <v>3675</v>
      </c>
      <c r="K9" s="130" t="s">
        <v>3675</v>
      </c>
      <c r="L9" s="64">
        <v>4.4753921274655356E-2</v>
      </c>
      <c r="M9" s="130" t="s">
        <v>3675</v>
      </c>
      <c r="N9" s="130" t="s">
        <v>3675</v>
      </c>
      <c r="O9" s="63">
        <v>24801.722712167004</v>
      </c>
      <c r="P9" s="130" t="s">
        <v>3675</v>
      </c>
      <c r="Q9" s="64">
        <f>IFERROR(O9/$O$9,0)</f>
        <v>1</v>
      </c>
      <c r="R9" s="64">
        <f>O9/'סכום נכסי הקרן'!$C$41</f>
        <v>7.7681020410395232E-3</v>
      </c>
      <c r="Z9" s="1"/>
      <c r="AC9" s="1"/>
    </row>
    <row r="10" spans="1:29">
      <c r="A10" s="82" t="s">
        <v>191</v>
      </c>
      <c r="B10" s="131" t="s">
        <v>3675</v>
      </c>
      <c r="C10" s="131" t="s">
        <v>3675</v>
      </c>
      <c r="D10" s="131" t="s">
        <v>3675</v>
      </c>
      <c r="E10" s="131" t="s">
        <v>3675</v>
      </c>
      <c r="F10" s="131" t="s">
        <v>3675</v>
      </c>
      <c r="G10" s="131" t="s">
        <v>3675</v>
      </c>
      <c r="H10" s="131" t="s">
        <v>3675</v>
      </c>
      <c r="I10" s="68">
        <v>4.2349468117373918</v>
      </c>
      <c r="J10" s="131" t="s">
        <v>3675</v>
      </c>
      <c r="K10" s="131" t="s">
        <v>3675</v>
      </c>
      <c r="L10" s="67">
        <v>4.3870625340685365E-2</v>
      </c>
      <c r="M10" s="131" t="s">
        <v>3675</v>
      </c>
      <c r="N10" s="131" t="s">
        <v>3675</v>
      </c>
      <c r="O10" s="66">
        <v>23181.667397359997</v>
      </c>
      <c r="P10" s="131" t="s">
        <v>3675</v>
      </c>
      <c r="Q10" s="67">
        <f t="shared" ref="Q10:Q39" si="0">IFERROR(O10/$O$9,0)</f>
        <v>0.93467972633964436</v>
      </c>
      <c r="R10" s="67">
        <f>O10/'סכום נכסי הקרן'!$C$41</f>
        <v>7.2606874898972539E-3</v>
      </c>
    </row>
    <row r="11" spans="1:29">
      <c r="A11" s="83" t="s">
        <v>64</v>
      </c>
      <c r="B11" s="131" t="s">
        <v>3675</v>
      </c>
      <c r="C11" s="131" t="s">
        <v>3675</v>
      </c>
      <c r="D11" s="131" t="s">
        <v>3675</v>
      </c>
      <c r="E11" s="131" t="s">
        <v>3675</v>
      </c>
      <c r="F11" s="131" t="s">
        <v>3675</v>
      </c>
      <c r="G11" s="131" t="s">
        <v>3675</v>
      </c>
      <c r="H11" s="131" t="s">
        <v>3675</v>
      </c>
      <c r="I11" s="68">
        <v>6.4841270538596962</v>
      </c>
      <c r="J11" s="131" t="s">
        <v>3675</v>
      </c>
      <c r="K11" s="131" t="s">
        <v>3675</v>
      </c>
      <c r="L11" s="67">
        <v>2.9481571987082171E-2</v>
      </c>
      <c r="M11" s="131" t="s">
        <v>3675</v>
      </c>
      <c r="N11" s="131" t="s">
        <v>3675</v>
      </c>
      <c r="O11" s="66">
        <v>9990.2851618570003</v>
      </c>
      <c r="P11" s="131" t="s">
        <v>3675</v>
      </c>
      <c r="Q11" s="67">
        <f t="shared" si="0"/>
        <v>0.40280609850363569</v>
      </c>
      <c r="R11" s="67">
        <f>O11/'סכום נכסי הקרן'!$C$41</f>
        <v>3.1290388759292595E-3</v>
      </c>
    </row>
    <row r="12" spans="1:29">
      <c r="A12" s="84" t="s">
        <v>2112</v>
      </c>
      <c r="B12" s="59" t="s">
        <v>2113</v>
      </c>
      <c r="C12" s="72" t="s">
        <v>29</v>
      </c>
      <c r="D12" s="59" t="s">
        <v>317</v>
      </c>
      <c r="E12" s="72" t="s">
        <v>132</v>
      </c>
      <c r="F12" s="59" t="s">
        <v>318</v>
      </c>
      <c r="G12" s="59" t="s">
        <v>319</v>
      </c>
      <c r="H12" s="79">
        <v>39076</v>
      </c>
      <c r="I12" s="71">
        <v>6.119999999999779</v>
      </c>
      <c r="J12" s="72" t="s">
        <v>136</v>
      </c>
      <c r="K12" s="73">
        <v>4.9000000000000002E-2</v>
      </c>
      <c r="L12" s="70">
        <v>2.659999999999935E-2</v>
      </c>
      <c r="M12" s="69">
        <v>1407554.3542760001</v>
      </c>
      <c r="N12" s="71">
        <v>153.22999999999999</v>
      </c>
      <c r="O12" s="69">
        <v>2156.7953989789999</v>
      </c>
      <c r="P12" s="70">
        <v>9.3762436629873523E-4</v>
      </c>
      <c r="Q12" s="70">
        <f t="shared" si="0"/>
        <v>8.6961515698300212E-2</v>
      </c>
      <c r="R12" s="70">
        <f>O12/'סכום נכסי הקרן'!$C$41</f>
        <v>6.7552592758785641E-4</v>
      </c>
    </row>
    <row r="13" spans="1:29">
      <c r="A13" s="84" t="s">
        <v>2114</v>
      </c>
      <c r="B13" s="59" t="s">
        <v>2115</v>
      </c>
      <c r="C13" s="72" t="s">
        <v>29</v>
      </c>
      <c r="D13" s="59" t="s">
        <v>317</v>
      </c>
      <c r="E13" s="72" t="s">
        <v>132</v>
      </c>
      <c r="F13" s="59" t="s">
        <v>318</v>
      </c>
      <c r="G13" s="59" t="s">
        <v>319</v>
      </c>
      <c r="H13" s="79">
        <v>40738</v>
      </c>
      <c r="I13" s="71">
        <v>9.7899999999997576</v>
      </c>
      <c r="J13" s="72" t="s">
        <v>136</v>
      </c>
      <c r="K13" s="73">
        <v>4.0999999999999995E-2</v>
      </c>
      <c r="L13" s="70">
        <v>2.83000000000002E-2</v>
      </c>
      <c r="M13" s="69">
        <v>2974872.4283420001</v>
      </c>
      <c r="N13" s="71">
        <v>132.19</v>
      </c>
      <c r="O13" s="69">
        <v>3932.4839111239999</v>
      </c>
      <c r="P13" s="70">
        <v>8.1923452593529679E-4</v>
      </c>
      <c r="Q13" s="70">
        <f t="shared" si="0"/>
        <v>0.15855688561483827</v>
      </c>
      <c r="R13" s="70">
        <f>O13/'סכום נכסי הקרן'!$C$41</f>
        <v>1.2316860667654953E-3</v>
      </c>
    </row>
    <row r="14" spans="1:29">
      <c r="A14" s="84" t="s">
        <v>2116</v>
      </c>
      <c r="B14" s="59" t="s">
        <v>2117</v>
      </c>
      <c r="C14" s="72" t="s">
        <v>29</v>
      </c>
      <c r="D14" s="59" t="s">
        <v>2118</v>
      </c>
      <c r="E14" s="72" t="s">
        <v>666</v>
      </c>
      <c r="F14" s="59" t="s">
        <v>312</v>
      </c>
      <c r="G14" s="59" t="s">
        <v>134</v>
      </c>
      <c r="H14" s="79">
        <v>42795</v>
      </c>
      <c r="I14" s="71">
        <v>5.2800000000004914</v>
      </c>
      <c r="J14" s="72" t="s">
        <v>136</v>
      </c>
      <c r="K14" s="73">
        <v>2.1400000000000002E-2</v>
      </c>
      <c r="L14" s="70">
        <v>2.1500000000000945E-2</v>
      </c>
      <c r="M14" s="69">
        <v>933108.71055399999</v>
      </c>
      <c r="N14" s="71">
        <v>113.7</v>
      </c>
      <c r="O14" s="69">
        <v>1060.9446159659999</v>
      </c>
      <c r="P14" s="70">
        <v>2.3926784020596075E-3</v>
      </c>
      <c r="Q14" s="70">
        <f t="shared" si="0"/>
        <v>4.277705336353637E-2</v>
      </c>
      <c r="R14" s="70">
        <f>O14/'סכום נכסי הקרן'!$C$41</f>
        <v>3.3229651554294345E-4</v>
      </c>
    </row>
    <row r="15" spans="1:29">
      <c r="A15" s="84" t="s">
        <v>2119</v>
      </c>
      <c r="B15" s="59" t="s">
        <v>2120</v>
      </c>
      <c r="C15" s="72" t="s">
        <v>29</v>
      </c>
      <c r="D15" s="59" t="s">
        <v>391</v>
      </c>
      <c r="E15" s="72" t="s">
        <v>311</v>
      </c>
      <c r="F15" s="59" t="s">
        <v>347</v>
      </c>
      <c r="G15" s="59" t="s">
        <v>319</v>
      </c>
      <c r="H15" s="79">
        <v>36489</v>
      </c>
      <c r="I15" s="71">
        <v>3.1599999999051516</v>
      </c>
      <c r="J15" s="72" t="s">
        <v>136</v>
      </c>
      <c r="K15" s="73">
        <v>6.0499999999999998E-2</v>
      </c>
      <c r="L15" s="70">
        <v>1.6399999996206043E-2</v>
      </c>
      <c r="M15" s="69">
        <v>499.08017000000001</v>
      </c>
      <c r="N15" s="71">
        <v>169</v>
      </c>
      <c r="O15" s="69">
        <v>0.84344548799999985</v>
      </c>
      <c r="P15" s="134" t="s">
        <v>3675</v>
      </c>
      <c r="Q15" s="70">
        <f t="shared" si="0"/>
        <v>3.4007536403357578E-5</v>
      </c>
      <c r="R15" s="70">
        <f>O15/'סכום נכסי הקרן'!$C$41</f>
        <v>2.6417401294564787E-7</v>
      </c>
    </row>
    <row r="16" spans="1:29">
      <c r="A16" s="84" t="s">
        <v>2121</v>
      </c>
      <c r="B16" s="59" t="s">
        <v>2122</v>
      </c>
      <c r="C16" s="72" t="s">
        <v>29</v>
      </c>
      <c r="D16" s="59" t="s">
        <v>2123</v>
      </c>
      <c r="E16" s="72" t="s">
        <v>132</v>
      </c>
      <c r="F16" s="59" t="s">
        <v>324</v>
      </c>
      <c r="G16" s="59" t="s">
        <v>134</v>
      </c>
      <c r="H16" s="79">
        <v>39084</v>
      </c>
      <c r="I16" s="71">
        <v>1.6500000000001425</v>
      </c>
      <c r="J16" s="72" t="s">
        <v>136</v>
      </c>
      <c r="K16" s="73">
        <v>5.5999999999999994E-2</v>
      </c>
      <c r="L16" s="70">
        <v>2.3500000000027069E-2</v>
      </c>
      <c r="M16" s="69">
        <v>247365.96143600001</v>
      </c>
      <c r="N16" s="71">
        <v>141.88</v>
      </c>
      <c r="O16" s="69">
        <v>350.962818003</v>
      </c>
      <c r="P16" s="70">
        <v>6.5225827140709641E-4</v>
      </c>
      <c r="Q16" s="70">
        <f t="shared" si="0"/>
        <v>1.4150743562294076E-2</v>
      </c>
      <c r="R16" s="70">
        <f>O16/'סכום נכסי הקרן'!$C$41</f>
        <v>1.099244199484835E-4</v>
      </c>
    </row>
    <row r="17" spans="1:18">
      <c r="A17" s="84" t="s">
        <v>2124</v>
      </c>
      <c r="B17" s="59" t="s">
        <v>2125</v>
      </c>
      <c r="C17" s="72" t="s">
        <v>29</v>
      </c>
      <c r="D17" s="59" t="s">
        <v>2126</v>
      </c>
      <c r="E17" s="72" t="s">
        <v>132</v>
      </c>
      <c r="F17" s="59" t="s">
        <v>460</v>
      </c>
      <c r="G17" s="59" t="s">
        <v>319</v>
      </c>
      <c r="H17" s="79">
        <v>45154</v>
      </c>
      <c r="I17" s="71">
        <v>3.4599999999982973</v>
      </c>
      <c r="J17" s="72" t="s">
        <v>136</v>
      </c>
      <c r="K17" s="73">
        <v>3.6400000000000002E-2</v>
      </c>
      <c r="L17" s="70">
        <v>3.2399999999986717E-2</v>
      </c>
      <c r="M17" s="69">
        <v>679020.64</v>
      </c>
      <c r="N17" s="71">
        <v>102.04</v>
      </c>
      <c r="O17" s="69">
        <v>692.87266343299996</v>
      </c>
      <c r="P17" s="70">
        <v>1.373862682653437E-3</v>
      </c>
      <c r="Q17" s="70">
        <f t="shared" si="0"/>
        <v>2.7936473263330888E-2</v>
      </c>
      <c r="R17" s="70">
        <f>O17/'סכום נכסי הקרן'!$C$41</f>
        <v>2.1701337497632674E-4</v>
      </c>
    </row>
    <row r="18" spans="1:18">
      <c r="A18" s="84" t="s">
        <v>2127</v>
      </c>
      <c r="B18" s="59" t="s">
        <v>2128</v>
      </c>
      <c r="C18" s="72" t="s">
        <v>29</v>
      </c>
      <c r="D18" s="59" t="s">
        <v>2129</v>
      </c>
      <c r="E18" s="72" t="s">
        <v>311</v>
      </c>
      <c r="F18" s="59" t="s">
        <v>464</v>
      </c>
      <c r="G18" s="59" t="s">
        <v>134</v>
      </c>
      <c r="H18" s="79">
        <v>44381</v>
      </c>
      <c r="I18" s="71">
        <v>2.4800000000003681</v>
      </c>
      <c r="J18" s="72" t="s">
        <v>136</v>
      </c>
      <c r="K18" s="73">
        <v>8.5000000000000006E-3</v>
      </c>
      <c r="L18" s="70">
        <v>3.8700000000009532E-2</v>
      </c>
      <c r="M18" s="69">
        <v>848775.8</v>
      </c>
      <c r="N18" s="71">
        <v>102.56</v>
      </c>
      <c r="O18" s="69">
        <v>870.50446659099998</v>
      </c>
      <c r="P18" s="70">
        <v>2.6524243750000003E-3</v>
      </c>
      <c r="Q18" s="70">
        <f t="shared" si="0"/>
        <v>3.5098548463488616E-2</v>
      </c>
      <c r="R18" s="70">
        <f>O18/'סכום נכסי הקרן'!$C$41</f>
        <v>2.7264910595675056E-4</v>
      </c>
    </row>
    <row r="19" spans="1:18">
      <c r="A19" s="84" t="s">
        <v>2130</v>
      </c>
      <c r="B19" s="59" t="s">
        <v>2131</v>
      </c>
      <c r="C19" s="72" t="s">
        <v>29</v>
      </c>
      <c r="D19" s="59" t="s">
        <v>2132</v>
      </c>
      <c r="E19" s="72" t="s">
        <v>546</v>
      </c>
      <c r="F19" s="59" t="s">
        <v>653</v>
      </c>
      <c r="G19" s="134" t="s">
        <v>3675</v>
      </c>
      <c r="H19" s="79">
        <v>39104</v>
      </c>
      <c r="I19" s="71">
        <v>0</v>
      </c>
      <c r="J19" s="72" t="s">
        <v>136</v>
      </c>
      <c r="K19" s="73">
        <v>5.5999999999999994E-2</v>
      </c>
      <c r="L19" s="73">
        <v>0</v>
      </c>
      <c r="M19" s="69">
        <v>322899.74432200001</v>
      </c>
      <c r="N19" s="71">
        <v>9.9999999999999995E-7</v>
      </c>
      <c r="O19" s="69">
        <v>4.7530000000000001E-6</v>
      </c>
      <c r="P19" s="70">
        <v>8.8941276015192341E-4</v>
      </c>
      <c r="Q19" s="70">
        <f t="shared" si="0"/>
        <v>1.9163991369310473E-10</v>
      </c>
      <c r="R19" s="70">
        <f>O19/'סכום נכסי הקרן'!$C$41</f>
        <v>1.4886784047040448E-12</v>
      </c>
    </row>
    <row r="20" spans="1:18">
      <c r="A20" s="84" t="s">
        <v>2133</v>
      </c>
      <c r="B20" s="59" t="s">
        <v>2134</v>
      </c>
      <c r="C20" s="72" t="s">
        <v>29</v>
      </c>
      <c r="D20" s="59" t="s">
        <v>2135</v>
      </c>
      <c r="E20" s="72" t="s">
        <v>133</v>
      </c>
      <c r="F20" s="59" t="s">
        <v>653</v>
      </c>
      <c r="G20" s="134" t="s">
        <v>3675</v>
      </c>
      <c r="H20" s="79">
        <v>45132</v>
      </c>
      <c r="I20" s="71">
        <v>2.5300000000004323</v>
      </c>
      <c r="J20" s="72" t="s">
        <v>136</v>
      </c>
      <c r="K20" s="73">
        <v>4.2500000000000003E-2</v>
      </c>
      <c r="L20" s="70">
        <v>4.1800000000004334E-2</v>
      </c>
      <c r="M20" s="69">
        <v>911658.84771500004</v>
      </c>
      <c r="N20" s="71">
        <v>101.45</v>
      </c>
      <c r="O20" s="69">
        <v>924.87783751999996</v>
      </c>
      <c r="P20" s="70">
        <v>4.3526964498966413E-3</v>
      </c>
      <c r="Q20" s="70">
        <f t="shared" si="0"/>
        <v>3.7290870809803943E-2</v>
      </c>
      <c r="R20" s="70">
        <f>O20/'סכום נכסי הקרן'!$C$41</f>
        <v>2.8967928964977914E-4</v>
      </c>
    </row>
    <row r="21" spans="1:18">
      <c r="A21" s="152" t="s">
        <v>3675</v>
      </c>
      <c r="B21" s="134" t="s">
        <v>3675</v>
      </c>
      <c r="C21" s="134" t="s">
        <v>3675</v>
      </c>
      <c r="D21" s="134" t="s">
        <v>3675</v>
      </c>
      <c r="E21" s="134" t="s">
        <v>3675</v>
      </c>
      <c r="F21" s="134" t="s">
        <v>3675</v>
      </c>
      <c r="G21" s="134" t="s">
        <v>3675</v>
      </c>
      <c r="H21" s="134" t="s">
        <v>3675</v>
      </c>
      <c r="I21" s="134" t="s">
        <v>3675</v>
      </c>
      <c r="J21" s="134" t="s">
        <v>3675</v>
      </c>
      <c r="K21" s="134" t="s">
        <v>3675</v>
      </c>
      <c r="L21" s="134" t="s">
        <v>3675</v>
      </c>
      <c r="M21" s="134" t="s">
        <v>3675</v>
      </c>
      <c r="N21" s="134" t="s">
        <v>3675</v>
      </c>
      <c r="O21" s="134" t="s">
        <v>3675</v>
      </c>
      <c r="P21" s="134" t="s">
        <v>3675</v>
      </c>
      <c r="Q21" s="134" t="s">
        <v>3675</v>
      </c>
      <c r="R21" s="134" t="s">
        <v>3675</v>
      </c>
    </row>
    <row r="22" spans="1:18">
      <c r="A22" s="83" t="s">
        <v>65</v>
      </c>
      <c r="B22" s="131" t="s">
        <v>3675</v>
      </c>
      <c r="C22" s="131" t="s">
        <v>3675</v>
      </c>
      <c r="D22" s="131" t="s">
        <v>3675</v>
      </c>
      <c r="E22" s="131" t="s">
        <v>3675</v>
      </c>
      <c r="F22" s="131" t="s">
        <v>3675</v>
      </c>
      <c r="G22" s="131" t="s">
        <v>3675</v>
      </c>
      <c r="H22" s="131" t="s">
        <v>3675</v>
      </c>
      <c r="I22" s="68">
        <v>2.4053733994415771</v>
      </c>
      <c r="J22" s="131" t="s">
        <v>3675</v>
      </c>
      <c r="K22" s="131" t="s">
        <v>3675</v>
      </c>
      <c r="L22" s="67">
        <f>AVERAGE(L23:L31)</f>
        <v>4.3633333333333905E-2</v>
      </c>
      <c r="M22" s="131" t="s">
        <v>3675</v>
      </c>
      <c r="N22" s="131" t="s">
        <v>3675</v>
      </c>
      <c r="O22" s="66">
        <v>13151.44047761</v>
      </c>
      <c r="P22" s="131" t="s">
        <v>3675</v>
      </c>
      <c r="Q22" s="67">
        <f t="shared" si="0"/>
        <v>0.53026318495038594</v>
      </c>
      <c r="R22" s="67">
        <f>O22/'סכום נכסי הקרן'!$C$41</f>
        <v>4.119138529301211E-3</v>
      </c>
    </row>
    <row r="23" spans="1:18">
      <c r="A23" s="84" t="s">
        <v>2138</v>
      </c>
      <c r="B23" s="59" t="s">
        <v>2139</v>
      </c>
      <c r="C23" s="72" t="s">
        <v>29</v>
      </c>
      <c r="D23" s="59" t="s">
        <v>2118</v>
      </c>
      <c r="E23" s="72" t="s">
        <v>666</v>
      </c>
      <c r="F23" s="59" t="s">
        <v>312</v>
      </c>
      <c r="G23" s="59" t="s">
        <v>134</v>
      </c>
      <c r="H23" s="79">
        <v>42795</v>
      </c>
      <c r="I23" s="71">
        <v>4.8899999999982056</v>
      </c>
      <c r="J23" s="72" t="s">
        <v>136</v>
      </c>
      <c r="K23" s="73">
        <v>3.7400000000000003E-2</v>
      </c>
      <c r="L23" s="70">
        <v>4.9199999999980266E-2</v>
      </c>
      <c r="M23" s="69">
        <v>995023.00826399995</v>
      </c>
      <c r="N23" s="71">
        <v>95.74</v>
      </c>
      <c r="O23" s="69">
        <v>952.63505033899992</v>
      </c>
      <c r="P23" s="70">
        <v>1.599121366069476E-3</v>
      </c>
      <c r="Q23" s="70">
        <f t="shared" si="0"/>
        <v>3.8410035520301374E-2</v>
      </c>
      <c r="R23" s="70">
        <f>O23/'סכום נכסי הקרן'!$C$41</f>
        <v>2.9837307532165364E-4</v>
      </c>
    </row>
    <row r="24" spans="1:18">
      <c r="A24" s="84" t="s">
        <v>2140</v>
      </c>
      <c r="B24" s="59" t="s">
        <v>2141</v>
      </c>
      <c r="C24" s="72" t="s">
        <v>29</v>
      </c>
      <c r="D24" s="59" t="s">
        <v>2118</v>
      </c>
      <c r="E24" s="72" t="s">
        <v>666</v>
      </c>
      <c r="F24" s="59" t="s">
        <v>312</v>
      </c>
      <c r="G24" s="59" t="s">
        <v>134</v>
      </c>
      <c r="H24" s="79">
        <v>42795</v>
      </c>
      <c r="I24" s="71">
        <v>1.1700000000002952</v>
      </c>
      <c r="J24" s="72" t="s">
        <v>136</v>
      </c>
      <c r="K24" s="73">
        <v>2.5000000000000001E-2</v>
      </c>
      <c r="L24" s="70">
        <v>4.4100000000006398E-2</v>
      </c>
      <c r="M24" s="69">
        <v>2473906.723954</v>
      </c>
      <c r="N24" s="71">
        <v>98.59</v>
      </c>
      <c r="O24" s="69">
        <v>2439.0246666839998</v>
      </c>
      <c r="P24" s="70">
        <v>6.0628201101414802E-3</v>
      </c>
      <c r="Q24" s="70">
        <f t="shared" si="0"/>
        <v>9.8340937643314807E-2</v>
      </c>
      <c r="R24" s="70">
        <f>O24/'סכום נכסי הקרן'!$C$41</f>
        <v>7.6392243842477413E-4</v>
      </c>
    </row>
    <row r="25" spans="1:18">
      <c r="A25" s="84" t="s">
        <v>2142</v>
      </c>
      <c r="B25" s="59" t="s">
        <v>2143</v>
      </c>
      <c r="C25" s="72" t="s">
        <v>29</v>
      </c>
      <c r="D25" s="59" t="s">
        <v>2144</v>
      </c>
      <c r="E25" s="72" t="s">
        <v>340</v>
      </c>
      <c r="F25" s="59" t="s">
        <v>353</v>
      </c>
      <c r="G25" s="59" t="s">
        <v>134</v>
      </c>
      <c r="H25" s="79">
        <v>42598</v>
      </c>
      <c r="I25" s="71">
        <v>2.2399999999997635</v>
      </c>
      <c r="J25" s="72" t="s">
        <v>136</v>
      </c>
      <c r="K25" s="73">
        <v>3.1E-2</v>
      </c>
      <c r="L25" s="70">
        <v>4.7499999999997232E-2</v>
      </c>
      <c r="M25" s="69">
        <v>2801572.1026849998</v>
      </c>
      <c r="N25" s="71">
        <v>96.57</v>
      </c>
      <c r="O25" s="69">
        <v>2705.4781795609997</v>
      </c>
      <c r="P25" s="70">
        <v>3.9731228872427514E-3</v>
      </c>
      <c r="Q25" s="70">
        <f t="shared" si="0"/>
        <v>0.10908428462647761</v>
      </c>
      <c r="R25" s="70">
        <f>O25/'סכום נכסי הקרן'!$C$41</f>
        <v>8.4737785405227699E-4</v>
      </c>
    </row>
    <row r="26" spans="1:18">
      <c r="A26" s="84" t="s">
        <v>2145</v>
      </c>
      <c r="B26" s="59" t="s">
        <v>2146</v>
      </c>
      <c r="C26" s="72" t="s">
        <v>29</v>
      </c>
      <c r="D26" s="59" t="s">
        <v>1023</v>
      </c>
      <c r="E26" s="72" t="s">
        <v>660</v>
      </c>
      <c r="F26" s="59" t="s">
        <v>460</v>
      </c>
      <c r="G26" s="59" t="s">
        <v>319</v>
      </c>
      <c r="H26" s="79">
        <v>44007</v>
      </c>
      <c r="I26" s="71">
        <v>3.5200000000005649</v>
      </c>
      <c r="J26" s="72" t="s">
        <v>136</v>
      </c>
      <c r="K26" s="73">
        <v>3.3500000000000002E-2</v>
      </c>
      <c r="L26" s="70">
        <v>6.2400000000012529E-2</v>
      </c>
      <c r="M26" s="69">
        <v>1794932.7647889999</v>
      </c>
      <c r="N26" s="71">
        <v>90.79</v>
      </c>
      <c r="O26" s="69">
        <v>1629.6194371289998</v>
      </c>
      <c r="P26" s="70">
        <v>2.24366595598625E-3</v>
      </c>
      <c r="Q26" s="70">
        <f t="shared" si="0"/>
        <v>6.5705896966969796E-2</v>
      </c>
      <c r="R26" s="70">
        <f>O26/'סכום נכסי הקרן'!$C$41</f>
        <v>5.1041011233745064E-4</v>
      </c>
    </row>
    <row r="27" spans="1:18">
      <c r="A27" s="84" t="s">
        <v>2147</v>
      </c>
      <c r="B27" s="59" t="s">
        <v>2148</v>
      </c>
      <c r="C27" s="72" t="s">
        <v>29</v>
      </c>
      <c r="D27" s="59" t="s">
        <v>2149</v>
      </c>
      <c r="E27" s="72" t="s">
        <v>340</v>
      </c>
      <c r="F27" s="59" t="s">
        <v>533</v>
      </c>
      <c r="G27" s="59" t="s">
        <v>319</v>
      </c>
      <c r="H27" s="79">
        <v>43310</v>
      </c>
      <c r="I27" s="71">
        <v>0.99000000000015875</v>
      </c>
      <c r="J27" s="72" t="s">
        <v>136</v>
      </c>
      <c r="K27" s="73">
        <v>3.5499999999999997E-2</v>
      </c>
      <c r="L27" s="70">
        <v>5.4600000000001057E-2</v>
      </c>
      <c r="M27" s="69">
        <v>1925112.159278</v>
      </c>
      <c r="N27" s="71">
        <v>98.22</v>
      </c>
      <c r="O27" s="69">
        <v>1890.8451628299997</v>
      </c>
      <c r="P27" s="70">
        <v>7.5199693721796877E-3</v>
      </c>
      <c r="Q27" s="70">
        <f t="shared" si="0"/>
        <v>7.6238460722020979E-2</v>
      </c>
      <c r="R27" s="70">
        <f>O27/'סכום נכסי הקרן'!$C$41</f>
        <v>5.9222814234044269E-4</v>
      </c>
    </row>
    <row r="28" spans="1:18">
      <c r="A28" s="84" t="s">
        <v>2150</v>
      </c>
      <c r="B28" s="59" t="s">
        <v>2151</v>
      </c>
      <c r="C28" s="72" t="s">
        <v>29</v>
      </c>
      <c r="D28" s="59" t="s">
        <v>2152</v>
      </c>
      <c r="E28" s="72" t="s">
        <v>133</v>
      </c>
      <c r="F28" s="59" t="s">
        <v>550</v>
      </c>
      <c r="G28" s="59" t="s">
        <v>134</v>
      </c>
      <c r="H28" s="79">
        <v>45122</v>
      </c>
      <c r="I28" s="71">
        <v>3.9100000000005646</v>
      </c>
      <c r="J28" s="72" t="s">
        <v>136</v>
      </c>
      <c r="K28" s="73">
        <v>7.3300000000000004E-2</v>
      </c>
      <c r="L28" s="70">
        <v>7.3600000000007659E-2</v>
      </c>
      <c r="M28" s="69">
        <v>19.251121999999999</v>
      </c>
      <c r="N28" s="71">
        <v>5156460</v>
      </c>
      <c r="O28" s="69">
        <v>992.676395684</v>
      </c>
      <c r="P28" s="70">
        <v>3.8502243999999999E-3</v>
      </c>
      <c r="Q28" s="70">
        <f t="shared" si="0"/>
        <v>4.0024493750066073E-2</v>
      </c>
      <c r="R28" s="70">
        <f>O28/'סכום נכסי הקרן'!$C$41</f>
        <v>3.1091435159146186E-4</v>
      </c>
    </row>
    <row r="29" spans="1:18">
      <c r="A29" s="84" t="s">
        <v>2153</v>
      </c>
      <c r="B29" s="59">
        <v>9555</v>
      </c>
      <c r="C29" s="72" t="s">
        <v>29</v>
      </c>
      <c r="D29" s="59" t="s">
        <v>2154</v>
      </c>
      <c r="E29" s="72" t="s">
        <v>596</v>
      </c>
      <c r="F29" s="59" t="s">
        <v>653</v>
      </c>
      <c r="G29" s="134" t="s">
        <v>3675</v>
      </c>
      <c r="H29" s="79">
        <v>45046</v>
      </c>
      <c r="I29" s="71">
        <v>0</v>
      </c>
      <c r="J29" s="72" t="s">
        <v>136</v>
      </c>
      <c r="K29" s="73">
        <v>0</v>
      </c>
      <c r="L29" s="73">
        <v>0</v>
      </c>
      <c r="M29" s="69">
        <v>1567249.855276</v>
      </c>
      <c r="N29" s="71">
        <v>59</v>
      </c>
      <c r="O29" s="69">
        <v>924.67741457499994</v>
      </c>
      <c r="P29" s="70">
        <v>2.705201189315123E-3</v>
      </c>
      <c r="Q29" s="70">
        <f t="shared" si="0"/>
        <v>3.7282789800781868E-2</v>
      </c>
      <c r="R29" s="70">
        <f>O29/'סכום נכסי הקרן'!$C$41</f>
        <v>2.8961651554710113E-4</v>
      </c>
    </row>
    <row r="30" spans="1:18">
      <c r="A30" s="84" t="s">
        <v>2155</v>
      </c>
      <c r="B30" s="59">
        <v>9556</v>
      </c>
      <c r="C30" s="72" t="s">
        <v>29</v>
      </c>
      <c r="D30" s="59" t="s">
        <v>2154</v>
      </c>
      <c r="E30" s="72" t="s">
        <v>596</v>
      </c>
      <c r="F30" s="59" t="s">
        <v>653</v>
      </c>
      <c r="G30" s="134" t="s">
        <v>3675</v>
      </c>
      <c r="H30" s="79">
        <v>45046</v>
      </c>
      <c r="I30" s="71">
        <v>0</v>
      </c>
      <c r="J30" s="72" t="s">
        <v>136</v>
      </c>
      <c r="K30" s="73">
        <v>0</v>
      </c>
      <c r="L30" s="73">
        <v>0</v>
      </c>
      <c r="M30" s="69">
        <v>3451.6114160000002</v>
      </c>
      <c r="N30" s="71">
        <v>29.41732</v>
      </c>
      <c r="O30" s="69">
        <v>1.015371679</v>
      </c>
      <c r="P30" s="70">
        <v>0</v>
      </c>
      <c r="Q30" s="70">
        <f t="shared" si="0"/>
        <v>4.0939562577315979E-5</v>
      </c>
      <c r="R30" s="70">
        <f>O30/'סכום נכסי הקרן'!$C$41</f>
        <v>3.1802269961611354E-7</v>
      </c>
    </row>
    <row r="31" spans="1:18">
      <c r="A31" s="84" t="s">
        <v>2136</v>
      </c>
      <c r="B31" s="59" t="s">
        <v>2137</v>
      </c>
      <c r="C31" s="72" t="s">
        <v>29</v>
      </c>
      <c r="D31" s="59" t="s">
        <v>391</v>
      </c>
      <c r="E31" s="72" t="s">
        <v>311</v>
      </c>
      <c r="F31" s="59" t="s">
        <v>653</v>
      </c>
      <c r="G31" s="134" t="s">
        <v>3675</v>
      </c>
      <c r="H31" s="79">
        <v>45141</v>
      </c>
      <c r="I31" s="71">
        <v>2.6899999999999937</v>
      </c>
      <c r="J31" s="72" t="s">
        <v>136</v>
      </c>
      <c r="K31" s="73">
        <v>7.0499999999999993E-2</v>
      </c>
      <c r="L31" s="114">
        <v>6.13E-2</v>
      </c>
      <c r="M31" s="69">
        <v>1615469.4373039999</v>
      </c>
      <c r="N31" s="71">
        <v>100</v>
      </c>
      <c r="O31" s="69">
        <v>1615.468799129</v>
      </c>
      <c r="P31" s="70">
        <v>3.8502243618683532E-3</v>
      </c>
      <c r="Q31" s="70">
        <f>IFERROR(O31/$O$9,0)</f>
        <v>6.51353463578761E-2</v>
      </c>
      <c r="R31" s="70">
        <f>O31/'סכום נכסי הקרן'!$C$41</f>
        <v>5.0597801698643355E-4</v>
      </c>
    </row>
    <row r="32" spans="1:18">
      <c r="A32" s="152" t="s">
        <v>3675</v>
      </c>
      <c r="B32" s="134" t="s">
        <v>3675</v>
      </c>
      <c r="C32" s="134" t="s">
        <v>3675</v>
      </c>
      <c r="D32" s="134" t="s">
        <v>3675</v>
      </c>
      <c r="E32" s="134" t="s">
        <v>3675</v>
      </c>
      <c r="F32" s="134" t="s">
        <v>3675</v>
      </c>
      <c r="G32" s="134" t="s">
        <v>3675</v>
      </c>
      <c r="H32" s="134" t="s">
        <v>3675</v>
      </c>
      <c r="I32" s="134" t="s">
        <v>3675</v>
      </c>
      <c r="J32" s="134" t="s">
        <v>3675</v>
      </c>
      <c r="K32" s="134" t="s">
        <v>3675</v>
      </c>
      <c r="L32" s="134" t="s">
        <v>3675</v>
      </c>
      <c r="M32" s="134" t="s">
        <v>3675</v>
      </c>
      <c r="N32" s="134" t="s">
        <v>3675</v>
      </c>
      <c r="O32" s="134" t="s">
        <v>3675</v>
      </c>
      <c r="P32" s="134" t="s">
        <v>3675</v>
      </c>
      <c r="Q32" s="134" t="s">
        <v>3675</v>
      </c>
      <c r="R32" s="134" t="s">
        <v>3675</v>
      </c>
    </row>
    <row r="33" spans="1:18">
      <c r="A33" s="83" t="s">
        <v>51</v>
      </c>
      <c r="B33" s="131" t="s">
        <v>3675</v>
      </c>
      <c r="C33" s="131" t="s">
        <v>3675</v>
      </c>
      <c r="D33" s="131" t="s">
        <v>3675</v>
      </c>
      <c r="E33" s="131" t="s">
        <v>3675</v>
      </c>
      <c r="F33" s="131" t="s">
        <v>3675</v>
      </c>
      <c r="G33" s="131" t="s">
        <v>3675</v>
      </c>
      <c r="H33" s="131" t="s">
        <v>3675</v>
      </c>
      <c r="I33" s="68">
        <v>1.6799999999939914</v>
      </c>
      <c r="J33" s="131" t="s">
        <v>3675</v>
      </c>
      <c r="K33" s="131" t="s">
        <v>3675</v>
      </c>
      <c r="L33" s="67">
        <v>5.8799999999789687E-2</v>
      </c>
      <c r="M33" s="131" t="s">
        <v>3675</v>
      </c>
      <c r="N33" s="131" t="s">
        <v>3675</v>
      </c>
      <c r="O33" s="66">
        <v>39.941757893000002</v>
      </c>
      <c r="P33" s="131" t="s">
        <v>3675</v>
      </c>
      <c r="Q33" s="67">
        <f t="shared" si="0"/>
        <v>1.6104428856228497E-3</v>
      </c>
      <c r="R33" s="67">
        <f>O33/'סכום נכסי הקרן'!$C$41</f>
        <v>1.2510084666784438E-5</v>
      </c>
    </row>
    <row r="34" spans="1:18">
      <c r="A34" s="84" t="s">
        <v>2156</v>
      </c>
      <c r="B34" s="59" t="s">
        <v>2157</v>
      </c>
      <c r="C34" s="72" t="s">
        <v>29</v>
      </c>
      <c r="D34" s="59" t="s">
        <v>2158</v>
      </c>
      <c r="E34" s="72" t="s">
        <v>546</v>
      </c>
      <c r="F34" s="59" t="s">
        <v>324</v>
      </c>
      <c r="G34" s="59" t="s">
        <v>134</v>
      </c>
      <c r="H34" s="79">
        <v>38118</v>
      </c>
      <c r="I34" s="71">
        <v>1.6799999999939914</v>
      </c>
      <c r="J34" s="72" t="s">
        <v>135</v>
      </c>
      <c r="K34" s="73">
        <v>7.9699999999999993E-2</v>
      </c>
      <c r="L34" s="70">
        <v>5.8799999999789687E-2</v>
      </c>
      <c r="M34" s="69">
        <v>10227.863327999999</v>
      </c>
      <c r="N34" s="71">
        <v>107.67</v>
      </c>
      <c r="O34" s="69">
        <v>39.941757893000002</v>
      </c>
      <c r="P34" s="70">
        <v>2.5292246635836484E-4</v>
      </c>
      <c r="Q34" s="70">
        <f t="shared" si="0"/>
        <v>1.6104428856228497E-3</v>
      </c>
      <c r="R34" s="70">
        <f>O34/'סכום נכסי הקרן'!$C$41</f>
        <v>1.2510084666784438E-5</v>
      </c>
    </row>
    <row r="35" spans="1:18">
      <c r="A35" s="152" t="s">
        <v>3675</v>
      </c>
      <c r="B35" s="134" t="s">
        <v>3675</v>
      </c>
      <c r="C35" s="134" t="s">
        <v>3675</v>
      </c>
      <c r="D35" s="134" t="s">
        <v>3675</v>
      </c>
      <c r="E35" s="134" t="s">
        <v>3675</v>
      </c>
      <c r="F35" s="134" t="s">
        <v>3675</v>
      </c>
      <c r="G35" s="134" t="s">
        <v>3675</v>
      </c>
      <c r="H35" s="134" t="s">
        <v>3675</v>
      </c>
      <c r="I35" s="134" t="s">
        <v>3675</v>
      </c>
      <c r="J35" s="134" t="s">
        <v>3675</v>
      </c>
      <c r="K35" s="134" t="s">
        <v>3675</v>
      </c>
      <c r="L35" s="134" t="s">
        <v>3675</v>
      </c>
      <c r="M35" s="134" t="s">
        <v>3675</v>
      </c>
      <c r="N35" s="134" t="s">
        <v>3675</v>
      </c>
      <c r="O35" s="134" t="s">
        <v>3675</v>
      </c>
      <c r="P35" s="134" t="s">
        <v>3675</v>
      </c>
      <c r="Q35" s="134" t="s">
        <v>3675</v>
      </c>
      <c r="R35" s="134" t="s">
        <v>3675</v>
      </c>
    </row>
    <row r="36" spans="1:18">
      <c r="A36" s="82" t="s">
        <v>190</v>
      </c>
      <c r="B36" s="131" t="s">
        <v>3675</v>
      </c>
      <c r="C36" s="131" t="s">
        <v>3675</v>
      </c>
      <c r="D36" s="131" t="s">
        <v>3675</v>
      </c>
      <c r="E36" s="131" t="s">
        <v>3675</v>
      </c>
      <c r="F36" s="131" t="s">
        <v>3675</v>
      </c>
      <c r="G36" s="131" t="s">
        <v>3675</v>
      </c>
      <c r="H36" s="131" t="s">
        <v>3675</v>
      </c>
      <c r="I36" s="68">
        <v>12.449956052114702</v>
      </c>
      <c r="J36" s="131" t="s">
        <v>3675</v>
      </c>
      <c r="K36" s="131" t="s">
        <v>3675</v>
      </c>
      <c r="L36" s="67">
        <v>5.6888452544454918E-2</v>
      </c>
      <c r="M36" s="131" t="s">
        <v>3675</v>
      </c>
      <c r="N36" s="131" t="s">
        <v>3675</v>
      </c>
      <c r="O36" s="66">
        <v>1620.0553148070001</v>
      </c>
      <c r="P36" s="131" t="s">
        <v>3675</v>
      </c>
      <c r="Q36" s="67">
        <f t="shared" si="0"/>
        <v>6.532027366035538E-2</v>
      </c>
      <c r="R36" s="67">
        <f>O36/'סכום נכסי הקרן'!$C$41</f>
        <v>5.0741455114226678E-4</v>
      </c>
    </row>
    <row r="37" spans="1:18">
      <c r="A37" s="83" t="s">
        <v>73</v>
      </c>
      <c r="B37" s="131" t="s">
        <v>3675</v>
      </c>
      <c r="C37" s="131" t="s">
        <v>3675</v>
      </c>
      <c r="D37" s="131" t="s">
        <v>3675</v>
      </c>
      <c r="E37" s="131" t="s">
        <v>3675</v>
      </c>
      <c r="F37" s="131" t="s">
        <v>3675</v>
      </c>
      <c r="G37" s="131" t="s">
        <v>3675</v>
      </c>
      <c r="H37" s="131" t="s">
        <v>3675</v>
      </c>
      <c r="I37" s="68">
        <v>12.449956052114702</v>
      </c>
      <c r="J37" s="131" t="s">
        <v>3675</v>
      </c>
      <c r="K37" s="131" t="s">
        <v>3675</v>
      </c>
      <c r="L37" s="67">
        <v>5.6888452544454918E-2</v>
      </c>
      <c r="M37" s="131" t="s">
        <v>3675</v>
      </c>
      <c r="N37" s="131" t="s">
        <v>3675</v>
      </c>
      <c r="O37" s="66">
        <v>1620.0553148070001</v>
      </c>
      <c r="P37" s="131" t="s">
        <v>3675</v>
      </c>
      <c r="Q37" s="67">
        <f t="shared" si="0"/>
        <v>6.532027366035538E-2</v>
      </c>
      <c r="R37" s="67">
        <f>O37/'סכום נכסי הקרן'!$C$41</f>
        <v>5.0741455114226678E-4</v>
      </c>
    </row>
    <row r="38" spans="1:18">
      <c r="A38" s="84" t="s">
        <v>2161</v>
      </c>
      <c r="B38" s="59" t="s">
        <v>2162</v>
      </c>
      <c r="C38" s="72" t="s">
        <v>29</v>
      </c>
      <c r="D38" s="134" t="s">
        <v>3675</v>
      </c>
      <c r="E38" s="72" t="s">
        <v>3414</v>
      </c>
      <c r="F38" s="59" t="s">
        <v>816</v>
      </c>
      <c r="G38" s="59" t="s">
        <v>2163</v>
      </c>
      <c r="H38" s="79">
        <v>42408</v>
      </c>
      <c r="I38" s="71">
        <v>10.199999999998436</v>
      </c>
      <c r="J38" s="72" t="s">
        <v>143</v>
      </c>
      <c r="K38" s="73">
        <v>3.9510000000000003E-2</v>
      </c>
      <c r="L38" s="70">
        <v>5.3199999999993218E-2</v>
      </c>
      <c r="M38" s="69">
        <v>319849.82982400001</v>
      </c>
      <c r="N38" s="71">
        <v>87.48</v>
      </c>
      <c r="O38" s="69">
        <v>766.4128650859999</v>
      </c>
      <c r="P38" s="70">
        <v>8.106761167212018E-4</v>
      </c>
      <c r="Q38" s="70">
        <f>IFERROR(O38/$O$9,0)</f>
        <v>3.0901598005126475E-2</v>
      </c>
      <c r="R38" s="70">
        <f>O38/'סכום נכסי הקרן'!$C$41</f>
        <v>2.4004676653500582E-4</v>
      </c>
    </row>
    <row r="39" spans="1:18">
      <c r="A39" s="84" t="s">
        <v>2159</v>
      </c>
      <c r="B39" s="59" t="s">
        <v>2160</v>
      </c>
      <c r="C39" s="72" t="s">
        <v>29</v>
      </c>
      <c r="D39" s="134" t="s">
        <v>3675</v>
      </c>
      <c r="E39" s="72" t="s">
        <v>3414</v>
      </c>
      <c r="F39" s="59" t="s">
        <v>922</v>
      </c>
      <c r="G39" s="59" t="s">
        <v>845</v>
      </c>
      <c r="H39" s="79">
        <v>42206</v>
      </c>
      <c r="I39" s="71">
        <v>14.470000000003665</v>
      </c>
      <c r="J39" s="72" t="s">
        <v>143</v>
      </c>
      <c r="K39" s="73">
        <v>4.555E-2</v>
      </c>
      <c r="L39" s="70">
        <v>6.0200000000018516E-2</v>
      </c>
      <c r="M39" s="69">
        <v>377529.61335</v>
      </c>
      <c r="N39" s="71">
        <v>82.55</v>
      </c>
      <c r="O39" s="69">
        <v>853.64244972100005</v>
      </c>
      <c r="P39" s="70">
        <v>2.2663697906098608E-3</v>
      </c>
      <c r="Q39" s="70">
        <f t="shared" si="0"/>
        <v>3.4418675655228895E-2</v>
      </c>
      <c r="R39" s="70">
        <f>O39/'סכום נכסי הקרן'!$C$41</f>
        <v>2.6736778460726091E-4</v>
      </c>
    </row>
    <row r="40" spans="1:18">
      <c r="A40" s="136" t="s">
        <v>3675</v>
      </c>
      <c r="B40" s="137" t="s">
        <v>3675</v>
      </c>
      <c r="C40" s="137" t="s">
        <v>3675</v>
      </c>
      <c r="D40" s="137" t="s">
        <v>3675</v>
      </c>
      <c r="E40" s="137" t="s">
        <v>3675</v>
      </c>
      <c r="F40" s="137" t="s">
        <v>3675</v>
      </c>
      <c r="G40" s="137" t="s">
        <v>3675</v>
      </c>
      <c r="H40" s="137" t="s">
        <v>3675</v>
      </c>
      <c r="I40" s="137" t="s">
        <v>3675</v>
      </c>
      <c r="J40" s="137" t="s">
        <v>3675</v>
      </c>
      <c r="K40" s="137" t="s">
        <v>3675</v>
      </c>
      <c r="L40" s="137" t="s">
        <v>3675</v>
      </c>
      <c r="M40" s="137" t="s">
        <v>3675</v>
      </c>
      <c r="N40" s="137" t="s">
        <v>3675</v>
      </c>
      <c r="O40" s="137" t="s">
        <v>3675</v>
      </c>
      <c r="P40" s="137" t="s">
        <v>3675</v>
      </c>
      <c r="Q40" s="137" t="s">
        <v>3675</v>
      </c>
      <c r="R40" s="137" t="s">
        <v>3675</v>
      </c>
    </row>
    <row r="41" spans="1:18">
      <c r="A41" s="136" t="s">
        <v>3675</v>
      </c>
      <c r="B41" s="137" t="s">
        <v>3675</v>
      </c>
      <c r="C41" s="137" t="s">
        <v>3675</v>
      </c>
      <c r="D41" s="137" t="s">
        <v>3675</v>
      </c>
      <c r="E41" s="137" t="s">
        <v>3675</v>
      </c>
      <c r="F41" s="137" t="s">
        <v>3675</v>
      </c>
      <c r="G41" s="137" t="s">
        <v>3675</v>
      </c>
      <c r="H41" s="137" t="s">
        <v>3675</v>
      </c>
      <c r="I41" s="137" t="s">
        <v>3675</v>
      </c>
      <c r="J41" s="137" t="s">
        <v>3675</v>
      </c>
      <c r="K41" s="137" t="s">
        <v>3675</v>
      </c>
      <c r="L41" s="137" t="s">
        <v>3675</v>
      </c>
      <c r="M41" s="137" t="s">
        <v>3675</v>
      </c>
      <c r="N41" s="137" t="s">
        <v>3675</v>
      </c>
      <c r="O41" s="137" t="s">
        <v>3675</v>
      </c>
      <c r="P41" s="137" t="s">
        <v>3675</v>
      </c>
      <c r="Q41" s="137" t="s">
        <v>3675</v>
      </c>
      <c r="R41" s="137" t="s">
        <v>3675</v>
      </c>
    </row>
    <row r="42" spans="1:18">
      <c r="A42" s="136" t="s">
        <v>3675</v>
      </c>
      <c r="B42" s="137" t="s">
        <v>3675</v>
      </c>
      <c r="C42" s="137" t="s">
        <v>3675</v>
      </c>
      <c r="D42" s="137" t="s">
        <v>3675</v>
      </c>
      <c r="E42" s="137" t="s">
        <v>3675</v>
      </c>
      <c r="F42" s="137" t="s">
        <v>3675</v>
      </c>
      <c r="G42" s="137" t="s">
        <v>3675</v>
      </c>
      <c r="H42" s="137" t="s">
        <v>3675</v>
      </c>
      <c r="I42" s="137" t="s">
        <v>3675</v>
      </c>
      <c r="J42" s="137" t="s">
        <v>3675</v>
      </c>
      <c r="K42" s="137" t="s">
        <v>3675</v>
      </c>
      <c r="L42" s="137" t="s">
        <v>3675</v>
      </c>
      <c r="M42" s="137" t="s">
        <v>3675</v>
      </c>
      <c r="N42" s="137" t="s">
        <v>3675</v>
      </c>
      <c r="O42" s="137" t="s">
        <v>3675</v>
      </c>
      <c r="P42" s="137" t="s">
        <v>3675</v>
      </c>
      <c r="Q42" s="137" t="s">
        <v>3675</v>
      </c>
      <c r="R42" s="137" t="s">
        <v>3675</v>
      </c>
    </row>
    <row r="43" spans="1:18">
      <c r="A43" s="102" t="s">
        <v>214</v>
      </c>
      <c r="B43" s="137" t="s">
        <v>3675</v>
      </c>
      <c r="C43" s="137" t="s">
        <v>3675</v>
      </c>
      <c r="D43" s="137" t="s">
        <v>3675</v>
      </c>
      <c r="E43" s="137" t="s">
        <v>3675</v>
      </c>
      <c r="F43" s="137" t="s">
        <v>3675</v>
      </c>
      <c r="G43" s="137" t="s">
        <v>3675</v>
      </c>
      <c r="H43" s="137" t="s">
        <v>3675</v>
      </c>
      <c r="I43" s="137" t="s">
        <v>3675</v>
      </c>
      <c r="J43" s="137" t="s">
        <v>3675</v>
      </c>
      <c r="K43" s="137" t="s">
        <v>3675</v>
      </c>
      <c r="L43" s="137" t="s">
        <v>3675</v>
      </c>
      <c r="M43" s="137" t="s">
        <v>3675</v>
      </c>
      <c r="N43" s="137" t="s">
        <v>3675</v>
      </c>
      <c r="O43" s="137" t="s">
        <v>3675</v>
      </c>
      <c r="P43" s="137" t="s">
        <v>3675</v>
      </c>
      <c r="Q43" s="137" t="s">
        <v>3675</v>
      </c>
      <c r="R43" s="137" t="s">
        <v>3675</v>
      </c>
    </row>
    <row r="44" spans="1:18">
      <c r="A44" s="102" t="s">
        <v>116</v>
      </c>
      <c r="B44" s="137" t="s">
        <v>3675</v>
      </c>
      <c r="C44" s="137" t="s">
        <v>3675</v>
      </c>
      <c r="D44" s="137" t="s">
        <v>3675</v>
      </c>
      <c r="E44" s="137" t="s">
        <v>3675</v>
      </c>
      <c r="F44" s="137" t="s">
        <v>3675</v>
      </c>
      <c r="G44" s="137" t="s">
        <v>3675</v>
      </c>
      <c r="H44" s="137" t="s">
        <v>3675</v>
      </c>
      <c r="I44" s="137" t="s">
        <v>3675</v>
      </c>
      <c r="J44" s="137" t="s">
        <v>3675</v>
      </c>
      <c r="K44" s="137" t="s">
        <v>3675</v>
      </c>
      <c r="L44" s="137" t="s">
        <v>3675</v>
      </c>
      <c r="M44" s="137" t="s">
        <v>3675</v>
      </c>
      <c r="N44" s="137" t="s">
        <v>3675</v>
      </c>
      <c r="O44" s="137" t="s">
        <v>3675</v>
      </c>
      <c r="P44" s="137" t="s">
        <v>3675</v>
      </c>
      <c r="Q44" s="137" t="s">
        <v>3675</v>
      </c>
      <c r="R44" s="137" t="s">
        <v>3675</v>
      </c>
    </row>
    <row r="45" spans="1:18">
      <c r="A45" s="102" t="s">
        <v>197</v>
      </c>
      <c r="B45" s="137" t="s">
        <v>3675</v>
      </c>
      <c r="C45" s="137" t="s">
        <v>3675</v>
      </c>
      <c r="D45" s="137" t="s">
        <v>3675</v>
      </c>
      <c r="E45" s="137" t="s">
        <v>3675</v>
      </c>
      <c r="F45" s="137" t="s">
        <v>3675</v>
      </c>
      <c r="G45" s="137" t="s">
        <v>3675</v>
      </c>
      <c r="H45" s="137" t="s">
        <v>3675</v>
      </c>
      <c r="I45" s="137" t="s">
        <v>3675</v>
      </c>
      <c r="J45" s="137" t="s">
        <v>3675</v>
      </c>
      <c r="K45" s="137" t="s">
        <v>3675</v>
      </c>
      <c r="L45" s="137" t="s">
        <v>3675</v>
      </c>
      <c r="M45" s="137" t="s">
        <v>3675</v>
      </c>
      <c r="N45" s="137" t="s">
        <v>3675</v>
      </c>
      <c r="O45" s="137" t="s">
        <v>3675</v>
      </c>
      <c r="P45" s="137" t="s">
        <v>3675</v>
      </c>
      <c r="Q45" s="137" t="s">
        <v>3675</v>
      </c>
      <c r="R45" s="137" t="s">
        <v>3675</v>
      </c>
    </row>
    <row r="46" spans="1:18">
      <c r="A46" s="102" t="s">
        <v>205</v>
      </c>
      <c r="B46" s="137" t="s">
        <v>3675</v>
      </c>
      <c r="C46" s="137" t="s">
        <v>3675</v>
      </c>
      <c r="D46" s="137" t="s">
        <v>3675</v>
      </c>
      <c r="E46" s="137" t="s">
        <v>3675</v>
      </c>
      <c r="F46" s="137" t="s">
        <v>3675</v>
      </c>
      <c r="G46" s="137" t="s">
        <v>3675</v>
      </c>
      <c r="H46" s="137" t="s">
        <v>3675</v>
      </c>
      <c r="I46" s="137" t="s">
        <v>3675</v>
      </c>
      <c r="J46" s="137" t="s">
        <v>3675</v>
      </c>
      <c r="K46" s="137" t="s">
        <v>3675</v>
      </c>
      <c r="L46" s="137" t="s">
        <v>3675</v>
      </c>
      <c r="M46" s="137" t="s">
        <v>3675</v>
      </c>
      <c r="N46" s="137" t="s">
        <v>3675</v>
      </c>
      <c r="O46" s="137" t="s">
        <v>3675</v>
      </c>
      <c r="P46" s="137" t="s">
        <v>3675</v>
      </c>
      <c r="Q46" s="137" t="s">
        <v>3675</v>
      </c>
      <c r="R46" s="137" t="s">
        <v>3675</v>
      </c>
    </row>
    <row r="47" spans="1:18" hidden="1">
      <c r="B47" s="1"/>
      <c r="C47" s="1"/>
      <c r="D47" s="1"/>
    </row>
    <row r="48" spans="1:18" hidden="1">
      <c r="B48" s="1"/>
      <c r="C48" s="1"/>
      <c r="D48" s="1"/>
    </row>
    <row r="49" spans="2:4" hidden="1">
      <c r="B49" s="1"/>
      <c r="C49" s="1"/>
      <c r="D49" s="1"/>
    </row>
    <row r="50" spans="2:4" hidden="1">
      <c r="B50" s="1"/>
      <c r="C50" s="1"/>
      <c r="D50" s="1"/>
    </row>
    <row r="51" spans="2:4" hidden="1">
      <c r="B51" s="1"/>
      <c r="C51" s="1"/>
      <c r="D51" s="1"/>
    </row>
    <row r="52" spans="2:4" hidden="1">
      <c r="B52" s="1"/>
      <c r="C52" s="1"/>
      <c r="D52" s="1"/>
    </row>
    <row r="53" spans="2:4" hidden="1">
      <c r="B53" s="1"/>
      <c r="C53" s="1"/>
      <c r="D53" s="1"/>
    </row>
    <row r="54" spans="2:4" hidden="1">
      <c r="B54" s="1"/>
      <c r="C54" s="1"/>
      <c r="D54" s="1"/>
    </row>
    <row r="55" spans="2:4" hidden="1">
      <c r="B55" s="1"/>
      <c r="C55" s="1"/>
      <c r="D55" s="1"/>
    </row>
    <row r="56" spans="2:4" hidden="1">
      <c r="B56" s="1"/>
      <c r="C56" s="1"/>
      <c r="D56" s="1"/>
    </row>
    <row r="57" spans="2:4" hidden="1">
      <c r="B57" s="1"/>
      <c r="C57" s="1"/>
      <c r="D57" s="1"/>
    </row>
    <row r="58" spans="2:4" hidden="1">
      <c r="B58" s="1"/>
      <c r="C58" s="1"/>
      <c r="D58" s="1"/>
    </row>
    <row r="59" spans="2:4" hidden="1">
      <c r="B59" s="1"/>
      <c r="C59" s="1"/>
      <c r="D59" s="1"/>
    </row>
    <row r="60" spans="2:4" hidden="1">
      <c r="B60" s="1"/>
      <c r="C60" s="1"/>
      <c r="D60" s="1"/>
    </row>
    <row r="61" spans="2:4" hidden="1">
      <c r="B61" s="1"/>
      <c r="C61" s="1"/>
      <c r="D61" s="1"/>
    </row>
    <row r="62" spans="2:4" hidden="1">
      <c r="B62" s="1"/>
      <c r="C62" s="1"/>
      <c r="D62" s="1"/>
    </row>
    <row r="63" spans="2:4" hidden="1">
      <c r="B63" s="1"/>
      <c r="C63" s="1"/>
      <c r="D63" s="1"/>
    </row>
    <row r="64" spans="2:4" hidden="1">
      <c r="B64" s="1"/>
      <c r="C64" s="1"/>
      <c r="D64" s="1"/>
    </row>
    <row r="65" spans="2:4" hidden="1">
      <c r="B65" s="1"/>
      <c r="C65" s="1"/>
      <c r="D65" s="1"/>
    </row>
    <row r="66" spans="2:4" hidden="1">
      <c r="B66" s="1"/>
      <c r="C66" s="1"/>
      <c r="D66" s="1"/>
    </row>
    <row r="67" spans="2:4" hidden="1">
      <c r="B67" s="1"/>
      <c r="C67" s="1"/>
      <c r="D67" s="1"/>
    </row>
    <row r="68" spans="2:4" hidden="1">
      <c r="B68" s="1"/>
      <c r="C68" s="1"/>
      <c r="D68" s="1"/>
    </row>
    <row r="69" spans="2:4" hidden="1">
      <c r="B69" s="1"/>
      <c r="C69" s="1"/>
      <c r="D69" s="1"/>
    </row>
    <row r="70" spans="2:4" hidden="1">
      <c r="B70" s="1"/>
      <c r="C70" s="1"/>
      <c r="D70" s="1"/>
    </row>
    <row r="71" spans="2:4" hidden="1">
      <c r="B71" s="1"/>
      <c r="C71" s="1"/>
      <c r="D71" s="1"/>
    </row>
    <row r="72" spans="2:4" hidden="1">
      <c r="B72" s="1"/>
      <c r="C72" s="1"/>
      <c r="D72" s="1"/>
    </row>
    <row r="73" spans="2:4" hidden="1">
      <c r="B73" s="1"/>
      <c r="C73" s="1"/>
      <c r="D73" s="1"/>
    </row>
    <row r="74" spans="2:4" hidden="1">
      <c r="B74" s="1"/>
      <c r="C74" s="1"/>
      <c r="D74" s="1"/>
    </row>
    <row r="75" spans="2:4" hidden="1">
      <c r="B75" s="1"/>
      <c r="C75" s="1"/>
      <c r="D75" s="1"/>
    </row>
    <row r="76" spans="2:4" hidden="1">
      <c r="B76" s="1"/>
      <c r="C76" s="1"/>
      <c r="D76" s="1"/>
    </row>
    <row r="77" spans="2:4" hidden="1">
      <c r="B77" s="1"/>
      <c r="C77" s="1"/>
      <c r="D77" s="1"/>
    </row>
    <row r="78" spans="2:4" hidden="1">
      <c r="B78" s="1"/>
      <c r="C78" s="1"/>
      <c r="D78" s="1"/>
    </row>
    <row r="79" spans="2:4" hidden="1">
      <c r="B79" s="1"/>
      <c r="C79" s="1"/>
      <c r="D79" s="1"/>
    </row>
    <row r="80" spans="2:4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2"/>
    </row>
    <row r="537" spans="1:4" hidden="1">
      <c r="A537" s="32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39">
    <cfRule type="cellIs" dxfId="6" priority="1" operator="equal">
      <formula>"NR3"</formula>
    </cfRule>
  </conditionalFormatting>
  <dataValidations count="1">
    <dataValidation allowBlank="1" showInputMessage="1" showErrorMessage="1" sqref="L32:L39 L23:L30 M23:XFD39 C1:XFD4 A1:A4 A23:K39 A5:XFD22 A40:AY1048576 BA40:XFD1048576 AZ40:AZ9999 AZ10001:AZ1048576" xr:uid="{00000000-0002-0000-0E00-000000000000}"/>
  </dataValidations>
  <pageMargins left="0" right="0" top="0.5" bottom="0.5" header="0" footer="0.25"/>
  <pageSetup paperSize="9" scale="3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51.5703125" style="2" bestFit="1" customWidth="1"/>
    <col min="2" max="2" width="58.140625" style="2" bestFit="1" customWidth="1"/>
    <col min="3" max="3" width="12.7109375" style="2" customWidth="1"/>
    <col min="4" max="4" width="13.42578125" style="2" customWidth="1"/>
    <col min="5" max="5" width="44" style="1" bestFit="1" customWidth="1"/>
    <col min="6" max="6" width="12.28515625" style="1" bestFit="1" customWidth="1"/>
    <col min="7" max="7" width="14.42578125" style="1" bestFit="1" customWidth="1"/>
    <col min="8" max="8" width="11.140625" style="1" bestFit="1" customWidth="1"/>
    <col min="9" max="9" width="11.140625" style="1" customWidth="1"/>
    <col min="10" max="10" width="21.5703125" style="1" customWidth="1"/>
    <col min="11" max="11" width="25.85546875" style="1" customWidth="1"/>
    <col min="12" max="12" width="24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6">
      <c r="A1" s="37" t="s">
        <v>149</v>
      </c>
      <c r="B1" s="37" t="s" vm="1">
        <v>222</v>
      </c>
    </row>
    <row r="2" spans="1:26">
      <c r="A2" s="37" t="s">
        <v>148</v>
      </c>
      <c r="B2" s="37" t="s">
        <v>223</v>
      </c>
    </row>
    <row r="3" spans="1:26">
      <c r="A3" s="37" t="s">
        <v>150</v>
      </c>
      <c r="B3" s="37" t="s">
        <v>224</v>
      </c>
    </row>
    <row r="4" spans="1:26">
      <c r="A4" s="37" t="s">
        <v>151</v>
      </c>
      <c r="B4" s="37">
        <v>8803</v>
      </c>
    </row>
    <row r="5" spans="1:26" ht="18.75">
      <c r="A5" s="162" t="s">
        <v>96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4"/>
    </row>
    <row r="6" spans="1:26" s="3" customFormat="1">
      <c r="A6" s="38" t="s">
        <v>120</v>
      </c>
      <c r="B6" s="39" t="s">
        <v>48</v>
      </c>
      <c r="C6" s="39" t="s">
        <v>122</v>
      </c>
      <c r="D6" s="39" t="s">
        <v>121</v>
      </c>
      <c r="E6" s="39" t="s">
        <v>70</v>
      </c>
      <c r="F6" s="39" t="s">
        <v>107</v>
      </c>
      <c r="G6" s="39" t="s">
        <v>199</v>
      </c>
      <c r="H6" s="39" t="s">
        <v>198</v>
      </c>
      <c r="I6" s="39" t="s">
        <v>115</v>
      </c>
      <c r="J6" s="39" t="s">
        <v>63</v>
      </c>
      <c r="K6" s="39" t="s">
        <v>152</v>
      </c>
      <c r="L6" s="41" t="s">
        <v>154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3" customFormat="1">
      <c r="A7" s="127" t="s">
        <v>3675</v>
      </c>
      <c r="B7" s="128" t="s">
        <v>3675</v>
      </c>
      <c r="C7" s="128" t="s">
        <v>3675</v>
      </c>
      <c r="D7" s="128" t="s">
        <v>3675</v>
      </c>
      <c r="E7" s="128" t="s">
        <v>3675</v>
      </c>
      <c r="F7" s="128" t="s">
        <v>3675</v>
      </c>
      <c r="G7" s="27" t="s">
        <v>206</v>
      </c>
      <c r="H7" s="128" t="s">
        <v>3675</v>
      </c>
      <c r="I7" s="27" t="s">
        <v>202</v>
      </c>
      <c r="J7" s="27" t="s">
        <v>19</v>
      </c>
      <c r="K7" s="27" t="s">
        <v>19</v>
      </c>
      <c r="L7" s="28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20.25">
      <c r="A8" s="129" t="s">
        <v>3675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" customFormat="1" ht="20.25">
      <c r="A9" s="55" t="s">
        <v>31</v>
      </c>
      <c r="B9" s="130" t="s">
        <v>3675</v>
      </c>
      <c r="C9" s="130" t="s">
        <v>3675</v>
      </c>
      <c r="D9" s="130" t="s">
        <v>3675</v>
      </c>
      <c r="E9" s="130" t="s">
        <v>3675</v>
      </c>
      <c r="F9" s="130" t="s">
        <v>3675</v>
      </c>
      <c r="G9" s="130" t="s">
        <v>3675</v>
      </c>
      <c r="H9" s="130" t="s">
        <v>3675</v>
      </c>
      <c r="I9" s="63">
        <f>I10+I36</f>
        <v>39120.523644479996</v>
      </c>
      <c r="J9" s="130" t="s">
        <v>3675</v>
      </c>
      <c r="K9" s="64">
        <f>IFERROR(I9/$I$9,0)</f>
        <v>1</v>
      </c>
      <c r="L9" s="64">
        <f>I9/'סכום נכסי הקרן'!$C$41</f>
        <v>1.2252867395382148E-2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76" t="s">
        <v>191</v>
      </c>
      <c r="B10" s="131" t="s">
        <v>3675</v>
      </c>
      <c r="C10" s="131" t="s">
        <v>3675</v>
      </c>
      <c r="D10" s="131" t="s">
        <v>3675</v>
      </c>
      <c r="E10" s="131" t="s">
        <v>3675</v>
      </c>
      <c r="F10" s="131" t="s">
        <v>3675</v>
      </c>
      <c r="G10" s="131" t="s">
        <v>3675</v>
      </c>
      <c r="H10" s="131" t="s">
        <v>3675</v>
      </c>
      <c r="I10" s="66">
        <f>SUM(I11:I34)</f>
        <v>8462.8067862760017</v>
      </c>
      <c r="J10" s="131" t="s">
        <v>3675</v>
      </c>
      <c r="K10" s="67">
        <f>IFERROR(I10/$I$9,0)</f>
        <v>0.21632652116787615</v>
      </c>
      <c r="L10" s="67">
        <f>I10/'סכום נכסי הקרן'!$C$41</f>
        <v>2.6506201779743156E-3</v>
      </c>
    </row>
    <row r="11" spans="1:26">
      <c r="A11" s="62" t="s">
        <v>2164</v>
      </c>
      <c r="B11" s="59">
        <v>9114</v>
      </c>
      <c r="C11" s="72" t="s">
        <v>29</v>
      </c>
      <c r="D11" s="59" t="s">
        <v>2165</v>
      </c>
      <c r="E11" s="72" t="s">
        <v>1297</v>
      </c>
      <c r="F11" s="72" t="s">
        <v>135</v>
      </c>
      <c r="G11" s="69">
        <v>3751.61</v>
      </c>
      <c r="H11" s="69">
        <v>782.57029999999997</v>
      </c>
      <c r="I11" s="69">
        <v>106.48506</v>
      </c>
      <c r="J11" s="70">
        <v>4.510040077891392E-4</v>
      </c>
      <c r="K11" s="70">
        <f>IFERROR(I11/$I$9,0)</f>
        <v>2.7219743009504762E-3</v>
      </c>
      <c r="L11" s="70">
        <f>I11/'סכום נכסי הקרן'!$C$41</f>
        <v>3.3351990163184198E-5</v>
      </c>
    </row>
    <row r="12" spans="1:26">
      <c r="A12" s="62" t="s">
        <v>2166</v>
      </c>
      <c r="B12" s="59">
        <v>8423</v>
      </c>
      <c r="C12" s="72" t="s">
        <v>29</v>
      </c>
      <c r="D12" s="59" t="s">
        <v>2167</v>
      </c>
      <c r="E12" s="72" t="s">
        <v>571</v>
      </c>
      <c r="F12" s="72" t="s">
        <v>135</v>
      </c>
      <c r="G12" s="69">
        <v>3320144.57</v>
      </c>
      <c r="H12" s="69">
        <v>0</v>
      </c>
      <c r="I12" s="69">
        <v>0</v>
      </c>
      <c r="J12" s="70">
        <v>6.7540545122130459E-4</v>
      </c>
      <c r="K12" s="107">
        <v>0</v>
      </c>
      <c r="L12" s="107">
        <v>0</v>
      </c>
    </row>
    <row r="13" spans="1:26">
      <c r="A13" s="62" t="s">
        <v>2168</v>
      </c>
      <c r="B13" s="59">
        <v>8113</v>
      </c>
      <c r="C13" s="72" t="s">
        <v>29</v>
      </c>
      <c r="D13" s="59" t="s">
        <v>2169</v>
      </c>
      <c r="E13" s="72" t="s">
        <v>158</v>
      </c>
      <c r="F13" s="72" t="s">
        <v>135</v>
      </c>
      <c r="G13" s="69">
        <v>18275</v>
      </c>
      <c r="H13" s="69">
        <v>6.9478</v>
      </c>
      <c r="I13" s="69">
        <v>4.6052400000000002</v>
      </c>
      <c r="J13" s="70">
        <v>2.1345199999043735E-4</v>
      </c>
      <c r="K13" s="70">
        <f t="shared" ref="K13:K27" si="0">IFERROR(I13/$I$9,0)</f>
        <v>1.1771928315304673E-4</v>
      </c>
      <c r="L13" s="70">
        <f>I13/'סכום נכסי הקרן'!$C$41</f>
        <v>1.4423987663537251E-6</v>
      </c>
    </row>
    <row r="14" spans="1:26">
      <c r="A14" s="62" t="s">
        <v>2170</v>
      </c>
      <c r="B14" s="59">
        <v>8460</v>
      </c>
      <c r="C14" s="72" t="s">
        <v>29</v>
      </c>
      <c r="D14" s="59" t="s">
        <v>2171</v>
      </c>
      <c r="E14" s="72" t="s">
        <v>1297</v>
      </c>
      <c r="F14" s="72" t="s">
        <v>135</v>
      </c>
      <c r="G14" s="69">
        <v>13924.88</v>
      </c>
      <c r="H14" s="69">
        <v>276.87139999999999</v>
      </c>
      <c r="I14" s="69">
        <v>139.83539000000002</v>
      </c>
      <c r="J14" s="70">
        <v>1.2180867168173984E-3</v>
      </c>
      <c r="K14" s="70">
        <f t="shared" si="0"/>
        <v>3.5744764377593176E-3</v>
      </c>
      <c r="L14" s="70">
        <f>I14/'סכום נכסי הקרן'!$C$41</f>
        <v>4.3797585799782869E-5</v>
      </c>
    </row>
    <row r="15" spans="1:26">
      <c r="A15" s="62" t="s">
        <v>2172</v>
      </c>
      <c r="B15" s="59">
        <v>8525</v>
      </c>
      <c r="C15" s="72" t="s">
        <v>29</v>
      </c>
      <c r="D15" s="59" t="s">
        <v>2173</v>
      </c>
      <c r="E15" s="72" t="s">
        <v>1297</v>
      </c>
      <c r="F15" s="72" t="s">
        <v>135</v>
      </c>
      <c r="G15" s="69">
        <v>5383.14</v>
      </c>
      <c r="H15" s="69">
        <v>580.07950000000005</v>
      </c>
      <c r="I15" s="69">
        <v>113.25847999999999</v>
      </c>
      <c r="J15" s="70">
        <v>5.3720772705326378E-4</v>
      </c>
      <c r="K15" s="70">
        <f t="shared" si="0"/>
        <v>2.8951166663634641E-3</v>
      </c>
      <c r="L15" s="70">
        <f>I15/'סכום נכסי הקרן'!$C$41</f>
        <v>3.5473480607112339E-5</v>
      </c>
    </row>
    <row r="16" spans="1:26">
      <c r="A16" s="62" t="s">
        <v>2174</v>
      </c>
      <c r="B16" s="59">
        <v>9326</v>
      </c>
      <c r="C16" s="72" t="s">
        <v>29</v>
      </c>
      <c r="D16" s="59" t="s">
        <v>2175</v>
      </c>
      <c r="E16" s="72" t="s">
        <v>1461</v>
      </c>
      <c r="F16" s="72" t="s">
        <v>135</v>
      </c>
      <c r="G16" s="69">
        <v>7900.0778140000002</v>
      </c>
      <c r="H16" s="69">
        <v>100</v>
      </c>
      <c r="I16" s="69">
        <v>28.653582230000005</v>
      </c>
      <c r="J16" s="70">
        <v>3.9500389070000001E-6</v>
      </c>
      <c r="K16" s="70">
        <f t="shared" si="0"/>
        <v>7.324437292915198E-4</v>
      </c>
      <c r="L16" s="70">
        <f>I16/'סכום נכסי הקרן'!$C$41</f>
        <v>8.9745358895881715E-6</v>
      </c>
    </row>
    <row r="17" spans="1:12">
      <c r="A17" s="62" t="s">
        <v>2176</v>
      </c>
      <c r="B17" s="59">
        <v>8561</v>
      </c>
      <c r="C17" s="72" t="s">
        <v>29</v>
      </c>
      <c r="D17" s="59" t="s">
        <v>2177</v>
      </c>
      <c r="E17" s="72" t="s">
        <v>609</v>
      </c>
      <c r="F17" s="72" t="s">
        <v>136</v>
      </c>
      <c r="G17" s="69">
        <v>1049004.8999999999</v>
      </c>
      <c r="H17" s="69">
        <v>101.422769</v>
      </c>
      <c r="I17" s="69">
        <v>1063.9301399999999</v>
      </c>
      <c r="J17" s="70">
        <v>1.6161668141279576E-3</v>
      </c>
      <c r="K17" s="70">
        <f t="shared" si="0"/>
        <v>2.7196214183347802E-2</v>
      </c>
      <c r="L17" s="70">
        <f>I17/'סכום נכסי הקרן'!$C$41</f>
        <v>3.3323160604497182E-4</v>
      </c>
    </row>
    <row r="18" spans="1:12">
      <c r="A18" s="62" t="s">
        <v>2178</v>
      </c>
      <c r="B18" s="59">
        <v>9398</v>
      </c>
      <c r="C18" s="72" t="s">
        <v>29</v>
      </c>
      <c r="D18" s="59" t="s">
        <v>2179</v>
      </c>
      <c r="E18" s="72" t="s">
        <v>1461</v>
      </c>
      <c r="F18" s="72" t="s">
        <v>135</v>
      </c>
      <c r="G18" s="69">
        <v>7900.0778140000002</v>
      </c>
      <c r="H18" s="69">
        <v>100</v>
      </c>
      <c r="I18" s="69">
        <v>28.653582230000005</v>
      </c>
      <c r="J18" s="70">
        <v>3.9500389070000001E-6</v>
      </c>
      <c r="K18" s="70">
        <f t="shared" si="0"/>
        <v>7.324437292915198E-4</v>
      </c>
      <c r="L18" s="70">
        <f>I18/'סכום נכסי הקרן'!$C$41</f>
        <v>8.9745358895881715E-6</v>
      </c>
    </row>
    <row r="19" spans="1:12">
      <c r="A19" s="62" t="s">
        <v>2180</v>
      </c>
      <c r="B19" s="59">
        <v>9113</v>
      </c>
      <c r="C19" s="72" t="s">
        <v>29</v>
      </c>
      <c r="D19" s="59" t="s">
        <v>2181</v>
      </c>
      <c r="E19" s="72" t="s">
        <v>3562</v>
      </c>
      <c r="F19" s="72" t="s">
        <v>136</v>
      </c>
      <c r="G19" s="69">
        <v>53905.75404</v>
      </c>
      <c r="H19" s="69">
        <v>2251.7957999999999</v>
      </c>
      <c r="I19" s="69">
        <v>1213.8475055690001</v>
      </c>
      <c r="J19" s="70">
        <v>2.1504177372861926E-3</v>
      </c>
      <c r="K19" s="70">
        <f t="shared" si="0"/>
        <v>3.1028406383314784E-2</v>
      </c>
      <c r="L19" s="70">
        <f>I19/'סכום נכסי הקרן'!$C$41</f>
        <v>3.8018694890478501E-4</v>
      </c>
    </row>
    <row r="20" spans="1:12">
      <c r="A20" s="62" t="s">
        <v>2182</v>
      </c>
      <c r="B20" s="59">
        <v>9266</v>
      </c>
      <c r="C20" s="72" t="s">
        <v>29</v>
      </c>
      <c r="D20" s="59" t="s">
        <v>2181</v>
      </c>
      <c r="E20" s="72" t="s">
        <v>3562</v>
      </c>
      <c r="F20" s="72" t="s">
        <v>136</v>
      </c>
      <c r="G20" s="69">
        <v>1373273.74553</v>
      </c>
      <c r="H20" s="69">
        <v>94.647599999999997</v>
      </c>
      <c r="I20" s="69">
        <v>1299.770641568</v>
      </c>
      <c r="J20" s="70">
        <v>2.6207011094069718E-3</v>
      </c>
      <c r="K20" s="70">
        <f t="shared" si="0"/>
        <v>3.322477616557673E-2</v>
      </c>
      <c r="L20" s="70">
        <f>I20/'סכום נכסי הקרן'!$C$41</f>
        <v>4.0709877659806504E-4</v>
      </c>
    </row>
    <row r="21" spans="1:12">
      <c r="A21" s="62" t="s">
        <v>2183</v>
      </c>
      <c r="B21" s="59">
        <v>8652</v>
      </c>
      <c r="C21" s="72" t="s">
        <v>29</v>
      </c>
      <c r="D21" s="59" t="s">
        <v>2184</v>
      </c>
      <c r="E21" s="72" t="s">
        <v>1297</v>
      </c>
      <c r="F21" s="72" t="s">
        <v>135</v>
      </c>
      <c r="G21" s="69">
        <v>18179.5</v>
      </c>
      <c r="H21" s="69">
        <v>871.16980000000001</v>
      </c>
      <c r="I21" s="69">
        <v>574.42362000000003</v>
      </c>
      <c r="J21" s="70">
        <v>9.7523028821117593E-5</v>
      </c>
      <c r="K21" s="70">
        <f t="shared" si="0"/>
        <v>1.4683433821598466E-2</v>
      </c>
      <c r="L21" s="70">
        <f>I21/'סכום נכסי הקרן'!$C$41</f>
        <v>1.7991416752491531E-4</v>
      </c>
    </row>
    <row r="22" spans="1:12">
      <c r="A22" s="62" t="s">
        <v>2185</v>
      </c>
      <c r="B22" s="59">
        <v>9152</v>
      </c>
      <c r="C22" s="72" t="s">
        <v>29</v>
      </c>
      <c r="D22" s="59" t="s">
        <v>2186</v>
      </c>
      <c r="E22" s="72" t="s">
        <v>1461</v>
      </c>
      <c r="F22" s="72" t="s">
        <v>135</v>
      </c>
      <c r="G22" s="69">
        <v>7900.0778140000002</v>
      </c>
      <c r="H22" s="69">
        <v>100</v>
      </c>
      <c r="I22" s="69">
        <v>28.653582230000005</v>
      </c>
      <c r="J22" s="70">
        <v>3.9500389070000001E-6</v>
      </c>
      <c r="K22" s="70">
        <f t="shared" si="0"/>
        <v>7.324437292915198E-4</v>
      </c>
      <c r="L22" s="70">
        <f>I22/'סכום נכסי הקרן'!$C$41</f>
        <v>8.9745358895881715E-6</v>
      </c>
    </row>
    <row r="23" spans="1:12">
      <c r="A23" s="62" t="s">
        <v>2187</v>
      </c>
      <c r="B23" s="59">
        <v>9262</v>
      </c>
      <c r="C23" s="72" t="s">
        <v>29</v>
      </c>
      <c r="D23" s="59" t="s">
        <v>2188</v>
      </c>
      <c r="E23" s="72" t="s">
        <v>1461</v>
      </c>
      <c r="F23" s="72" t="s">
        <v>135</v>
      </c>
      <c r="G23" s="69">
        <v>7900.0778140000002</v>
      </c>
      <c r="H23" s="69">
        <v>100</v>
      </c>
      <c r="I23" s="69">
        <v>28.653582230000005</v>
      </c>
      <c r="J23" s="70">
        <v>3.9500389070000001E-6</v>
      </c>
      <c r="K23" s="70">
        <f t="shared" si="0"/>
        <v>7.324437292915198E-4</v>
      </c>
      <c r="L23" s="70">
        <f>I23/'סכום נכסי הקרן'!$C$41</f>
        <v>8.9745358895881715E-6</v>
      </c>
    </row>
    <row r="24" spans="1:12">
      <c r="A24" s="62" t="s">
        <v>2189</v>
      </c>
      <c r="B24" s="59">
        <v>8838</v>
      </c>
      <c r="C24" s="72" t="s">
        <v>29</v>
      </c>
      <c r="D24" s="59" t="s">
        <v>2190</v>
      </c>
      <c r="E24" s="72" t="s">
        <v>459</v>
      </c>
      <c r="F24" s="72" t="s">
        <v>135</v>
      </c>
      <c r="G24" s="69">
        <v>5661.8404570000002</v>
      </c>
      <c r="H24" s="69">
        <v>1196.0574999999999</v>
      </c>
      <c r="I24" s="69">
        <v>245.61633234499996</v>
      </c>
      <c r="J24" s="70">
        <v>2.3992030727096011E-4</v>
      </c>
      <c r="K24" s="70">
        <f t="shared" si="0"/>
        <v>6.2784520620714403E-3</v>
      </c>
      <c r="L24" s="70">
        <f>I24/'סכום נכסי הקרן'!$C$41</f>
        <v>7.6929040564824958E-5</v>
      </c>
    </row>
    <row r="25" spans="1:12">
      <c r="A25" s="62" t="s">
        <v>2191</v>
      </c>
      <c r="B25" s="59" t="s">
        <v>2192</v>
      </c>
      <c r="C25" s="72" t="s">
        <v>29</v>
      </c>
      <c r="D25" s="59" t="s">
        <v>2193</v>
      </c>
      <c r="E25" s="72" t="s">
        <v>1143</v>
      </c>
      <c r="F25" s="72" t="s">
        <v>136</v>
      </c>
      <c r="G25" s="69">
        <v>270984</v>
      </c>
      <c r="H25" s="69">
        <v>9.9999999999999995E-7</v>
      </c>
      <c r="I25" s="69">
        <v>2.7E-4</v>
      </c>
      <c r="J25" s="70">
        <v>4.6966947034284169E-4</v>
      </c>
      <c r="K25" s="70">
        <f t="shared" si="0"/>
        <v>6.9017481067919621E-9</v>
      </c>
      <c r="L25" s="70">
        <f>I25/'סכום נכסי הקרן'!$C$41</f>
        <v>8.4566204348851692E-11</v>
      </c>
    </row>
    <row r="26" spans="1:12">
      <c r="A26" s="62" t="s">
        <v>2194</v>
      </c>
      <c r="B26" s="59">
        <v>8726</v>
      </c>
      <c r="C26" s="72" t="s">
        <v>29</v>
      </c>
      <c r="D26" s="59" t="s">
        <v>2195</v>
      </c>
      <c r="E26" s="72" t="s">
        <v>3561</v>
      </c>
      <c r="F26" s="72" t="s">
        <v>135</v>
      </c>
      <c r="G26" s="69">
        <v>18677.23</v>
      </c>
      <c r="H26" s="69">
        <v>371.23939999999999</v>
      </c>
      <c r="I26" s="69">
        <v>251.48617000000002</v>
      </c>
      <c r="J26" s="70">
        <v>6.2465982679547156E-6</v>
      </c>
      <c r="K26" s="70">
        <f t="shared" si="0"/>
        <v>6.4284970284513394E-3</v>
      </c>
      <c r="L26" s="70">
        <f>I26/'סכום נכסי הקרן'!$C$41</f>
        <v>7.8767521641222432E-5</v>
      </c>
    </row>
    <row r="27" spans="1:12">
      <c r="A27" s="62" t="s">
        <v>2196</v>
      </c>
      <c r="B27" s="59">
        <v>8631</v>
      </c>
      <c r="C27" s="72" t="s">
        <v>29</v>
      </c>
      <c r="D27" s="59" t="s">
        <v>2197</v>
      </c>
      <c r="E27" s="72" t="s">
        <v>1297</v>
      </c>
      <c r="F27" s="72" t="s">
        <v>135</v>
      </c>
      <c r="G27" s="69">
        <v>14254.73</v>
      </c>
      <c r="H27" s="69">
        <v>362.90620000000001</v>
      </c>
      <c r="I27" s="69">
        <v>187.62942000000001</v>
      </c>
      <c r="J27" s="70">
        <v>2.8030189708674668E-4</v>
      </c>
      <c r="K27" s="70">
        <f t="shared" si="0"/>
        <v>4.7961888676424959E-3</v>
      </c>
      <c r="L27" s="70">
        <f>I27/'סכום נכסי הקרן'!$C$41</f>
        <v>5.8767066198431565E-5</v>
      </c>
    </row>
    <row r="28" spans="1:12">
      <c r="A28" s="62" t="s">
        <v>2198</v>
      </c>
      <c r="B28" s="59">
        <v>8603</v>
      </c>
      <c r="C28" s="72" t="s">
        <v>29</v>
      </c>
      <c r="D28" s="59" t="s">
        <v>2199</v>
      </c>
      <c r="E28" s="72" t="s">
        <v>1297</v>
      </c>
      <c r="F28" s="72" t="s">
        <v>135</v>
      </c>
      <c r="G28" s="69">
        <v>83.63</v>
      </c>
      <c r="H28" s="69">
        <v>0</v>
      </c>
      <c r="I28" s="69">
        <v>0</v>
      </c>
      <c r="J28" s="70">
        <v>1.0420172297293509E-3</v>
      </c>
      <c r="K28" s="107">
        <v>0</v>
      </c>
      <c r="L28" s="107">
        <v>0</v>
      </c>
    </row>
    <row r="29" spans="1:12">
      <c r="A29" s="62" t="s">
        <v>2200</v>
      </c>
      <c r="B29" s="59">
        <v>9151</v>
      </c>
      <c r="C29" s="72" t="s">
        <v>29</v>
      </c>
      <c r="D29" s="59" t="s">
        <v>2201</v>
      </c>
      <c r="E29" s="72" t="s">
        <v>3559</v>
      </c>
      <c r="F29" s="72" t="s">
        <v>135</v>
      </c>
      <c r="G29" s="69">
        <v>49973</v>
      </c>
      <c r="H29" s="69">
        <v>101.625</v>
      </c>
      <c r="I29" s="69">
        <v>184.19740999999999</v>
      </c>
      <c r="J29" s="70">
        <v>6.2466249999999997E-6</v>
      </c>
      <c r="K29" s="70">
        <f t="shared" ref="K29:K34" si="1">IFERROR(I29/$I$9,0)</f>
        <v>4.7084597249758622E-3</v>
      </c>
      <c r="L29" s="70">
        <f>I29/'סכום נכסי הקרן'!$C$41</f>
        <v>5.7692132646626731E-5</v>
      </c>
    </row>
    <row r="30" spans="1:12">
      <c r="A30" s="62" t="s">
        <v>2202</v>
      </c>
      <c r="B30" s="59">
        <v>8824</v>
      </c>
      <c r="C30" s="72" t="s">
        <v>29</v>
      </c>
      <c r="D30" s="59" t="s">
        <v>2203</v>
      </c>
      <c r="E30" s="72" t="s">
        <v>1461</v>
      </c>
      <c r="F30" s="72" t="s">
        <v>136</v>
      </c>
      <c r="G30" s="69">
        <v>790.09189500000002</v>
      </c>
      <c r="H30" s="69">
        <v>3904.375</v>
      </c>
      <c r="I30" s="69">
        <v>30.848150462000003</v>
      </c>
      <c r="J30" s="70">
        <v>9.4811017539654175E-4</v>
      </c>
      <c r="K30" s="70">
        <f t="shared" si="1"/>
        <v>7.8854134833015598E-4</v>
      </c>
      <c r="L30" s="70">
        <f>I30/'סכום נכסי הקרן'!$C$41</f>
        <v>9.6618925768652441E-6</v>
      </c>
    </row>
    <row r="31" spans="1:12">
      <c r="A31" s="62" t="s">
        <v>2204</v>
      </c>
      <c r="B31" s="59">
        <v>9068</v>
      </c>
      <c r="C31" s="72" t="s">
        <v>29</v>
      </c>
      <c r="D31" s="59" t="s">
        <v>2205</v>
      </c>
      <c r="E31" s="72" t="s">
        <v>660</v>
      </c>
      <c r="F31" s="72" t="s">
        <v>136</v>
      </c>
      <c r="G31" s="69">
        <v>1628011.67</v>
      </c>
      <c r="H31" s="69">
        <v>94.443299999999994</v>
      </c>
      <c r="I31" s="69">
        <v>1537.5479499999999</v>
      </c>
      <c r="J31" s="70">
        <v>3.5577970431390272E-3</v>
      </c>
      <c r="K31" s="70">
        <f t="shared" si="1"/>
        <v>3.9302846863016154E-2</v>
      </c>
      <c r="L31" s="70">
        <f>I31/'סכום נכסי הקרן'!$C$41</f>
        <v>4.8157257087354813E-4</v>
      </c>
    </row>
    <row r="32" spans="1:12">
      <c r="A32" s="62" t="s">
        <v>2206</v>
      </c>
      <c r="B32" s="59">
        <v>8803</v>
      </c>
      <c r="C32" s="72" t="s">
        <v>29</v>
      </c>
      <c r="D32" s="59" t="s">
        <v>2207</v>
      </c>
      <c r="E32" s="72" t="s">
        <v>660</v>
      </c>
      <c r="F32" s="72" t="s">
        <v>137</v>
      </c>
      <c r="G32" s="69">
        <v>109347.5</v>
      </c>
      <c r="H32" s="69">
        <v>135.25479999999999</v>
      </c>
      <c r="I32" s="69">
        <v>593.30661999999995</v>
      </c>
      <c r="J32" s="70">
        <v>7.2338434525266492E-3</v>
      </c>
      <c r="K32" s="70">
        <f t="shared" si="1"/>
        <v>1.5166121634563472E-2</v>
      </c>
      <c r="L32" s="70">
        <f>I32/'סכום נכסי הקרן'!$C$41</f>
        <v>1.8582847729054259E-4</v>
      </c>
    </row>
    <row r="33" spans="1:12">
      <c r="A33" s="62" t="s">
        <v>2208</v>
      </c>
      <c r="B33" s="59">
        <v>9527</v>
      </c>
      <c r="C33" s="72" t="s">
        <v>29</v>
      </c>
      <c r="D33" s="59" t="s">
        <v>2209</v>
      </c>
      <c r="E33" s="72" t="s">
        <v>660</v>
      </c>
      <c r="F33" s="72" t="s">
        <v>136</v>
      </c>
      <c r="G33" s="69">
        <v>497216.01413599995</v>
      </c>
      <c r="H33" s="69">
        <v>100</v>
      </c>
      <c r="I33" s="69">
        <v>497.21601413599996</v>
      </c>
      <c r="J33" s="70">
        <v>4.2743131033237446E-3</v>
      </c>
      <c r="K33" s="70">
        <f t="shared" si="1"/>
        <v>1.2709850682332531E-2</v>
      </c>
      <c r="L33" s="70">
        <f>I33/'סכום נכסי הקרן'!$C$41</f>
        <v>1.557321150257278E-4</v>
      </c>
    </row>
    <row r="34" spans="1:12">
      <c r="A34" s="62" t="s">
        <v>2210</v>
      </c>
      <c r="B34" s="59">
        <v>9552</v>
      </c>
      <c r="C34" s="72" t="s">
        <v>29</v>
      </c>
      <c r="D34" s="59" t="s">
        <v>2209</v>
      </c>
      <c r="E34" s="72" t="s">
        <v>660</v>
      </c>
      <c r="F34" s="72" t="s">
        <v>136</v>
      </c>
      <c r="G34" s="69">
        <v>304188.04327600001</v>
      </c>
      <c r="H34" s="69">
        <v>100</v>
      </c>
      <c r="I34" s="69">
        <v>304.18804327600003</v>
      </c>
      <c r="J34" s="70">
        <v>8.0568724849508489E-4</v>
      </c>
      <c r="K34" s="70">
        <f t="shared" si="1"/>
        <v>7.7756638955143878E-3</v>
      </c>
      <c r="L34" s="70">
        <f>I34/'סכום נכסי הקרן'!$C$41</f>
        <v>9.5274178622798379E-5</v>
      </c>
    </row>
    <row r="35" spans="1:12">
      <c r="A35" s="133" t="s">
        <v>3675</v>
      </c>
      <c r="B35" s="134" t="s">
        <v>3675</v>
      </c>
      <c r="C35" s="134" t="s">
        <v>3675</v>
      </c>
      <c r="D35" s="134" t="s">
        <v>3675</v>
      </c>
      <c r="E35" s="134" t="s">
        <v>3675</v>
      </c>
      <c r="F35" s="134" t="s">
        <v>3675</v>
      </c>
      <c r="G35" s="134" t="s">
        <v>3675</v>
      </c>
      <c r="H35" s="134" t="s">
        <v>3675</v>
      </c>
      <c r="I35" s="134" t="s">
        <v>3675</v>
      </c>
      <c r="J35" s="134" t="s">
        <v>3675</v>
      </c>
      <c r="K35" s="134" t="s">
        <v>3675</v>
      </c>
      <c r="L35" s="134" t="s">
        <v>3675</v>
      </c>
    </row>
    <row r="36" spans="1:12">
      <c r="A36" s="56" t="s">
        <v>190</v>
      </c>
      <c r="B36" s="131" t="s">
        <v>3675</v>
      </c>
      <c r="C36" s="131" t="s">
        <v>3675</v>
      </c>
      <c r="D36" s="131" t="s">
        <v>3675</v>
      </c>
      <c r="E36" s="131" t="s">
        <v>3675</v>
      </c>
      <c r="F36" s="131" t="s">
        <v>3675</v>
      </c>
      <c r="G36" s="131" t="s">
        <v>3675</v>
      </c>
      <c r="H36" s="131" t="s">
        <v>3675</v>
      </c>
      <c r="I36" s="66">
        <v>30657.716858203996</v>
      </c>
      <c r="J36" s="131" t="s">
        <v>3675</v>
      </c>
      <c r="K36" s="67">
        <f>IFERROR(I36/$I$9,0)</f>
        <v>0.7836734788321239</v>
      </c>
      <c r="L36" s="67">
        <f>I36/'סכום נכסי הקרן'!$C$41</f>
        <v>9.6022472174078326E-3</v>
      </c>
    </row>
    <row r="37" spans="1:12">
      <c r="A37" s="76" t="s">
        <v>68</v>
      </c>
      <c r="B37" s="131" t="s">
        <v>3675</v>
      </c>
      <c r="C37" s="131" t="s">
        <v>3675</v>
      </c>
      <c r="D37" s="131" t="s">
        <v>3675</v>
      </c>
      <c r="E37" s="131" t="s">
        <v>3675</v>
      </c>
      <c r="F37" s="131" t="s">
        <v>3675</v>
      </c>
      <c r="G37" s="131" t="s">
        <v>3675</v>
      </c>
      <c r="H37" s="131" t="s">
        <v>3675</v>
      </c>
      <c r="I37" s="66">
        <v>30657.716858203996</v>
      </c>
      <c r="J37" s="131" t="s">
        <v>3675</v>
      </c>
      <c r="K37" s="67">
        <f>IFERROR(I37/$I$9,0)</f>
        <v>0.7836734788321239</v>
      </c>
      <c r="L37" s="67">
        <f>I37/'סכום נכסי הקרן'!$C$41</f>
        <v>9.6022472174078326E-3</v>
      </c>
    </row>
    <row r="38" spans="1:12">
      <c r="A38" s="62" t="s">
        <v>2212</v>
      </c>
      <c r="B38" s="59">
        <v>6824</v>
      </c>
      <c r="C38" s="72" t="s">
        <v>29</v>
      </c>
      <c r="D38" s="134" t="s">
        <v>3675</v>
      </c>
      <c r="E38" s="72" t="s">
        <v>3550</v>
      </c>
      <c r="F38" s="72" t="s">
        <v>135</v>
      </c>
      <c r="G38" s="69">
        <v>4565.37</v>
      </c>
      <c r="H38" s="69">
        <v>7789.0171</v>
      </c>
      <c r="I38" s="69">
        <v>1289.7519499999999</v>
      </c>
      <c r="J38" s="70">
        <v>2.7732767569980002E-3</v>
      </c>
      <c r="K38" s="70">
        <f>IFERROR(I38/$I$9,0)</f>
        <v>3.2968678070902743E-2</v>
      </c>
      <c r="L38" s="70">
        <f>I38/'סכום נכסי הקרן'!$C$41</f>
        <v>4.0396084060381461E-4</v>
      </c>
    </row>
    <row r="39" spans="1:12">
      <c r="A39" s="62" t="s">
        <v>2213</v>
      </c>
      <c r="B39" s="59" t="s">
        <v>2214</v>
      </c>
      <c r="C39" s="72" t="s">
        <v>29</v>
      </c>
      <c r="D39" s="134" t="s">
        <v>3675</v>
      </c>
      <c r="E39" s="72" t="s">
        <v>3550</v>
      </c>
      <c r="F39" s="72" t="s">
        <v>135</v>
      </c>
      <c r="G39" s="69">
        <v>129691</v>
      </c>
      <c r="H39" s="69">
        <v>0</v>
      </c>
      <c r="I39" s="69">
        <v>0</v>
      </c>
      <c r="J39" s="70">
        <v>1.1015249459252524E-3</v>
      </c>
      <c r="K39" s="107">
        <v>0</v>
      </c>
      <c r="L39" s="107">
        <v>0</v>
      </c>
    </row>
    <row r="40" spans="1:12">
      <c r="A40" s="62" t="s">
        <v>2215</v>
      </c>
      <c r="B40" s="59">
        <v>6900</v>
      </c>
      <c r="C40" s="72" t="s">
        <v>29</v>
      </c>
      <c r="D40" s="134" t="s">
        <v>3675</v>
      </c>
      <c r="E40" s="72" t="s">
        <v>3550</v>
      </c>
      <c r="F40" s="72" t="s">
        <v>135</v>
      </c>
      <c r="G40" s="69">
        <v>8280.7800000000007</v>
      </c>
      <c r="H40" s="69">
        <v>7836.7280000000001</v>
      </c>
      <c r="I40" s="69">
        <v>2353.71398</v>
      </c>
      <c r="J40" s="70">
        <v>1.761148959273681E-3</v>
      </c>
      <c r="K40" s="70">
        <f t="shared" ref="K40:K67" si="2">IFERROR(I40/$I$9,0)</f>
        <v>6.0165707427388054E-2</v>
      </c>
      <c r="L40" s="70">
        <f>I40/'סכום נכסי הקרן'!$C$41</f>
        <v>7.372024348571446E-4</v>
      </c>
    </row>
    <row r="41" spans="1:12">
      <c r="A41" s="62" t="s">
        <v>2216</v>
      </c>
      <c r="B41" s="59">
        <v>7019</v>
      </c>
      <c r="C41" s="72" t="s">
        <v>29</v>
      </c>
      <c r="D41" s="134" t="s">
        <v>3675</v>
      </c>
      <c r="E41" s="72" t="s">
        <v>3550</v>
      </c>
      <c r="F41" s="72" t="s">
        <v>135</v>
      </c>
      <c r="G41" s="69">
        <v>4538.05</v>
      </c>
      <c r="H41" s="69">
        <v>5442.9075000000003</v>
      </c>
      <c r="I41" s="69">
        <v>895.87575000000004</v>
      </c>
      <c r="J41" s="70">
        <v>3.0911792115924618E-3</v>
      </c>
      <c r="K41" s="70">
        <f t="shared" si="2"/>
        <v>2.2900402820308627E-2</v>
      </c>
      <c r="L41" s="70">
        <f>I41/'סכום נכסי הקרן'!$C$41</f>
        <v>2.8059559905807693E-4</v>
      </c>
    </row>
    <row r="42" spans="1:12">
      <c r="A42" s="62" t="s">
        <v>2217</v>
      </c>
      <c r="B42" s="59">
        <v>5771</v>
      </c>
      <c r="C42" s="72" t="s">
        <v>29</v>
      </c>
      <c r="D42" s="134" t="s">
        <v>3675</v>
      </c>
      <c r="E42" s="72" t="s">
        <v>3550</v>
      </c>
      <c r="F42" s="72" t="s">
        <v>137</v>
      </c>
      <c r="G42" s="69">
        <v>125790.26</v>
      </c>
      <c r="H42" s="69">
        <v>92.161299999999997</v>
      </c>
      <c r="I42" s="69">
        <v>465.06455</v>
      </c>
      <c r="J42" s="70">
        <v>1.2103406679806325E-3</v>
      </c>
      <c r="K42" s="70">
        <f t="shared" si="2"/>
        <v>1.1887993990735393E-2</v>
      </c>
      <c r="L42" s="70">
        <f>I42/'סכום נכסי הקרן'!$C$41</f>
        <v>1.4566201396558058E-4</v>
      </c>
    </row>
    <row r="43" spans="1:12">
      <c r="A43" s="62" t="s">
        <v>2218</v>
      </c>
      <c r="B43" s="59">
        <v>7983</v>
      </c>
      <c r="C43" s="72" t="s">
        <v>29</v>
      </c>
      <c r="D43" s="134" t="s">
        <v>3675</v>
      </c>
      <c r="E43" s="72" t="s">
        <v>838</v>
      </c>
      <c r="F43" s="72" t="s">
        <v>135</v>
      </c>
      <c r="G43" s="69">
        <v>2902.45</v>
      </c>
      <c r="H43" s="69">
        <v>2257.4877000000001</v>
      </c>
      <c r="I43" s="69">
        <v>237.64995999999999</v>
      </c>
      <c r="J43" s="70">
        <v>1.4378428825586544E-6</v>
      </c>
      <c r="K43" s="70">
        <f t="shared" si="2"/>
        <v>6.0748154129969829E-3</v>
      </c>
      <c r="L43" s="70">
        <f>I43/'סכום נכסי הקרן'!$C$41</f>
        <v>7.4433907706875671E-5</v>
      </c>
    </row>
    <row r="44" spans="1:12">
      <c r="A44" s="62" t="s">
        <v>2219</v>
      </c>
      <c r="B44" s="59">
        <v>9035</v>
      </c>
      <c r="C44" s="72" t="s">
        <v>29</v>
      </c>
      <c r="D44" s="134" t="s">
        <v>3675</v>
      </c>
      <c r="E44" s="72" t="s">
        <v>3554</v>
      </c>
      <c r="F44" s="72" t="s">
        <v>137</v>
      </c>
      <c r="G44" s="69">
        <v>117863</v>
      </c>
      <c r="H44" s="69">
        <v>170.38409999999999</v>
      </c>
      <c r="I44" s="69">
        <v>805.60874999999999</v>
      </c>
      <c r="J44" s="70">
        <v>1.6075238912474188E-3</v>
      </c>
      <c r="K44" s="70">
        <f t="shared" si="2"/>
        <v>2.0592995056027921E-2</v>
      </c>
      <c r="L44" s="70">
        <f>I44/'סכום נכסי הקרן'!$C$41</f>
        <v>2.523232376952703E-4</v>
      </c>
    </row>
    <row r="45" spans="1:12">
      <c r="A45" s="62" t="s">
        <v>2220</v>
      </c>
      <c r="B45" s="59">
        <v>8459</v>
      </c>
      <c r="C45" s="72" t="s">
        <v>29</v>
      </c>
      <c r="D45" s="134" t="s">
        <v>3675</v>
      </c>
      <c r="E45" s="72" t="s">
        <v>3554</v>
      </c>
      <c r="F45" s="72" t="s">
        <v>135</v>
      </c>
      <c r="G45" s="69">
        <v>570149.42000000004</v>
      </c>
      <c r="H45" s="69">
        <v>218.5812</v>
      </c>
      <c r="I45" s="69">
        <v>4520.1104500000001</v>
      </c>
      <c r="J45" s="70">
        <v>1.2214127676034815E-3</v>
      </c>
      <c r="K45" s="70">
        <f t="shared" si="2"/>
        <v>0.11554319903991876</v>
      </c>
      <c r="L45" s="70">
        <f>I45/'סכום נכסי הקרן'!$C$41</f>
        <v>1.4157354962743703E-3</v>
      </c>
    </row>
    <row r="46" spans="1:12">
      <c r="A46" s="62" t="s">
        <v>2221</v>
      </c>
      <c r="B46" s="59">
        <v>8564</v>
      </c>
      <c r="C46" s="72" t="s">
        <v>29</v>
      </c>
      <c r="D46" s="134" t="s">
        <v>3675</v>
      </c>
      <c r="E46" s="72" t="s">
        <v>3412</v>
      </c>
      <c r="F46" s="72" t="s">
        <v>135</v>
      </c>
      <c r="G46" s="69">
        <v>718.07</v>
      </c>
      <c r="H46" s="69">
        <v>17429.450400000002</v>
      </c>
      <c r="I46" s="69">
        <v>453.93953999999997</v>
      </c>
      <c r="J46" s="70">
        <v>1.1290822695346414E-4</v>
      </c>
      <c r="K46" s="70">
        <f t="shared" si="2"/>
        <v>1.1603616151085237E-2</v>
      </c>
      <c r="L46" s="70">
        <f>I46/'סכום נכסי הקרן'!$C$41</f>
        <v>1.4217757000616199E-4</v>
      </c>
    </row>
    <row r="47" spans="1:12">
      <c r="A47" s="62" t="s">
        <v>2222</v>
      </c>
      <c r="B47" s="59">
        <v>8568</v>
      </c>
      <c r="C47" s="72" t="s">
        <v>29</v>
      </c>
      <c r="D47" s="134" t="s">
        <v>3675</v>
      </c>
      <c r="E47" s="72" t="s">
        <v>3554</v>
      </c>
      <c r="F47" s="72" t="s">
        <v>135</v>
      </c>
      <c r="G47" s="69">
        <v>548986.82999999996</v>
      </c>
      <c r="H47" s="69">
        <v>96.480900000000005</v>
      </c>
      <c r="I47" s="69">
        <v>1921.1037699999999</v>
      </c>
      <c r="J47" s="70">
        <v>2.2901491273578539E-3</v>
      </c>
      <c r="K47" s="70">
        <f t="shared" si="2"/>
        <v>4.9107312250179259E-2</v>
      </c>
      <c r="L47" s="70">
        <f>I47/'סכום נכסי הקרן'!$C$41</f>
        <v>6.0170538514507177E-4</v>
      </c>
    </row>
    <row r="48" spans="1:12">
      <c r="A48" s="62" t="s">
        <v>2223</v>
      </c>
      <c r="B48" s="59">
        <v>8932</v>
      </c>
      <c r="C48" s="72" t="s">
        <v>29</v>
      </c>
      <c r="D48" s="134" t="s">
        <v>3675</v>
      </c>
      <c r="E48" s="72" t="s">
        <v>3554</v>
      </c>
      <c r="F48" s="72" t="s">
        <v>135</v>
      </c>
      <c r="G48" s="69">
        <v>55689.25</v>
      </c>
      <c r="H48" s="69">
        <v>100</v>
      </c>
      <c r="I48" s="69">
        <v>201.98491000000001</v>
      </c>
      <c r="J48" s="70">
        <v>1.3740900466998971E-3</v>
      </c>
      <c r="K48" s="70">
        <f t="shared" si="2"/>
        <v>5.1631443340483148E-3</v>
      </c>
      <c r="L48" s="70">
        <f>I48/'סכום נכסי הקרן'!$C$41</f>
        <v>6.3263322868312659E-5</v>
      </c>
    </row>
    <row r="49" spans="1:12">
      <c r="A49" s="62" t="s">
        <v>2224</v>
      </c>
      <c r="B49" s="59">
        <v>8783</v>
      </c>
      <c r="C49" s="72" t="s">
        <v>29</v>
      </c>
      <c r="D49" s="134" t="s">
        <v>3675</v>
      </c>
      <c r="E49" s="72" t="s">
        <v>3550</v>
      </c>
      <c r="F49" s="72" t="s">
        <v>135</v>
      </c>
      <c r="G49" s="69">
        <v>801518.28</v>
      </c>
      <c r="H49" s="69">
        <v>85.438999999999993</v>
      </c>
      <c r="I49" s="69">
        <v>2483.8029700000002</v>
      </c>
      <c r="J49" s="70">
        <v>2.7422347052851207E-3</v>
      </c>
      <c r="K49" s="70">
        <f t="shared" si="2"/>
        <v>6.3491046095710199E-2</v>
      </c>
      <c r="L49" s="70">
        <f>I49/'סכום נכסי הקרן'!$C$41</f>
        <v>7.779473686048325E-4</v>
      </c>
    </row>
    <row r="50" spans="1:12">
      <c r="A50" s="62" t="s">
        <v>2225</v>
      </c>
      <c r="B50" s="59">
        <v>9116</v>
      </c>
      <c r="C50" s="72" t="s">
        <v>29</v>
      </c>
      <c r="D50" s="134" t="s">
        <v>3675</v>
      </c>
      <c r="E50" s="72" t="s">
        <v>3554</v>
      </c>
      <c r="F50" s="72" t="s">
        <v>137</v>
      </c>
      <c r="G50" s="69">
        <v>435882.65990299999</v>
      </c>
      <c r="H50" s="69">
        <v>90.532200000000003</v>
      </c>
      <c r="I50" s="69">
        <v>1583.034170116</v>
      </c>
      <c r="J50" s="70">
        <v>5.8116986212834749E-3</v>
      </c>
      <c r="K50" s="70">
        <f t="shared" si="2"/>
        <v>4.0465566987352181E-2</v>
      </c>
      <c r="L50" s="70">
        <f>I50/'סכום נכסי הקרן'!$C$41</f>
        <v>4.9581922637497973E-4</v>
      </c>
    </row>
    <row r="51" spans="1:12">
      <c r="A51" s="62" t="s">
        <v>2226</v>
      </c>
      <c r="B51" s="59">
        <v>9291</v>
      </c>
      <c r="C51" s="72" t="s">
        <v>29</v>
      </c>
      <c r="D51" s="134" t="s">
        <v>3675</v>
      </c>
      <c r="E51" s="72" t="s">
        <v>3554</v>
      </c>
      <c r="F51" s="72" t="s">
        <v>137</v>
      </c>
      <c r="G51" s="69">
        <v>158653.74770499999</v>
      </c>
      <c r="H51" s="69">
        <v>65.203800000000001</v>
      </c>
      <c r="I51" s="69">
        <v>414.99308843300003</v>
      </c>
      <c r="J51" s="70">
        <v>5.8184263873396142E-3</v>
      </c>
      <c r="K51" s="70">
        <f t="shared" si="2"/>
        <v>1.0608065786756323E-2</v>
      </c>
      <c r="L51" s="70">
        <f>I51/'סכום נכסי הקרן'!$C$41</f>
        <v>1.2997922340661543E-4</v>
      </c>
    </row>
    <row r="52" spans="1:12">
      <c r="A52" s="62" t="s">
        <v>2227</v>
      </c>
      <c r="B52" s="59">
        <v>9300</v>
      </c>
      <c r="C52" s="72" t="s">
        <v>29</v>
      </c>
      <c r="D52" s="134" t="s">
        <v>3675</v>
      </c>
      <c r="E52" s="72" t="s">
        <v>3554</v>
      </c>
      <c r="F52" s="72" t="s">
        <v>137</v>
      </c>
      <c r="G52" s="69">
        <v>74693.474927000003</v>
      </c>
      <c r="H52" s="69">
        <v>107.37439999999999</v>
      </c>
      <c r="I52" s="69">
        <v>321.737021723</v>
      </c>
      <c r="J52" s="70">
        <v>5.8117127261455995E-3</v>
      </c>
      <c r="K52" s="70">
        <f t="shared" si="2"/>
        <v>8.2242514094874059E-3</v>
      </c>
      <c r="L52" s="70">
        <f>I52/'סכום נכסי הקרן'!$C$41</f>
        <v>1.007706619467339E-4</v>
      </c>
    </row>
    <row r="53" spans="1:12">
      <c r="A53" s="62" t="s">
        <v>2228</v>
      </c>
      <c r="B53" s="59">
        <v>9720</v>
      </c>
      <c r="C53" s="72" t="s">
        <v>29</v>
      </c>
      <c r="D53" s="134" t="s">
        <v>3675</v>
      </c>
      <c r="E53" s="72" t="s">
        <v>3412</v>
      </c>
      <c r="F53" s="72" t="s">
        <v>135</v>
      </c>
      <c r="G53" s="69">
        <v>715.26919099999998</v>
      </c>
      <c r="H53" s="69">
        <v>100.6147</v>
      </c>
      <c r="I53" s="69">
        <v>2.6102279319999999</v>
      </c>
      <c r="J53" s="70">
        <v>2.0027537356011015E-4</v>
      </c>
      <c r="K53" s="70">
        <f t="shared" si="2"/>
        <v>6.6722724770283329E-5</v>
      </c>
      <c r="L53" s="70">
        <f>I53/'סכום נכסי הקרן'!$C$41</f>
        <v>8.1754469886886135E-7</v>
      </c>
    </row>
    <row r="54" spans="1:12">
      <c r="A54" s="62" t="s">
        <v>2229</v>
      </c>
      <c r="B54" s="59">
        <v>8215</v>
      </c>
      <c r="C54" s="72" t="s">
        <v>29</v>
      </c>
      <c r="D54" s="134" t="s">
        <v>3675</v>
      </c>
      <c r="E54" s="72" t="s">
        <v>3554</v>
      </c>
      <c r="F54" s="72" t="s">
        <v>135</v>
      </c>
      <c r="G54" s="69">
        <v>629431.31999999995</v>
      </c>
      <c r="H54" s="69">
        <v>144.08940000000001</v>
      </c>
      <c r="I54" s="69">
        <v>3289.4852000000001</v>
      </c>
      <c r="J54" s="70">
        <v>5.5364222933580135E-4</v>
      </c>
      <c r="K54" s="70">
        <f t="shared" si="2"/>
        <v>8.4085919449704366E-2</v>
      </c>
      <c r="L54" s="70">
        <f>I54/'סכום נכסי הקרן'!$C$41</f>
        <v>1.0302936208360122E-3</v>
      </c>
    </row>
    <row r="55" spans="1:12">
      <c r="A55" s="62" t="s">
        <v>2230</v>
      </c>
      <c r="B55" s="59">
        <v>8255</v>
      </c>
      <c r="C55" s="72" t="s">
        <v>29</v>
      </c>
      <c r="D55" s="134" t="s">
        <v>3675</v>
      </c>
      <c r="E55" s="72" t="s">
        <v>3412</v>
      </c>
      <c r="F55" s="72" t="s">
        <v>135</v>
      </c>
      <c r="G55" s="69">
        <v>72529.5</v>
      </c>
      <c r="H55" s="69">
        <v>89.879499999999993</v>
      </c>
      <c r="I55" s="69">
        <v>236.44104999999999</v>
      </c>
      <c r="J55" s="70">
        <v>7.2603510348568591E-5</v>
      </c>
      <c r="K55" s="70">
        <f t="shared" si="2"/>
        <v>6.0439132192792724E-3</v>
      </c>
      <c r="L55" s="70">
        <f>I55/'סכום נכסי הקרן'!$C$41</f>
        <v>7.4055267225026146E-5</v>
      </c>
    </row>
    <row r="56" spans="1:12">
      <c r="A56" s="62" t="s">
        <v>2231</v>
      </c>
      <c r="B56" s="59">
        <v>8735</v>
      </c>
      <c r="C56" s="72" t="s">
        <v>29</v>
      </c>
      <c r="D56" s="134" t="s">
        <v>3675</v>
      </c>
      <c r="E56" s="72" t="s">
        <v>3550</v>
      </c>
      <c r="F56" s="72" t="s">
        <v>137</v>
      </c>
      <c r="G56" s="69">
        <v>87469.26</v>
      </c>
      <c r="H56" s="69">
        <v>92.373900000000006</v>
      </c>
      <c r="I56" s="69">
        <v>324.13234</v>
      </c>
      <c r="J56" s="70">
        <v>3.3743660644009201E-3</v>
      </c>
      <c r="K56" s="70">
        <f t="shared" si="2"/>
        <v>8.285480607203884E-3</v>
      </c>
      <c r="L56" s="70">
        <f>I56/'סכום נכסי הקרן'!$C$41</f>
        <v>1.0152089518707954E-4</v>
      </c>
    </row>
    <row r="57" spans="1:12">
      <c r="A57" s="62" t="s">
        <v>2232</v>
      </c>
      <c r="B57" s="59" t="s">
        <v>2233</v>
      </c>
      <c r="C57" s="72" t="s">
        <v>29</v>
      </c>
      <c r="D57" s="134" t="s">
        <v>3675</v>
      </c>
      <c r="E57" s="72" t="s">
        <v>3550</v>
      </c>
      <c r="F57" s="72" t="s">
        <v>135</v>
      </c>
      <c r="G57" s="69">
        <v>1434.41</v>
      </c>
      <c r="H57" s="69">
        <v>1690.0118</v>
      </c>
      <c r="I57" s="69">
        <v>87.924580000000006</v>
      </c>
      <c r="J57" s="70">
        <v>1.7219809370212073E-3</v>
      </c>
      <c r="K57" s="70">
        <f t="shared" si="2"/>
        <v>2.2475307539091796E-3</v>
      </c>
      <c r="L57" s="70">
        <f>I57/'סכום נכסי הקרן'!$C$41</f>
        <v>2.7538696294692442E-5</v>
      </c>
    </row>
    <row r="58" spans="1:12">
      <c r="A58" s="62" t="s">
        <v>2234</v>
      </c>
      <c r="B58" s="59" t="s">
        <v>2235</v>
      </c>
      <c r="C58" s="72" t="s">
        <v>29</v>
      </c>
      <c r="D58" s="134" t="s">
        <v>3675</v>
      </c>
      <c r="E58" s="72" t="s">
        <v>3550</v>
      </c>
      <c r="F58" s="72" t="s">
        <v>137</v>
      </c>
      <c r="G58" s="69">
        <v>216178.41</v>
      </c>
      <c r="H58" s="69">
        <v>121.3205</v>
      </c>
      <c r="I58" s="69">
        <v>1052.11724</v>
      </c>
      <c r="J58" s="70">
        <v>3.8334133853157423E-3</v>
      </c>
      <c r="K58" s="70">
        <f t="shared" si="2"/>
        <v>2.6894252478863647E-2</v>
      </c>
      <c r="L58" s="70">
        <f>I58/'סכום נכסי הקרן'!$C$41</f>
        <v>3.2953170932144385E-4</v>
      </c>
    </row>
    <row r="59" spans="1:12">
      <c r="A59" s="62" t="s">
        <v>2236</v>
      </c>
      <c r="B59" s="59">
        <v>5691</v>
      </c>
      <c r="C59" s="72" t="s">
        <v>29</v>
      </c>
      <c r="D59" s="134" t="s">
        <v>3675</v>
      </c>
      <c r="E59" s="72" t="s">
        <v>3550</v>
      </c>
      <c r="F59" s="72" t="s">
        <v>135</v>
      </c>
      <c r="G59" s="69">
        <v>98188.25</v>
      </c>
      <c r="H59" s="69">
        <v>17.670999999999999</v>
      </c>
      <c r="I59" s="69">
        <v>62.931530000000002</v>
      </c>
      <c r="J59" s="70">
        <v>1.0123000438353731E-3</v>
      </c>
      <c r="K59" s="70">
        <f t="shared" si="2"/>
        <v>1.6086576593889689E-3</v>
      </c>
      <c r="L59" s="70">
        <f>I59/'סכום נכסי הקרן'!$C$41</f>
        <v>1.9710668985058857E-5</v>
      </c>
    </row>
    <row r="60" spans="1:12">
      <c r="A60" s="62" t="s">
        <v>2237</v>
      </c>
      <c r="B60" s="59">
        <v>8773</v>
      </c>
      <c r="C60" s="72" t="s">
        <v>29</v>
      </c>
      <c r="D60" s="134" t="s">
        <v>3675</v>
      </c>
      <c r="E60" s="72" t="s">
        <v>838</v>
      </c>
      <c r="F60" s="72" t="s">
        <v>135</v>
      </c>
      <c r="G60" s="69">
        <v>5442.73</v>
      </c>
      <c r="H60" s="69">
        <v>2472.2510000000002</v>
      </c>
      <c r="I60" s="69">
        <v>488.04169000000002</v>
      </c>
      <c r="J60" s="70">
        <v>2.6962705962853675E-6</v>
      </c>
      <c r="K60" s="70">
        <f t="shared" si="2"/>
        <v>1.2475336333307592E-2</v>
      </c>
      <c r="L60" s="70">
        <f>I60/'סכום נכסי הקרן'!$C$41</f>
        <v>1.5285864180481087E-4</v>
      </c>
    </row>
    <row r="61" spans="1:12">
      <c r="A61" s="62" t="s">
        <v>2238</v>
      </c>
      <c r="B61" s="59">
        <v>8432</v>
      </c>
      <c r="C61" s="72" t="s">
        <v>29</v>
      </c>
      <c r="D61" s="134" t="s">
        <v>3675</v>
      </c>
      <c r="E61" s="72" t="s">
        <v>3557</v>
      </c>
      <c r="F61" s="72" t="s">
        <v>135</v>
      </c>
      <c r="G61" s="69">
        <v>7503.18</v>
      </c>
      <c r="H61" s="69">
        <v>3687.6464000000001</v>
      </c>
      <c r="I61" s="69">
        <v>1003.5573499999999</v>
      </c>
      <c r="J61" s="70">
        <v>1.8305035414318139E-4</v>
      </c>
      <c r="K61" s="70">
        <f t="shared" si="2"/>
        <v>2.5652963112665399E-2</v>
      </c>
      <c r="L61" s="70">
        <f>I61/'סכום נכסי הקרן'!$C$41</f>
        <v>3.143223553181188E-4</v>
      </c>
    </row>
    <row r="62" spans="1:12">
      <c r="A62" s="62" t="s">
        <v>2239</v>
      </c>
      <c r="B62" s="59">
        <v>6629</v>
      </c>
      <c r="C62" s="72" t="s">
        <v>29</v>
      </c>
      <c r="D62" s="134" t="s">
        <v>3675</v>
      </c>
      <c r="E62" s="72" t="s">
        <v>3550</v>
      </c>
      <c r="F62" s="72" t="s">
        <v>138</v>
      </c>
      <c r="G62" s="69">
        <v>3185.4</v>
      </c>
      <c r="H62" s="69">
        <v>8053.2975999999999</v>
      </c>
      <c r="I62" s="69">
        <v>1185.3988300000001</v>
      </c>
      <c r="J62" s="70">
        <v>4.6982300884955757E-3</v>
      </c>
      <c r="K62" s="70">
        <f t="shared" si="2"/>
        <v>3.0301200484244104E-2</v>
      </c>
      <c r="L62" s="70">
        <f>I62/'סכום נכסי הקרן'!$C$41</f>
        <v>3.7127659145433232E-4</v>
      </c>
    </row>
    <row r="63" spans="1:12">
      <c r="A63" s="62" t="s">
        <v>2240</v>
      </c>
      <c r="B63" s="59">
        <v>7943</v>
      </c>
      <c r="C63" s="72" t="s">
        <v>29</v>
      </c>
      <c r="D63" s="134" t="s">
        <v>3675</v>
      </c>
      <c r="E63" s="72" t="s">
        <v>3550</v>
      </c>
      <c r="F63" s="72" t="s">
        <v>135</v>
      </c>
      <c r="G63" s="69">
        <v>1051615.71</v>
      </c>
      <c r="H63" s="69">
        <v>44.387900000000002</v>
      </c>
      <c r="I63" s="69">
        <v>1693.0478000000001</v>
      </c>
      <c r="J63" s="70">
        <v>1.4309415133862139E-2</v>
      </c>
      <c r="K63" s="70">
        <f t="shared" si="2"/>
        <v>4.3277738697623323E-2</v>
      </c>
      <c r="L63" s="70">
        <f>I63/'סכום נכסי הקרן'!$C$41</f>
        <v>5.3027639343397701E-4</v>
      </c>
    </row>
    <row r="64" spans="1:12">
      <c r="A64" s="62" t="s">
        <v>2241</v>
      </c>
      <c r="B64" s="59">
        <v>5356</v>
      </c>
      <c r="C64" s="72" t="s">
        <v>29</v>
      </c>
      <c r="D64" s="134" t="s">
        <v>3675</v>
      </c>
      <c r="E64" s="72" t="s">
        <v>3550</v>
      </c>
      <c r="F64" s="72" t="s">
        <v>135</v>
      </c>
      <c r="G64" s="69">
        <v>26128.94</v>
      </c>
      <c r="H64" s="69">
        <v>232.58170000000001</v>
      </c>
      <c r="I64" s="69">
        <v>220.41687999999999</v>
      </c>
      <c r="J64" s="70">
        <v>1.1022470443646307E-3</v>
      </c>
      <c r="K64" s="70">
        <f t="shared" si="2"/>
        <v>5.6343029046110778E-3</v>
      </c>
      <c r="L64" s="70">
        <f>I64/'סכום נכסי הקרן'!$C$41</f>
        <v>6.9036366355616004E-5</v>
      </c>
    </row>
    <row r="65" spans="1:12">
      <c r="A65" s="62" t="s">
        <v>2242</v>
      </c>
      <c r="B65" s="59" t="s">
        <v>2243</v>
      </c>
      <c r="C65" s="72" t="s">
        <v>29</v>
      </c>
      <c r="D65" s="134" t="s">
        <v>3675</v>
      </c>
      <c r="E65" s="72" t="s">
        <v>3550</v>
      </c>
      <c r="F65" s="72" t="s">
        <v>135</v>
      </c>
      <c r="G65" s="69">
        <v>359720.2</v>
      </c>
      <c r="H65" s="69">
        <v>118.8896</v>
      </c>
      <c r="I65" s="69">
        <v>1551.15876</v>
      </c>
      <c r="J65" s="70">
        <v>1.702093328749934E-3</v>
      </c>
      <c r="K65" s="70">
        <f t="shared" si="2"/>
        <v>3.9650766796902846E-2</v>
      </c>
      <c r="L65" s="70">
        <f>I65/'סכום נכסי הקרן'!$C$41</f>
        <v>4.8583558768767186E-4</v>
      </c>
    </row>
    <row r="66" spans="1:12">
      <c r="A66" s="62" t="s">
        <v>2244</v>
      </c>
      <c r="B66" s="59">
        <v>8372</v>
      </c>
      <c r="C66" s="72" t="s">
        <v>29</v>
      </c>
      <c r="D66" s="134" t="s">
        <v>3675</v>
      </c>
      <c r="E66" s="72" t="s">
        <v>3557</v>
      </c>
      <c r="F66" s="72" t="s">
        <v>135</v>
      </c>
      <c r="G66" s="69">
        <v>2378.38</v>
      </c>
      <c r="H66" s="69">
        <v>4259.5958000000001</v>
      </c>
      <c r="I66" s="69">
        <v>367.44909000000001</v>
      </c>
      <c r="J66" s="70">
        <v>1.259407864196336E-4</v>
      </c>
      <c r="K66" s="70">
        <f t="shared" si="2"/>
        <v>9.3927446712960341E-3</v>
      </c>
      <c r="L66" s="70">
        <f>I66/'סכום נכסי הקרן'!$C$41</f>
        <v>1.1508805493607258E-4</v>
      </c>
    </row>
    <row r="67" spans="1:12">
      <c r="A67" s="62" t="s">
        <v>2245</v>
      </c>
      <c r="B67" s="59">
        <v>7425</v>
      </c>
      <c r="C67" s="72" t="s">
        <v>29</v>
      </c>
      <c r="D67" s="134" t="s">
        <v>3675</v>
      </c>
      <c r="E67" s="72" t="s">
        <v>3550</v>
      </c>
      <c r="F67" s="72" t="s">
        <v>135</v>
      </c>
      <c r="G67" s="69">
        <v>314725.43</v>
      </c>
      <c r="H67" s="69">
        <v>100.27370000000001</v>
      </c>
      <c r="I67" s="69">
        <v>1144.6334299999999</v>
      </c>
      <c r="J67" s="70">
        <v>3.1817765758479504E-3</v>
      </c>
      <c r="K67" s="70">
        <f t="shared" si="2"/>
        <v>2.9259154105456625E-2</v>
      </c>
      <c r="L67" s="70">
        <f>I67/'סכום נכסי הקרן'!$C$41</f>
        <v>3.5850853535521117E-4</v>
      </c>
    </row>
    <row r="68" spans="1:12">
      <c r="A68" s="136" t="s">
        <v>3675</v>
      </c>
      <c r="B68" s="137" t="s">
        <v>3675</v>
      </c>
      <c r="C68" s="137" t="s">
        <v>3675</v>
      </c>
      <c r="D68" s="137" t="s">
        <v>3675</v>
      </c>
      <c r="E68" s="137" t="s">
        <v>3675</v>
      </c>
      <c r="F68" s="137" t="s">
        <v>3675</v>
      </c>
      <c r="G68" s="137" t="s">
        <v>3675</v>
      </c>
      <c r="H68" s="137" t="s">
        <v>3675</v>
      </c>
      <c r="I68" s="137" t="s">
        <v>3675</v>
      </c>
      <c r="J68" s="137" t="s">
        <v>3675</v>
      </c>
      <c r="K68" s="137" t="s">
        <v>3675</v>
      </c>
      <c r="L68" s="137" t="s">
        <v>3675</v>
      </c>
    </row>
    <row r="69" spans="1:12">
      <c r="A69" s="136" t="s">
        <v>3675</v>
      </c>
      <c r="B69" s="137" t="s">
        <v>3675</v>
      </c>
      <c r="C69" s="137" t="s">
        <v>3675</v>
      </c>
      <c r="D69" s="137" t="s">
        <v>3675</v>
      </c>
      <c r="E69" s="137" t="s">
        <v>3675</v>
      </c>
      <c r="F69" s="137" t="s">
        <v>3675</v>
      </c>
      <c r="G69" s="137" t="s">
        <v>3675</v>
      </c>
      <c r="H69" s="137" t="s">
        <v>3675</v>
      </c>
      <c r="I69" s="137" t="s">
        <v>3675</v>
      </c>
      <c r="J69" s="137" t="s">
        <v>3675</v>
      </c>
      <c r="K69" s="137" t="s">
        <v>3675</v>
      </c>
      <c r="L69" s="137" t="s">
        <v>3675</v>
      </c>
    </row>
    <row r="70" spans="1:12">
      <c r="A70" s="136" t="s">
        <v>3675</v>
      </c>
      <c r="B70" s="137" t="s">
        <v>3675</v>
      </c>
      <c r="C70" s="137" t="s">
        <v>3675</v>
      </c>
      <c r="D70" s="137" t="s">
        <v>3675</v>
      </c>
      <c r="E70" s="137" t="s">
        <v>3675</v>
      </c>
      <c r="F70" s="137" t="s">
        <v>3675</v>
      </c>
      <c r="G70" s="137" t="s">
        <v>3675</v>
      </c>
      <c r="H70" s="137" t="s">
        <v>3675</v>
      </c>
      <c r="I70" s="137" t="s">
        <v>3675</v>
      </c>
      <c r="J70" s="137" t="s">
        <v>3675</v>
      </c>
      <c r="K70" s="137" t="s">
        <v>3675</v>
      </c>
      <c r="L70" s="137" t="s">
        <v>3675</v>
      </c>
    </row>
    <row r="71" spans="1:12">
      <c r="A71" s="102" t="s">
        <v>214</v>
      </c>
      <c r="B71" s="137" t="s">
        <v>3675</v>
      </c>
      <c r="C71" s="137" t="s">
        <v>3675</v>
      </c>
      <c r="D71" s="137" t="s">
        <v>3675</v>
      </c>
      <c r="E71" s="137" t="s">
        <v>3675</v>
      </c>
      <c r="F71" s="137" t="s">
        <v>3675</v>
      </c>
      <c r="G71" s="137" t="s">
        <v>3675</v>
      </c>
      <c r="H71" s="137" t="s">
        <v>3675</v>
      </c>
      <c r="I71" s="137" t="s">
        <v>3675</v>
      </c>
      <c r="J71" s="137" t="s">
        <v>3675</v>
      </c>
      <c r="K71" s="137" t="s">
        <v>3675</v>
      </c>
      <c r="L71" s="137" t="s">
        <v>3675</v>
      </c>
    </row>
    <row r="72" spans="1:12">
      <c r="A72" s="102" t="s">
        <v>116</v>
      </c>
      <c r="B72" s="137" t="s">
        <v>3675</v>
      </c>
      <c r="C72" s="137" t="s">
        <v>3675</v>
      </c>
      <c r="D72" s="137" t="s">
        <v>3675</v>
      </c>
      <c r="E72" s="137" t="s">
        <v>3675</v>
      </c>
      <c r="F72" s="137" t="s">
        <v>3675</v>
      </c>
      <c r="G72" s="137" t="s">
        <v>3675</v>
      </c>
      <c r="H72" s="137" t="s">
        <v>3675</v>
      </c>
      <c r="I72" s="137" t="s">
        <v>3675</v>
      </c>
      <c r="J72" s="137" t="s">
        <v>3675</v>
      </c>
      <c r="K72" s="137" t="s">
        <v>3675</v>
      </c>
      <c r="L72" s="137" t="s">
        <v>3675</v>
      </c>
    </row>
    <row r="73" spans="1:12">
      <c r="A73" s="102" t="s">
        <v>197</v>
      </c>
      <c r="B73" s="137" t="s">
        <v>3675</v>
      </c>
      <c r="C73" s="137" t="s">
        <v>3675</v>
      </c>
      <c r="D73" s="137" t="s">
        <v>3675</v>
      </c>
      <c r="E73" s="137" t="s">
        <v>3675</v>
      </c>
      <c r="F73" s="137" t="s">
        <v>3675</v>
      </c>
      <c r="G73" s="137" t="s">
        <v>3675</v>
      </c>
      <c r="H73" s="137" t="s">
        <v>3675</v>
      </c>
      <c r="I73" s="137" t="s">
        <v>3675</v>
      </c>
      <c r="J73" s="137" t="s">
        <v>3675</v>
      </c>
      <c r="K73" s="137" t="s">
        <v>3675</v>
      </c>
      <c r="L73" s="137" t="s">
        <v>3675</v>
      </c>
    </row>
    <row r="74" spans="1:12">
      <c r="A74" s="102" t="s">
        <v>205</v>
      </c>
      <c r="B74" s="137" t="s">
        <v>3675</v>
      </c>
      <c r="C74" s="137" t="s">
        <v>3675</v>
      </c>
      <c r="D74" s="137" t="s">
        <v>3675</v>
      </c>
      <c r="E74" s="137" t="s">
        <v>3675</v>
      </c>
      <c r="F74" s="137" t="s">
        <v>3675</v>
      </c>
      <c r="G74" s="137" t="s">
        <v>3675</v>
      </c>
      <c r="H74" s="137" t="s">
        <v>3675</v>
      </c>
      <c r="I74" s="137" t="s">
        <v>3675</v>
      </c>
      <c r="J74" s="137" t="s">
        <v>3675</v>
      </c>
      <c r="K74" s="137" t="s">
        <v>3675</v>
      </c>
      <c r="L74" s="137" t="s">
        <v>3675</v>
      </c>
    </row>
    <row r="75" spans="1:12" hidden="1">
      <c r="B75" s="1"/>
      <c r="C75" s="1"/>
      <c r="D75" s="1"/>
    </row>
    <row r="76" spans="1:12" hidden="1">
      <c r="B76" s="1"/>
      <c r="C76" s="1"/>
      <c r="D76" s="1"/>
    </row>
    <row r="77" spans="1:12" hidden="1">
      <c r="B77" s="1"/>
      <c r="C77" s="1"/>
      <c r="D77" s="1"/>
    </row>
    <row r="78" spans="1:12" hidden="1">
      <c r="B78" s="1"/>
      <c r="C78" s="1"/>
      <c r="D78" s="1"/>
    </row>
    <row r="79" spans="1:12" hidden="1">
      <c r="B79" s="1"/>
      <c r="C79" s="1"/>
      <c r="D79" s="1"/>
    </row>
    <row r="80" spans="1:12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1:4" hidden="1">
      <c r="B385" s="1"/>
      <c r="C385" s="1"/>
      <c r="D385" s="1"/>
    </row>
    <row r="386" spans="1:4" hidden="1">
      <c r="B386" s="1"/>
      <c r="C386" s="1"/>
      <c r="D386" s="1"/>
    </row>
    <row r="387" spans="1:4" hidden="1">
      <c r="B387" s="1"/>
      <c r="C387" s="1"/>
      <c r="D387" s="1"/>
    </row>
    <row r="388" spans="1:4" hidden="1">
      <c r="B388" s="1"/>
      <c r="C388" s="1"/>
      <c r="D388" s="1"/>
    </row>
    <row r="389" spans="1:4" hidden="1">
      <c r="B389" s="1"/>
      <c r="C389" s="1"/>
      <c r="D389" s="1"/>
    </row>
    <row r="390" spans="1:4" hidden="1">
      <c r="B390" s="1"/>
      <c r="C390" s="1"/>
      <c r="D390" s="1"/>
    </row>
    <row r="391" spans="1:4" hidden="1">
      <c r="B391" s="1"/>
      <c r="C391" s="1"/>
      <c r="D391" s="1"/>
    </row>
    <row r="392" spans="1:4" hidden="1">
      <c r="B392" s="1"/>
      <c r="C392" s="1"/>
      <c r="D392" s="1"/>
    </row>
    <row r="393" spans="1:4" hidden="1">
      <c r="B393" s="1"/>
      <c r="C393" s="1"/>
      <c r="D393" s="1"/>
    </row>
    <row r="394" spans="1:4" hidden="1">
      <c r="B394" s="1"/>
      <c r="C394" s="1"/>
      <c r="D394" s="1"/>
    </row>
    <row r="395" spans="1:4" hidden="1">
      <c r="B395" s="1"/>
      <c r="C395" s="1"/>
      <c r="D395" s="1"/>
    </row>
    <row r="396" spans="1:4" hidden="1">
      <c r="B396" s="1"/>
      <c r="C396" s="1"/>
      <c r="D396" s="1"/>
    </row>
    <row r="397" spans="1:4" hidden="1">
      <c r="B397" s="1"/>
      <c r="C397" s="1"/>
      <c r="D397" s="1"/>
    </row>
    <row r="398" spans="1:4" hidden="1">
      <c r="B398" s="1"/>
      <c r="C398" s="1"/>
      <c r="D398" s="1"/>
    </row>
    <row r="399" spans="1:4" hidden="1">
      <c r="A399" s="32"/>
      <c r="B399" s="1"/>
      <c r="C399" s="1"/>
      <c r="D399" s="1"/>
    </row>
    <row r="400" spans="1:4" hidden="1">
      <c r="A400" s="32"/>
      <c r="B400" s="1"/>
      <c r="C400" s="1"/>
      <c r="D400" s="1"/>
    </row>
    <row r="401" spans="1:4" hidden="1">
      <c r="A401" s="3"/>
      <c r="B401" s="1"/>
      <c r="C401" s="1"/>
      <c r="D401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F00-000000000000}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>
      <selection activeCell="A12" sqref="A12:XFD12"/>
    </sheetView>
  </sheetViews>
  <sheetFormatPr defaultColWidth="0" defaultRowHeight="18" zeroHeight="1"/>
  <cols>
    <col min="1" max="1" width="55.42578125" style="2" bestFit="1" customWidth="1"/>
    <col min="2" max="2" width="58.140625" style="2" bestFit="1" customWidth="1"/>
    <col min="3" max="3" width="12.28515625" style="1" bestFit="1" customWidth="1"/>
    <col min="4" max="4" width="11.28515625" style="1" bestFit="1" customWidth="1"/>
    <col min="5" max="6" width="13.140625" style="1" bestFit="1" customWidth="1"/>
    <col min="7" max="7" width="11.28515625" style="1" bestFit="1" customWidth="1"/>
    <col min="8" max="8" width="9" style="1" bestFit="1" customWidth="1"/>
    <col min="9" max="9" width="9.140625" style="1" bestFit="1" customWidth="1"/>
    <col min="10" max="10" width="9" style="1" bestFit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149</v>
      </c>
      <c r="B1" s="37" t="s" vm="1">
        <v>222</v>
      </c>
    </row>
    <row r="2" spans="1:10">
      <c r="A2" s="37" t="s">
        <v>148</v>
      </c>
      <c r="B2" s="37" t="s">
        <v>223</v>
      </c>
    </row>
    <row r="3" spans="1:10">
      <c r="A3" s="37" t="s">
        <v>150</v>
      </c>
      <c r="B3" s="37" t="s">
        <v>224</v>
      </c>
    </row>
    <row r="4" spans="1:10">
      <c r="A4" s="37" t="s">
        <v>151</v>
      </c>
      <c r="B4" s="37">
        <v>8803</v>
      </c>
    </row>
    <row r="5" spans="1:10" ht="18.75">
      <c r="A5" s="162" t="s">
        <v>102</v>
      </c>
      <c r="B5" s="163"/>
      <c r="C5" s="163"/>
      <c r="D5" s="163"/>
      <c r="E5" s="163"/>
      <c r="F5" s="163"/>
      <c r="G5" s="163"/>
      <c r="H5" s="163"/>
      <c r="I5" s="163"/>
      <c r="J5" s="164"/>
    </row>
    <row r="6" spans="1:10" s="3" customFormat="1" ht="78.75">
      <c r="A6" s="17" t="s">
        <v>120</v>
      </c>
      <c r="B6" s="25" t="s">
        <v>48</v>
      </c>
      <c r="C6" s="25" t="s">
        <v>107</v>
      </c>
      <c r="D6" s="25" t="s">
        <v>108</v>
      </c>
      <c r="E6" s="25" t="s">
        <v>199</v>
      </c>
      <c r="F6" s="25" t="s">
        <v>198</v>
      </c>
      <c r="G6" s="25" t="s">
        <v>115</v>
      </c>
      <c r="H6" s="25" t="s">
        <v>63</v>
      </c>
      <c r="I6" s="25" t="s">
        <v>152</v>
      </c>
      <c r="J6" s="26" t="s">
        <v>154</v>
      </c>
    </row>
    <row r="7" spans="1:10" s="3" customFormat="1">
      <c r="A7" s="127" t="s">
        <v>3675</v>
      </c>
      <c r="B7" s="128" t="s">
        <v>3675</v>
      </c>
      <c r="C7" s="128" t="s">
        <v>3675</v>
      </c>
      <c r="D7" s="27" t="s">
        <v>21</v>
      </c>
      <c r="E7" s="27" t="s">
        <v>206</v>
      </c>
      <c r="F7" s="128" t="s">
        <v>3675</v>
      </c>
      <c r="G7" s="27" t="s">
        <v>202</v>
      </c>
      <c r="H7" s="27" t="s">
        <v>19</v>
      </c>
      <c r="I7" s="27" t="s">
        <v>19</v>
      </c>
      <c r="J7" s="28" t="s">
        <v>19</v>
      </c>
    </row>
    <row r="8" spans="1:10" s="4" customFormat="1" ht="20.25">
      <c r="A8" s="129" t="s">
        <v>3675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5" t="s">
        <v>2246</v>
      </c>
      <c r="B9" s="130" t="s">
        <v>3675</v>
      </c>
      <c r="C9" s="130" t="s">
        <v>3675</v>
      </c>
      <c r="D9" s="130" t="s">
        <v>3675</v>
      </c>
      <c r="E9" s="130" t="s">
        <v>3675</v>
      </c>
      <c r="F9" s="130" t="s">
        <v>3675</v>
      </c>
      <c r="G9" s="63">
        <v>227230.59633652208</v>
      </c>
      <c r="H9" s="130" t="s">
        <v>3675</v>
      </c>
      <c r="I9" s="64">
        <f>IFERROR(G9/$G$9,0)</f>
        <v>1</v>
      </c>
      <c r="J9" s="64">
        <f>G9/'סכום נכסי הקרן'!$C$41</f>
        <v>7.1170477941132432E-2</v>
      </c>
    </row>
    <row r="10" spans="1:10">
      <c r="A10" s="56" t="s">
        <v>2247</v>
      </c>
      <c r="B10" s="131" t="s">
        <v>3675</v>
      </c>
      <c r="C10" s="131" t="s">
        <v>3675</v>
      </c>
      <c r="D10" s="131" t="s">
        <v>3675</v>
      </c>
      <c r="E10" s="131" t="s">
        <v>3675</v>
      </c>
      <c r="F10" s="131" t="s">
        <v>3675</v>
      </c>
      <c r="G10" s="66">
        <v>14119.287863369</v>
      </c>
      <c r="H10" s="131" t="s">
        <v>3675</v>
      </c>
      <c r="I10" s="67">
        <f t="shared" ref="I10:I29" si="0">IFERROR(G10/$G$9,0)</f>
        <v>6.2136385200779624E-2</v>
      </c>
      <c r="J10" s="67">
        <f>G10/'סכום נכסי הקרן'!$C$41</f>
        <v>4.4222762322737941E-3</v>
      </c>
    </row>
    <row r="11" spans="1:10">
      <c r="A11" s="76" t="s">
        <v>185</v>
      </c>
      <c r="B11" s="131" t="s">
        <v>3675</v>
      </c>
      <c r="C11" s="131" t="s">
        <v>3675</v>
      </c>
      <c r="D11" s="131" t="s">
        <v>3675</v>
      </c>
      <c r="E11" s="131" t="s">
        <v>3675</v>
      </c>
      <c r="F11" s="131" t="s">
        <v>3675</v>
      </c>
      <c r="G11" s="66">
        <v>1744.8925800000002</v>
      </c>
      <c r="H11" s="131" t="s">
        <v>3675</v>
      </c>
      <c r="I11" s="67">
        <f t="shared" si="0"/>
        <v>7.67895084610817E-3</v>
      </c>
      <c r="J11" s="67">
        <f>G11/'סכום נכסי הקרן'!$C$41</f>
        <v>5.4651460180398176E-4</v>
      </c>
    </row>
    <row r="12" spans="1:10">
      <c r="A12" s="62" t="s">
        <v>2248</v>
      </c>
      <c r="B12" s="59">
        <v>5224</v>
      </c>
      <c r="C12" s="72" t="s">
        <v>135</v>
      </c>
      <c r="D12" s="79">
        <v>40801</v>
      </c>
      <c r="E12" s="69">
        <v>107783.036261</v>
      </c>
      <c r="F12" s="71">
        <v>120.56959999999999</v>
      </c>
      <c r="G12" s="69">
        <v>471.34161947899997</v>
      </c>
      <c r="H12" s="70">
        <v>1.4E-3</v>
      </c>
      <c r="I12" s="70">
        <f t="shared" si="0"/>
        <v>2.0742876491023081E-3</v>
      </c>
      <c r="J12" s="70">
        <f>G12/'סכום נכסי הקרן'!$C$41</f>
        <v>1.4762804337399929E-4</v>
      </c>
    </row>
    <row r="13" spans="1:10">
      <c r="A13" s="62" t="s">
        <v>2249</v>
      </c>
      <c r="B13" s="59">
        <v>7034</v>
      </c>
      <c r="C13" s="72" t="s">
        <v>135</v>
      </c>
      <c r="D13" s="79">
        <v>43850</v>
      </c>
      <c r="E13" s="69">
        <v>141736.977006</v>
      </c>
      <c r="F13" s="71">
        <v>66</v>
      </c>
      <c r="G13" s="69">
        <v>339.29281030800001</v>
      </c>
      <c r="H13" s="70">
        <v>1.9E-3</v>
      </c>
      <c r="I13" s="70">
        <f t="shared" si="0"/>
        <v>1.4931651625185059E-3</v>
      </c>
      <c r="J13" s="70">
        <f>G13/'סכום נכסי הקרן'!$C$41</f>
        <v>1.0626927826149076E-4</v>
      </c>
    </row>
    <row r="14" spans="1:10">
      <c r="A14" s="62" t="s">
        <v>2250</v>
      </c>
      <c r="B14" s="59">
        <v>83021</v>
      </c>
      <c r="C14" s="72" t="s">
        <v>135</v>
      </c>
      <c r="D14" s="79">
        <v>44255</v>
      </c>
      <c r="E14" s="69">
        <v>31781.93</v>
      </c>
      <c r="F14" s="71">
        <v>100</v>
      </c>
      <c r="G14" s="69">
        <v>115.27308000000001</v>
      </c>
      <c r="H14" s="70">
        <v>1E-4</v>
      </c>
      <c r="I14" s="70">
        <f t="shared" si="0"/>
        <v>5.0729559248827497E-4</v>
      </c>
      <c r="J14" s="70">
        <f>G14/'סכום נכסי הקרן'!$C$41</f>
        <v>3.6104469774820483E-5</v>
      </c>
    </row>
    <row r="15" spans="1:10">
      <c r="A15" s="62" t="s">
        <v>2251</v>
      </c>
      <c r="B15" s="59">
        <v>8401</v>
      </c>
      <c r="C15" s="72" t="s">
        <v>135</v>
      </c>
      <c r="D15" s="79">
        <v>44621</v>
      </c>
      <c r="E15" s="69">
        <v>22559.053689</v>
      </c>
      <c r="F15" s="71">
        <v>81.944800000000001</v>
      </c>
      <c r="G15" s="69">
        <v>67.048618478999998</v>
      </c>
      <c r="H15" s="70">
        <v>6.9999999999999999E-4</v>
      </c>
      <c r="I15" s="70">
        <f t="shared" si="0"/>
        <v>2.9506861998330054E-4</v>
      </c>
      <c r="J15" s="70">
        <f>G15/'סכום נכסי הקרן'!$C$41</f>
        <v>2.100017470964188E-5</v>
      </c>
    </row>
    <row r="16" spans="1:10">
      <c r="A16" s="62" t="s">
        <v>2252</v>
      </c>
      <c r="B16" s="59">
        <v>8507</v>
      </c>
      <c r="C16" s="72" t="s">
        <v>135</v>
      </c>
      <c r="D16" s="79">
        <v>44621</v>
      </c>
      <c r="E16" s="69">
        <v>19250.391422000001</v>
      </c>
      <c r="F16" s="71">
        <v>100.4772</v>
      </c>
      <c r="G16" s="69">
        <v>70.154356438999997</v>
      </c>
      <c r="H16" s="70">
        <v>4.0000000000000002E-4</v>
      </c>
      <c r="I16" s="70">
        <f t="shared" si="0"/>
        <v>3.0873640068744697E-4</v>
      </c>
      <c r="J16" s="70">
        <f>G16/'סכום נכסי הקרן'!$C$41</f>
        <v>2.1972917194750568E-5</v>
      </c>
    </row>
    <row r="17" spans="1:10">
      <c r="A17" s="62" t="s">
        <v>2253</v>
      </c>
      <c r="B17" s="59">
        <v>7992</v>
      </c>
      <c r="C17" s="72" t="s">
        <v>135</v>
      </c>
      <c r="D17" s="79">
        <v>44196</v>
      </c>
      <c r="E17" s="69">
        <v>112543.3</v>
      </c>
      <c r="F17" s="71">
        <v>113.8103</v>
      </c>
      <c r="G17" s="69">
        <v>464.56741999999997</v>
      </c>
      <c r="H17" s="70">
        <v>6.9999999999999999E-4</v>
      </c>
      <c r="I17" s="70">
        <f t="shared" si="0"/>
        <v>2.044475644961072E-3</v>
      </c>
      <c r="J17" s="70">
        <f>G17/'סכום נכסי הקרן'!$C$41</f>
        <v>1.4550630879088449E-4</v>
      </c>
    </row>
    <row r="18" spans="1:10">
      <c r="A18" s="62" t="s">
        <v>3415</v>
      </c>
      <c r="B18" s="59">
        <v>9867</v>
      </c>
      <c r="C18" s="72" t="s">
        <v>135</v>
      </c>
      <c r="D18" s="79">
        <v>45222</v>
      </c>
      <c r="E18" s="69">
        <v>23535.873673000002</v>
      </c>
      <c r="F18" s="71">
        <v>102</v>
      </c>
      <c r="G18" s="69">
        <v>87.071906144999986</v>
      </c>
      <c r="H18" s="70">
        <v>0</v>
      </c>
      <c r="I18" s="70">
        <f t="shared" si="0"/>
        <v>3.8318742083504E-4</v>
      </c>
      <c r="J18" s="70">
        <f>G18/'סכום נכסי הקרן'!$C$41</f>
        <v>2.7271631881859645E-5</v>
      </c>
    </row>
    <row r="19" spans="1:10">
      <c r="A19" s="62" t="s">
        <v>2254</v>
      </c>
      <c r="B19" s="59">
        <v>8402</v>
      </c>
      <c r="C19" s="72" t="s">
        <v>135</v>
      </c>
      <c r="D19" s="79">
        <v>44560</v>
      </c>
      <c r="E19" s="69">
        <v>12324.916166000001</v>
      </c>
      <c r="F19" s="71">
        <v>99.982100000000003</v>
      </c>
      <c r="G19" s="69">
        <v>44.694469149999996</v>
      </c>
      <c r="H19" s="70">
        <v>4.0000000000000002E-4</v>
      </c>
      <c r="I19" s="70">
        <f t="shared" si="0"/>
        <v>1.9669212628306776E-4</v>
      </c>
      <c r="J19" s="70">
        <f>G19/'סכום נכסי הקרן'!$C$41</f>
        <v>1.399867263482351E-5</v>
      </c>
    </row>
    <row r="20" spans="1:10">
      <c r="A20" s="62" t="s">
        <v>2255</v>
      </c>
      <c r="B20" s="59">
        <v>8291</v>
      </c>
      <c r="C20" s="72" t="s">
        <v>135</v>
      </c>
      <c r="D20" s="79">
        <v>44279</v>
      </c>
      <c r="E20" s="69">
        <v>23424.35</v>
      </c>
      <c r="F20" s="71">
        <v>100.5746</v>
      </c>
      <c r="G20" s="69">
        <v>85.44832000000001</v>
      </c>
      <c r="H20" s="70">
        <v>1.6000000000000001E-3</v>
      </c>
      <c r="I20" s="70">
        <f t="shared" si="0"/>
        <v>3.7604231726546839E-4</v>
      </c>
      <c r="J20" s="70">
        <f>G20/'סכום נכסי הקרן'!$C$41</f>
        <v>2.676311144587434E-5</v>
      </c>
    </row>
    <row r="21" spans="1:10">
      <c r="A21" s="133" t="s">
        <v>3675</v>
      </c>
      <c r="B21" s="134" t="s">
        <v>3675</v>
      </c>
      <c r="C21" s="134" t="s">
        <v>3675</v>
      </c>
      <c r="D21" s="134" t="s">
        <v>3675</v>
      </c>
      <c r="E21" s="134" t="s">
        <v>3675</v>
      </c>
      <c r="F21" s="134" t="s">
        <v>3675</v>
      </c>
      <c r="G21" s="134" t="s">
        <v>3675</v>
      </c>
      <c r="H21" s="134" t="s">
        <v>3675</v>
      </c>
      <c r="I21" s="134" t="s">
        <v>3675</v>
      </c>
      <c r="J21" s="134" t="s">
        <v>3675</v>
      </c>
    </row>
    <row r="22" spans="1:10">
      <c r="A22" s="58" t="s">
        <v>187</v>
      </c>
      <c r="B22" s="134" t="s">
        <v>3675</v>
      </c>
      <c r="C22" s="134" t="s">
        <v>3675</v>
      </c>
      <c r="D22" s="134" t="s">
        <v>3675</v>
      </c>
      <c r="E22" s="134" t="s">
        <v>3675</v>
      </c>
      <c r="F22" s="134" t="s">
        <v>3675</v>
      </c>
      <c r="G22" s="69">
        <v>259.19227259499996</v>
      </c>
      <c r="H22" s="134" t="s">
        <v>3675</v>
      </c>
      <c r="I22" s="70">
        <f t="shared" si="0"/>
        <v>1.1406574500695476E-3</v>
      </c>
      <c r="J22" s="70">
        <f>G22/'סכום נכסי הקרן'!$C$41</f>
        <v>8.1181135888563105E-5</v>
      </c>
    </row>
    <row r="23" spans="1:10">
      <c r="A23" s="62" t="s">
        <v>2256</v>
      </c>
      <c r="B23" s="59">
        <v>992880</v>
      </c>
      <c r="C23" s="72" t="s">
        <v>136</v>
      </c>
      <c r="D23" s="79">
        <v>45158</v>
      </c>
      <c r="E23" s="69">
        <v>157.45541600000001</v>
      </c>
      <c r="F23" s="71">
        <v>164613.12</v>
      </c>
      <c r="G23" s="69">
        <v>259.19227259499996</v>
      </c>
      <c r="H23" s="70">
        <v>1.1937484154662625E-7</v>
      </c>
      <c r="I23" s="70">
        <f t="shared" si="0"/>
        <v>1.1406574500695476E-3</v>
      </c>
      <c r="J23" s="70">
        <f>G23/'סכום נכסי הקרן'!$C$41</f>
        <v>8.1181135888563105E-5</v>
      </c>
    </row>
    <row r="24" spans="1:10">
      <c r="A24" s="133" t="s">
        <v>3675</v>
      </c>
      <c r="B24" s="134" t="s">
        <v>3675</v>
      </c>
      <c r="C24" s="134" t="s">
        <v>3675</v>
      </c>
      <c r="D24" s="134" t="s">
        <v>3675</v>
      </c>
      <c r="E24" s="134" t="s">
        <v>3675</v>
      </c>
      <c r="F24" s="134" t="s">
        <v>3675</v>
      </c>
      <c r="G24" s="134" t="s">
        <v>3675</v>
      </c>
      <c r="H24" s="134" t="s">
        <v>3675</v>
      </c>
      <c r="I24" s="134" t="s">
        <v>3675</v>
      </c>
      <c r="J24" s="134" t="s">
        <v>3675</v>
      </c>
    </row>
    <row r="25" spans="1:10">
      <c r="A25" s="76" t="s">
        <v>188</v>
      </c>
      <c r="B25" s="134" t="s">
        <v>3675</v>
      </c>
      <c r="C25" s="134" t="s">
        <v>3675</v>
      </c>
      <c r="D25" s="134" t="s">
        <v>3675</v>
      </c>
      <c r="E25" s="134" t="s">
        <v>3675</v>
      </c>
      <c r="F25" s="134" t="s">
        <v>3675</v>
      </c>
      <c r="G25" s="69">
        <v>2902.0266099999999</v>
      </c>
      <c r="H25" s="134" t="s">
        <v>3675</v>
      </c>
      <c r="I25" s="70">
        <f t="shared" si="0"/>
        <v>1.2771284575173058E-2</v>
      </c>
      <c r="J25" s="70">
        <f>G25/'סכום נכסי הקרן'!$C$41</f>
        <v>9.0893842713727897E-4</v>
      </c>
    </row>
    <row r="26" spans="1:10">
      <c r="A26" s="62" t="s">
        <v>2257</v>
      </c>
      <c r="B26" s="59">
        <v>8510</v>
      </c>
      <c r="C26" s="72" t="s">
        <v>136</v>
      </c>
      <c r="D26" s="79">
        <v>44655</v>
      </c>
      <c r="E26" s="69">
        <v>1299101.3999999999</v>
      </c>
      <c r="F26" s="71">
        <v>94.706891999999996</v>
      </c>
      <c r="G26" s="69">
        <v>1230.3386699999999</v>
      </c>
      <c r="H26" s="70">
        <v>1.2999999999999999E-3</v>
      </c>
      <c r="I26" s="70">
        <f t="shared" si="0"/>
        <v>5.4144938658608416E-3</v>
      </c>
      <c r="J26" s="70">
        <f>G26/'סכום נכסי הקרן'!$C$41</f>
        <v>3.8535211624264593E-4</v>
      </c>
    </row>
    <row r="27" spans="1:10">
      <c r="A27" s="62" t="s">
        <v>2258</v>
      </c>
      <c r="B27" s="59">
        <v>7004</v>
      </c>
      <c r="C27" s="72" t="s">
        <v>136</v>
      </c>
      <c r="D27" s="79">
        <v>43614</v>
      </c>
      <c r="E27" s="69">
        <v>1766859.84</v>
      </c>
      <c r="F27" s="71">
        <v>94.613511000000003</v>
      </c>
      <c r="G27" s="69">
        <v>1671.68794</v>
      </c>
      <c r="H27" s="70">
        <v>1.5E-3</v>
      </c>
      <c r="I27" s="70">
        <f t="shared" si="0"/>
        <v>7.3567907093122159E-3</v>
      </c>
      <c r="J27" s="70">
        <f>G27/'סכום נכסי הקרן'!$C$41</f>
        <v>5.235863108946331E-4</v>
      </c>
    </row>
    <row r="28" spans="1:10">
      <c r="A28" s="133" t="s">
        <v>3675</v>
      </c>
      <c r="B28" s="134" t="s">
        <v>3675</v>
      </c>
      <c r="C28" s="134" t="s">
        <v>3675</v>
      </c>
      <c r="D28" s="134" t="s">
        <v>3675</v>
      </c>
      <c r="E28" s="134" t="s">
        <v>3675</v>
      </c>
      <c r="F28" s="134" t="s">
        <v>3675</v>
      </c>
      <c r="G28" s="134" t="s">
        <v>3675</v>
      </c>
      <c r="H28" s="134" t="s">
        <v>3675</v>
      </c>
      <c r="I28" s="134" t="s">
        <v>3675</v>
      </c>
      <c r="J28" s="134" t="s">
        <v>3675</v>
      </c>
    </row>
    <row r="29" spans="1:10">
      <c r="A29" s="76" t="s">
        <v>189</v>
      </c>
      <c r="B29" s="131" t="s">
        <v>3675</v>
      </c>
      <c r="C29" s="131" t="s">
        <v>3675</v>
      </c>
      <c r="D29" s="131" t="s">
        <v>3675</v>
      </c>
      <c r="E29" s="131" t="s">
        <v>3675</v>
      </c>
      <c r="F29" s="131" t="s">
        <v>3675</v>
      </c>
      <c r="G29" s="66">
        <v>9213.1764007740003</v>
      </c>
      <c r="H29" s="131" t="s">
        <v>3675</v>
      </c>
      <c r="I29" s="67">
        <f t="shared" si="0"/>
        <v>4.0545492329428855E-2</v>
      </c>
      <c r="J29" s="67">
        <f>G29/'סכום נכסי הקרן'!$C$41</f>
        <v>2.8856420674439704E-3</v>
      </c>
    </row>
    <row r="30" spans="1:10">
      <c r="A30" s="62" t="s">
        <v>2259</v>
      </c>
      <c r="B30" s="59">
        <v>91381</v>
      </c>
      <c r="C30" s="72" t="s">
        <v>135</v>
      </c>
      <c r="D30" s="79">
        <v>44742</v>
      </c>
      <c r="E30" s="69">
        <v>56476.7</v>
      </c>
      <c r="F30" s="71">
        <v>100</v>
      </c>
      <c r="G30" s="69">
        <v>204.84100000000001</v>
      </c>
      <c r="H30" s="70">
        <v>4.0000000000000002E-4</v>
      </c>
      <c r="I30" s="70">
        <f t="shared" ref="I30:I50" si="1">IFERROR(G30/$G$9,0)</f>
        <v>9.0146751054878313E-4</v>
      </c>
      <c r="J30" s="70">
        <f>G30/'סכום נכסי הקרן'!$C$41</f>
        <v>6.4157873574159749E-5</v>
      </c>
    </row>
    <row r="31" spans="1:10">
      <c r="A31" s="62" t="s">
        <v>2260</v>
      </c>
      <c r="B31" s="59">
        <v>72111</v>
      </c>
      <c r="C31" s="72" t="s">
        <v>135</v>
      </c>
      <c r="D31" s="79">
        <v>43466</v>
      </c>
      <c r="E31" s="69">
        <v>33218.550000000003</v>
      </c>
      <c r="F31" s="71">
        <v>100</v>
      </c>
      <c r="G31" s="69">
        <v>120.48367999999999</v>
      </c>
      <c r="H31" s="70">
        <v>2.9999999999999997E-4</v>
      </c>
      <c r="I31" s="70">
        <f t="shared" si="1"/>
        <v>5.3022648332783084E-4</v>
      </c>
      <c r="J31" s="70">
        <f>G31/'סכום נכסי הקרן'!$C$41</f>
        <v>3.7736472235487611E-5</v>
      </c>
    </row>
    <row r="32" spans="1:10">
      <c r="A32" s="62" t="s">
        <v>2261</v>
      </c>
      <c r="B32" s="59">
        <v>5272</v>
      </c>
      <c r="C32" s="72" t="s">
        <v>135</v>
      </c>
      <c r="D32" s="79">
        <v>42403</v>
      </c>
      <c r="E32" s="69">
        <v>151955.24562599999</v>
      </c>
      <c r="F32" s="71">
        <v>113.42319999999999</v>
      </c>
      <c r="G32" s="69">
        <v>625.12252513600004</v>
      </c>
      <c r="H32" s="70">
        <v>2.0000000000000001E-4</v>
      </c>
      <c r="I32" s="70">
        <f t="shared" si="1"/>
        <v>2.7510490894026053E-3</v>
      </c>
      <c r="J32" s="70">
        <f>G32/'סכום נכסי הקרן'!$C$41</f>
        <v>1.9579347853230058E-4</v>
      </c>
    </row>
    <row r="33" spans="1:10">
      <c r="A33" s="62" t="s">
        <v>2262</v>
      </c>
      <c r="B33" s="59">
        <v>8292</v>
      </c>
      <c r="C33" s="72" t="s">
        <v>135</v>
      </c>
      <c r="D33" s="79">
        <v>44317</v>
      </c>
      <c r="E33" s="69">
        <v>60330.69</v>
      </c>
      <c r="F33" s="71">
        <v>126.2667</v>
      </c>
      <c r="G33" s="69">
        <v>276.29604999999998</v>
      </c>
      <c r="H33" s="70">
        <v>2.0000000000000001E-4</v>
      </c>
      <c r="I33" s="70">
        <f t="shared" si="1"/>
        <v>1.2159280240184439E-3</v>
      </c>
      <c r="J33" s="70">
        <f>G33/'סכום נכסי הקרן'!$C$41</f>
        <v>8.6538178611409426E-5</v>
      </c>
    </row>
    <row r="34" spans="1:10">
      <c r="A34" s="62" t="s">
        <v>2263</v>
      </c>
      <c r="B34" s="59">
        <v>7038</v>
      </c>
      <c r="C34" s="72" t="s">
        <v>135</v>
      </c>
      <c r="D34" s="79">
        <v>43556</v>
      </c>
      <c r="E34" s="69">
        <v>226525.33426599999</v>
      </c>
      <c r="F34" s="71">
        <v>117.4562</v>
      </c>
      <c r="G34" s="69">
        <v>965.02881622500013</v>
      </c>
      <c r="H34" s="70">
        <v>4.0000000000000002E-4</v>
      </c>
      <c r="I34" s="70">
        <f t="shared" si="1"/>
        <v>4.246914067838909E-3</v>
      </c>
      <c r="J34" s="70">
        <f>G34/'סכום נכסי הקרן'!$C$41</f>
        <v>3.0225490398301411E-4</v>
      </c>
    </row>
    <row r="35" spans="1:10">
      <c r="A35" s="62" t="s">
        <v>2264</v>
      </c>
      <c r="B35" s="59">
        <v>9290</v>
      </c>
      <c r="C35" s="72" t="s">
        <v>135</v>
      </c>
      <c r="D35" s="79">
        <v>44853</v>
      </c>
      <c r="E35" s="69">
        <v>20683.008937999999</v>
      </c>
      <c r="F35" s="71">
        <v>111.11109999999999</v>
      </c>
      <c r="G35" s="69">
        <v>83.352517852000005</v>
      </c>
      <c r="H35" s="70">
        <v>2.0000000000000001E-4</v>
      </c>
      <c r="I35" s="70">
        <f t="shared" si="1"/>
        <v>3.6681907804597441E-4</v>
      </c>
      <c r="J35" s="70">
        <f>G35/'סכום נכסי הקרן'!$C$41</f>
        <v>2.6106689102457561E-5</v>
      </c>
    </row>
    <row r="36" spans="1:10">
      <c r="A36" s="62" t="s">
        <v>2265</v>
      </c>
      <c r="B36" s="59">
        <v>83791</v>
      </c>
      <c r="C36" s="72" t="s">
        <v>136</v>
      </c>
      <c r="D36" s="79">
        <v>44308</v>
      </c>
      <c r="E36" s="69">
        <v>344724.73</v>
      </c>
      <c r="F36" s="71">
        <v>100</v>
      </c>
      <c r="G36" s="69">
        <v>344.72472999999997</v>
      </c>
      <c r="H36" s="70">
        <v>1E-4</v>
      </c>
      <c r="I36" s="70">
        <f t="shared" si="1"/>
        <v>1.5170700405568289E-3</v>
      </c>
      <c r="J36" s="70">
        <f>G36/'סכום נכסי הקרן'!$C$41</f>
        <v>1.0797059985660267E-4</v>
      </c>
    </row>
    <row r="37" spans="1:10">
      <c r="A37" s="62" t="s">
        <v>2266</v>
      </c>
      <c r="B37" s="59">
        <v>7079</v>
      </c>
      <c r="C37" s="72" t="s">
        <v>136</v>
      </c>
      <c r="D37" s="79">
        <v>44166</v>
      </c>
      <c r="E37" s="69">
        <v>760611.24</v>
      </c>
      <c r="F37" s="71">
        <v>73.331999999999994</v>
      </c>
      <c r="G37" s="69">
        <v>557.77143999999998</v>
      </c>
      <c r="H37" s="70">
        <v>2E-3</v>
      </c>
      <c r="I37" s="70">
        <f t="shared" si="1"/>
        <v>2.4546493693743438E-3</v>
      </c>
      <c r="J37" s="70">
        <f>G37/'סכום נכסי הקרן'!$C$41</f>
        <v>1.7469856879627138E-4</v>
      </c>
    </row>
    <row r="38" spans="1:10">
      <c r="A38" s="62" t="s">
        <v>2267</v>
      </c>
      <c r="B38" s="59">
        <v>8279</v>
      </c>
      <c r="C38" s="72" t="s">
        <v>136</v>
      </c>
      <c r="D38" s="79">
        <v>44308</v>
      </c>
      <c r="E38" s="69">
        <v>76071.460000000006</v>
      </c>
      <c r="F38" s="71">
        <v>101.042474</v>
      </c>
      <c r="G38" s="69">
        <v>76.864500000000007</v>
      </c>
      <c r="H38" s="70">
        <v>8.9999999999999998E-4</v>
      </c>
      <c r="I38" s="70">
        <f t="shared" si="1"/>
        <v>3.3826650653227109E-4</v>
      </c>
      <c r="J38" s="70">
        <f>G38/'סכום נכסי הקרן'!$C$41</f>
        <v>2.4074588941378931E-5</v>
      </c>
    </row>
    <row r="39" spans="1:10">
      <c r="A39" s="62" t="s">
        <v>2268</v>
      </c>
      <c r="B39" s="59">
        <v>6662</v>
      </c>
      <c r="C39" s="72" t="s">
        <v>135</v>
      </c>
      <c r="D39" s="79">
        <v>43556</v>
      </c>
      <c r="E39" s="69">
        <v>122125.801588</v>
      </c>
      <c r="F39" s="71">
        <v>133.20480000000001</v>
      </c>
      <c r="G39" s="69">
        <v>590.03103795999994</v>
      </c>
      <c r="H39" s="70">
        <v>8.0000000000000004E-4</v>
      </c>
      <c r="I39" s="70">
        <f t="shared" si="1"/>
        <v>2.5966179179769465E-3</v>
      </c>
      <c r="J39" s="70">
        <f>G39/'סכום נכסי הקרן'!$C$41</f>
        <v>1.848025382529275E-4</v>
      </c>
    </row>
    <row r="40" spans="1:10">
      <c r="A40" s="62" t="s">
        <v>2269</v>
      </c>
      <c r="B40" s="59">
        <v>8283</v>
      </c>
      <c r="C40" s="72" t="s">
        <v>136</v>
      </c>
      <c r="D40" s="79">
        <v>44317</v>
      </c>
      <c r="E40" s="69">
        <v>1064568.74</v>
      </c>
      <c r="F40" s="71">
        <v>107.82</v>
      </c>
      <c r="G40" s="69">
        <v>1147.8180199999999</v>
      </c>
      <c r="H40" s="70">
        <v>8.0000000000000004E-4</v>
      </c>
      <c r="I40" s="70">
        <f t="shared" si="1"/>
        <v>5.0513356850065824E-3</v>
      </c>
      <c r="J40" s="70">
        <f>G40/'סכום נכסי הקרן'!$C$41</f>
        <v>3.5950597494301606E-4</v>
      </c>
    </row>
    <row r="41" spans="1:10">
      <c r="A41" s="62" t="s">
        <v>2270</v>
      </c>
      <c r="B41" s="59">
        <v>85741</v>
      </c>
      <c r="C41" s="72" t="s">
        <v>135</v>
      </c>
      <c r="D41" s="79">
        <v>44404</v>
      </c>
      <c r="E41" s="69">
        <v>31256.17</v>
      </c>
      <c r="F41" s="71">
        <v>100</v>
      </c>
      <c r="G41" s="69">
        <v>113.36611000000001</v>
      </c>
      <c r="H41" s="70">
        <v>2.0000000000000001E-4</v>
      </c>
      <c r="I41" s="70">
        <f t="shared" si="1"/>
        <v>4.989033687704098E-4</v>
      </c>
      <c r="J41" s="70">
        <f>G41/'סכום נכסי הקרן'!$C$41</f>
        <v>3.5507191201831112E-5</v>
      </c>
    </row>
    <row r="42" spans="1:10">
      <c r="A42" s="62" t="s">
        <v>2271</v>
      </c>
      <c r="B42" s="59">
        <v>72112</v>
      </c>
      <c r="C42" s="72" t="s">
        <v>135</v>
      </c>
      <c r="D42" s="79">
        <v>43466</v>
      </c>
      <c r="E42" s="69">
        <v>14784.67</v>
      </c>
      <c r="F42" s="71">
        <v>100</v>
      </c>
      <c r="G42" s="69">
        <v>53.624000000000002</v>
      </c>
      <c r="H42" s="70">
        <v>1E-4</v>
      </c>
      <c r="I42" s="70">
        <f t="shared" si="1"/>
        <v>2.3598934678930464E-4</v>
      </c>
      <c r="J42" s="70">
        <f>G42/'סכום נכסי הקרן'!$C$41</f>
        <v>1.6795474600010456E-5</v>
      </c>
    </row>
    <row r="43" spans="1:10">
      <c r="A43" s="62" t="s">
        <v>2272</v>
      </c>
      <c r="B43" s="59">
        <v>7067</v>
      </c>
      <c r="C43" s="72" t="s">
        <v>136</v>
      </c>
      <c r="D43" s="79">
        <v>44048</v>
      </c>
      <c r="E43" s="69">
        <v>573331.87</v>
      </c>
      <c r="F43" s="71">
        <v>125.3601</v>
      </c>
      <c r="G43" s="69">
        <v>718.72940000000006</v>
      </c>
      <c r="H43" s="70">
        <v>1.9E-3</v>
      </c>
      <c r="I43" s="70">
        <f t="shared" si="1"/>
        <v>3.1629957038689549E-3</v>
      </c>
      <c r="J43" s="70">
        <f>G43/'סכום נכסי הקרן'!$C$41</f>
        <v>2.2511191597010213E-4</v>
      </c>
    </row>
    <row r="44" spans="1:10">
      <c r="A44" s="62" t="s">
        <v>2273</v>
      </c>
      <c r="B44" s="59">
        <v>5289</v>
      </c>
      <c r="C44" s="72" t="s">
        <v>135</v>
      </c>
      <c r="D44" s="79">
        <v>42736</v>
      </c>
      <c r="E44" s="69">
        <v>109685.05059699999</v>
      </c>
      <c r="F44" s="71">
        <v>112.22150000000001</v>
      </c>
      <c r="G44" s="69">
        <v>446.44818816899999</v>
      </c>
      <c r="H44" s="70">
        <v>5.9999999999999995E-4</v>
      </c>
      <c r="I44" s="70">
        <f t="shared" si="1"/>
        <v>1.964736243123804E-3</v>
      </c>
      <c r="J44" s="70">
        <f>G44/'סכום נכסי הקרן'!$C$41</f>
        <v>1.3983121745138609E-4</v>
      </c>
    </row>
    <row r="45" spans="1:10">
      <c r="A45" s="62" t="s">
        <v>2274</v>
      </c>
      <c r="B45" s="59">
        <v>8405</v>
      </c>
      <c r="C45" s="72" t="s">
        <v>135</v>
      </c>
      <c r="D45" s="79">
        <v>44581</v>
      </c>
      <c r="E45" s="69">
        <v>18357.044821</v>
      </c>
      <c r="F45" s="71">
        <v>108.9652</v>
      </c>
      <c r="G45" s="69">
        <v>72.550121664999992</v>
      </c>
      <c r="H45" s="70">
        <v>5.9999999999999995E-4</v>
      </c>
      <c r="I45" s="70">
        <f t="shared" si="1"/>
        <v>3.1927972216186644E-4</v>
      </c>
      <c r="J45" s="70">
        <f>G45/'סכום נכסי הקרן'!$C$41</f>
        <v>2.2723290423172008E-5</v>
      </c>
    </row>
    <row r="46" spans="1:10">
      <c r="A46" s="62" t="s">
        <v>2275</v>
      </c>
      <c r="B46" s="59">
        <v>5230</v>
      </c>
      <c r="C46" s="72" t="s">
        <v>135</v>
      </c>
      <c r="D46" s="79">
        <v>40372</v>
      </c>
      <c r="E46" s="69">
        <v>59300.477017999998</v>
      </c>
      <c r="F46" s="71">
        <v>18.6633</v>
      </c>
      <c r="G46" s="69">
        <v>40.141553766999998</v>
      </c>
      <c r="H46" s="70">
        <v>5.9999999999999995E-4</v>
      </c>
      <c r="I46" s="70">
        <f t="shared" si="1"/>
        <v>1.7665558430147099E-4</v>
      </c>
      <c r="J46" s="70">
        <f>G46/'סכום נכסי הקרן'!$C$41</f>
        <v>1.2572662365705701E-5</v>
      </c>
    </row>
    <row r="47" spans="1:10">
      <c r="A47" s="62" t="s">
        <v>2276</v>
      </c>
      <c r="B47" s="59">
        <v>5310</v>
      </c>
      <c r="C47" s="72" t="s">
        <v>135</v>
      </c>
      <c r="D47" s="79">
        <v>42979</v>
      </c>
      <c r="E47" s="69">
        <v>88463.44</v>
      </c>
      <c r="F47" s="71">
        <v>119.8379</v>
      </c>
      <c r="G47" s="69">
        <v>384.50817999999998</v>
      </c>
      <c r="H47" s="70">
        <v>2.0000000000000001E-4</v>
      </c>
      <c r="I47" s="70">
        <f t="shared" si="1"/>
        <v>1.6921496761402423E-3</v>
      </c>
      <c r="J47" s="70">
        <f>G47/'סכום נכסי הקרן'!$C$41</f>
        <v>1.2043110119883352E-4</v>
      </c>
    </row>
    <row r="48" spans="1:10">
      <c r="A48" s="62" t="s">
        <v>2277</v>
      </c>
      <c r="B48" s="59">
        <v>6645</v>
      </c>
      <c r="C48" s="72" t="s">
        <v>135</v>
      </c>
      <c r="D48" s="79">
        <v>43466</v>
      </c>
      <c r="E48" s="69">
        <v>111573.59</v>
      </c>
      <c r="F48" s="71">
        <v>159.67689999999999</v>
      </c>
      <c r="G48" s="69">
        <v>646.17634999999996</v>
      </c>
      <c r="H48" s="70">
        <v>1.6999999999999999E-3</v>
      </c>
      <c r="I48" s="70">
        <f t="shared" si="1"/>
        <v>2.8437030946441345E-3</v>
      </c>
      <c r="J48" s="70">
        <f>G48/'סכום נכסי הקרן'!$C$41</f>
        <v>2.0238770836850041E-4</v>
      </c>
    </row>
    <row r="49" spans="1:10">
      <c r="A49" s="62" t="s">
        <v>2278</v>
      </c>
      <c r="B49" s="59">
        <v>7029</v>
      </c>
      <c r="C49" s="72" t="s">
        <v>136</v>
      </c>
      <c r="D49" s="79">
        <v>43739</v>
      </c>
      <c r="E49" s="69">
        <v>1142989.99</v>
      </c>
      <c r="F49" s="71">
        <v>107.327808</v>
      </c>
      <c r="G49" s="69">
        <v>1226.7460100000001</v>
      </c>
      <c r="H49" s="70">
        <v>8.0000000000000004E-4</v>
      </c>
      <c r="I49" s="70">
        <f t="shared" si="1"/>
        <v>5.3986832309466989E-3</v>
      </c>
      <c r="J49" s="70">
        <f>G49/'סכום נכסי הקרן'!$C$41</f>
        <v>3.8422686579925362E-4</v>
      </c>
    </row>
    <row r="50" spans="1:10">
      <c r="A50" s="62" t="s">
        <v>2279</v>
      </c>
      <c r="B50" s="59">
        <v>7076</v>
      </c>
      <c r="C50" s="72" t="s">
        <v>136</v>
      </c>
      <c r="D50" s="79">
        <v>44104</v>
      </c>
      <c r="E50" s="69">
        <v>735639.27</v>
      </c>
      <c r="F50" s="71">
        <v>70.489953999999997</v>
      </c>
      <c r="G50" s="69">
        <v>518.55211999999995</v>
      </c>
      <c r="H50" s="70">
        <v>1.4E-3</v>
      </c>
      <c r="I50" s="70">
        <f t="shared" si="1"/>
        <v>2.2820523660116569E-3</v>
      </c>
      <c r="J50" s="70">
        <f>G50/'סכום נכסי הקרן'!$C$41</f>
        <v>1.6241475757574172E-4</v>
      </c>
    </row>
    <row r="51" spans="1:10">
      <c r="A51" s="133" t="s">
        <v>3675</v>
      </c>
      <c r="B51" s="134" t="s">
        <v>3675</v>
      </c>
      <c r="C51" s="134" t="s">
        <v>3675</v>
      </c>
      <c r="D51" s="134" t="s">
        <v>3675</v>
      </c>
      <c r="E51" s="134" t="s">
        <v>3675</v>
      </c>
      <c r="F51" s="134" t="s">
        <v>3675</v>
      </c>
      <c r="G51" s="134" t="s">
        <v>3675</v>
      </c>
      <c r="H51" s="134" t="s">
        <v>3675</v>
      </c>
      <c r="I51" s="134" t="s">
        <v>3675</v>
      </c>
      <c r="J51" s="134" t="s">
        <v>3675</v>
      </c>
    </row>
    <row r="52" spans="1:10">
      <c r="A52" s="56" t="s">
        <v>2280</v>
      </c>
      <c r="B52" s="131" t="s">
        <v>3675</v>
      </c>
      <c r="C52" s="131" t="s">
        <v>3675</v>
      </c>
      <c r="D52" s="131" t="s">
        <v>3675</v>
      </c>
      <c r="E52" s="131" t="s">
        <v>3675</v>
      </c>
      <c r="F52" s="131" t="s">
        <v>3675</v>
      </c>
      <c r="G52" s="66">
        <v>213111.3084731531</v>
      </c>
      <c r="H52" s="131" t="s">
        <v>3675</v>
      </c>
      <c r="I52" s="67">
        <f t="shared" ref="I52:I67" si="2">IFERROR(G52/$G$9,0)</f>
        <v>0.93786361479922042</v>
      </c>
      <c r="J52" s="67">
        <f>G52/'סכום נכסי הקרן'!$C$41</f>
        <v>6.6748201708858645E-2</v>
      </c>
    </row>
    <row r="53" spans="1:10">
      <c r="A53" s="76" t="s">
        <v>185</v>
      </c>
      <c r="B53" s="131" t="s">
        <v>3675</v>
      </c>
      <c r="C53" s="131" t="s">
        <v>3675</v>
      </c>
      <c r="D53" s="131" t="s">
        <v>3675</v>
      </c>
      <c r="E53" s="131" t="s">
        <v>3675</v>
      </c>
      <c r="F53" s="131" t="s">
        <v>3675</v>
      </c>
      <c r="G53" s="66">
        <v>7310.5560319830001</v>
      </c>
      <c r="H53" s="131" t="s">
        <v>3675</v>
      </c>
      <c r="I53" s="67">
        <f t="shared" si="2"/>
        <v>3.2172410537339227E-2</v>
      </c>
      <c r="J53" s="67">
        <f>G53/'סכום נכסי הקרן'!$C$41</f>
        <v>2.2897258344607586E-3</v>
      </c>
    </row>
    <row r="54" spans="1:10">
      <c r="A54" s="62" t="s">
        <v>2281</v>
      </c>
      <c r="B54" s="59">
        <v>8888</v>
      </c>
      <c r="C54" s="72" t="s">
        <v>135</v>
      </c>
      <c r="D54" s="79">
        <v>44476</v>
      </c>
      <c r="E54" s="69">
        <v>12696.237308</v>
      </c>
      <c r="F54" s="71">
        <v>89.915700000000001</v>
      </c>
      <c r="G54" s="69">
        <v>41.405507800999999</v>
      </c>
      <c r="H54" s="70">
        <v>1.1999999999999999E-3</v>
      </c>
      <c r="I54" s="70">
        <f t="shared" si="2"/>
        <v>1.822180131925527E-4</v>
      </c>
      <c r="J54" s="70">
        <f>G54/'סכום נכסי הקרן'!$C$41</f>
        <v>1.2968543088397552E-5</v>
      </c>
    </row>
    <row r="55" spans="1:10">
      <c r="A55" s="62" t="s">
        <v>2282</v>
      </c>
      <c r="B55" s="59">
        <v>84032</v>
      </c>
      <c r="C55" s="72" t="s">
        <v>135</v>
      </c>
      <c r="D55" s="79">
        <v>44314</v>
      </c>
      <c r="E55" s="69">
        <v>60022.61</v>
      </c>
      <c r="F55" s="71">
        <v>100</v>
      </c>
      <c r="G55" s="69">
        <v>217.70201999999998</v>
      </c>
      <c r="H55" s="70">
        <v>0</v>
      </c>
      <c r="I55" s="70">
        <f t="shared" si="2"/>
        <v>9.5806649064807028E-4</v>
      </c>
      <c r="J55" s="70">
        <f>G55/'סכום נכסי הקרן'!$C$41</f>
        <v>6.8186050038806649E-5</v>
      </c>
    </row>
    <row r="56" spans="1:10">
      <c r="A56" s="62" t="s">
        <v>2283</v>
      </c>
      <c r="B56" s="59">
        <v>84034</v>
      </c>
      <c r="C56" s="72" t="s">
        <v>135</v>
      </c>
      <c r="D56" s="79">
        <v>44314</v>
      </c>
      <c r="E56" s="69">
        <v>34538.769999999997</v>
      </c>
      <c r="F56" s="71">
        <v>100</v>
      </c>
      <c r="G56" s="69">
        <v>125.27213</v>
      </c>
      <c r="H56" s="70">
        <v>0</v>
      </c>
      <c r="I56" s="70">
        <f t="shared" si="2"/>
        <v>5.5129956977481825E-4</v>
      </c>
      <c r="J56" s="70">
        <f>G56/'סכום נכסי הקרן'!$C$41</f>
        <v>3.9236253869614501E-5</v>
      </c>
    </row>
    <row r="57" spans="1:10">
      <c r="A57" s="62" t="s">
        <v>2284</v>
      </c>
      <c r="B57" s="59">
        <v>9239</v>
      </c>
      <c r="C57" s="72" t="s">
        <v>135</v>
      </c>
      <c r="D57" s="79">
        <v>44742</v>
      </c>
      <c r="E57" s="69">
        <v>28733.223862999999</v>
      </c>
      <c r="F57" s="71">
        <v>106.13509999999999</v>
      </c>
      <c r="G57" s="69">
        <v>110.609122196</v>
      </c>
      <c r="H57" s="70">
        <v>1E-4</v>
      </c>
      <c r="I57" s="70">
        <f t="shared" si="2"/>
        <v>4.8677037326518751E-4</v>
      </c>
      <c r="J57" s="70">
        <f>G57/'סכום נכסי הקרן'!$C$41</f>
        <v>3.4643680112866829E-5</v>
      </c>
    </row>
    <row r="58" spans="1:10">
      <c r="A58" s="62" t="s">
        <v>2285</v>
      </c>
      <c r="B58" s="59">
        <v>97211</v>
      </c>
      <c r="C58" s="72" t="s">
        <v>135</v>
      </c>
      <c r="D58" s="79">
        <v>45166</v>
      </c>
      <c r="E58" s="69">
        <v>19928.34</v>
      </c>
      <c r="F58" s="71">
        <v>100</v>
      </c>
      <c r="G58" s="69">
        <v>72.280100000000004</v>
      </c>
      <c r="H58" s="70">
        <v>2.0000000000000001E-4</v>
      </c>
      <c r="I58" s="70">
        <f t="shared" si="2"/>
        <v>3.1809140655052995E-4</v>
      </c>
      <c r="J58" s="70">
        <f>G58/'סכום נכסי הקרן'!$C$41</f>
        <v>2.2638717433168282E-5</v>
      </c>
    </row>
    <row r="59" spans="1:10">
      <c r="A59" s="62" t="s">
        <v>2286</v>
      </c>
      <c r="B59" s="59">
        <v>9616</v>
      </c>
      <c r="C59" s="72" t="s">
        <v>135</v>
      </c>
      <c r="D59" s="79">
        <v>45093</v>
      </c>
      <c r="E59" s="69">
        <v>6297.2124279999998</v>
      </c>
      <c r="F59" s="71">
        <v>98.447900000000004</v>
      </c>
      <c r="G59" s="69">
        <v>22.485489844</v>
      </c>
      <c r="H59" s="70">
        <v>1.1999999999999999E-3</v>
      </c>
      <c r="I59" s="70">
        <f t="shared" si="2"/>
        <v>9.8954499114633427E-5</v>
      </c>
      <c r="J59" s="70">
        <f>G59/'סכום נכסי הקרן'!$C$41</f>
        <v>7.0426389964138278E-6</v>
      </c>
    </row>
    <row r="60" spans="1:10">
      <c r="A60" s="62" t="s">
        <v>2287</v>
      </c>
      <c r="B60" s="59">
        <v>8287</v>
      </c>
      <c r="C60" s="72" t="s">
        <v>135</v>
      </c>
      <c r="D60" s="79">
        <v>43800</v>
      </c>
      <c r="E60" s="69">
        <v>142635.07</v>
      </c>
      <c r="F60" s="71">
        <v>123.3766</v>
      </c>
      <c r="G60" s="69">
        <v>638.27330000000006</v>
      </c>
      <c r="H60" s="70">
        <v>1.1000000000000001E-3</v>
      </c>
      <c r="I60" s="70">
        <f t="shared" si="2"/>
        <v>2.8089232272872945E-3</v>
      </c>
      <c r="J60" s="70">
        <f>G60/'סכום נכסי הקרן'!$C$41</f>
        <v>1.9991240858598493E-4</v>
      </c>
    </row>
    <row r="61" spans="1:10">
      <c r="A61" s="62" t="s">
        <v>2288</v>
      </c>
      <c r="B61" s="59">
        <v>1181106</v>
      </c>
      <c r="C61" s="72" t="s">
        <v>135</v>
      </c>
      <c r="D61" s="79">
        <v>44287</v>
      </c>
      <c r="E61" s="69">
        <v>100353.5</v>
      </c>
      <c r="F61" s="71">
        <v>107.2026</v>
      </c>
      <c r="G61" s="69">
        <v>390.19832000000002</v>
      </c>
      <c r="H61" s="70">
        <v>5.0000000000000001E-4</v>
      </c>
      <c r="I61" s="70">
        <f t="shared" si="2"/>
        <v>1.7171909341914826E-3</v>
      </c>
      <c r="J61" s="70">
        <f>G61/'סכום נכסי הקרן'!$C$41</f>
        <v>1.222132995025875E-4</v>
      </c>
    </row>
    <row r="62" spans="1:10">
      <c r="A62" s="62" t="s">
        <v>2289</v>
      </c>
      <c r="B62" s="59">
        <v>7046</v>
      </c>
      <c r="C62" s="72" t="s">
        <v>135</v>
      </c>
      <c r="D62" s="79">
        <v>43795</v>
      </c>
      <c r="E62" s="69">
        <v>263797.33</v>
      </c>
      <c r="F62" s="71">
        <v>146.4255</v>
      </c>
      <c r="G62" s="69">
        <v>1400.9888100000001</v>
      </c>
      <c r="H62" s="70">
        <v>0</v>
      </c>
      <c r="I62" s="70">
        <f t="shared" si="2"/>
        <v>6.1654936992955617E-3</v>
      </c>
      <c r="J62" s="70">
        <f>G62/'סכום נכסי הקרן'!$C$41</f>
        <v>4.3880113332190582E-4</v>
      </c>
    </row>
    <row r="63" spans="1:10">
      <c r="A63" s="62" t="s">
        <v>2290</v>
      </c>
      <c r="B63" s="59">
        <v>8315</v>
      </c>
      <c r="C63" s="72" t="s">
        <v>135</v>
      </c>
      <c r="D63" s="79">
        <v>44337</v>
      </c>
      <c r="E63" s="69">
        <v>725638.32</v>
      </c>
      <c r="F63" s="71">
        <v>95.038200000000003</v>
      </c>
      <c r="G63" s="69">
        <v>2501.3010600000002</v>
      </c>
      <c r="H63" s="70">
        <v>1E-4</v>
      </c>
      <c r="I63" s="70">
        <f t="shared" si="2"/>
        <v>1.1007765240802539E-2</v>
      </c>
      <c r="J63" s="70">
        <f>G63/'סכום נכסי הקרן'!$C$41</f>
        <v>7.8342791325170143E-4</v>
      </c>
    </row>
    <row r="64" spans="1:10">
      <c r="A64" s="62" t="s">
        <v>2291</v>
      </c>
      <c r="B64" s="59">
        <v>8338</v>
      </c>
      <c r="C64" s="72" t="s">
        <v>135</v>
      </c>
      <c r="D64" s="79">
        <v>44561</v>
      </c>
      <c r="E64" s="69">
        <v>19936.172221000001</v>
      </c>
      <c r="F64" s="71">
        <v>80.141499999999994</v>
      </c>
      <c r="G64" s="69">
        <v>57.949113736000001</v>
      </c>
      <c r="H64" s="70">
        <v>8.0000000000000004E-4</v>
      </c>
      <c r="I64" s="70">
        <f t="shared" si="2"/>
        <v>2.5502337568211546E-4</v>
      </c>
      <c r="J64" s="70">
        <f>G64/'סכום נכסי הקרן'!$C$41</f>
        <v>1.8150135533457129E-5</v>
      </c>
    </row>
    <row r="65" spans="1:10">
      <c r="A65" s="62" t="s">
        <v>2292</v>
      </c>
      <c r="B65" s="59">
        <v>84031</v>
      </c>
      <c r="C65" s="72" t="s">
        <v>135</v>
      </c>
      <c r="D65" s="79">
        <v>44314</v>
      </c>
      <c r="E65" s="69">
        <v>36124.57</v>
      </c>
      <c r="F65" s="71">
        <v>100</v>
      </c>
      <c r="G65" s="69">
        <v>131.02383</v>
      </c>
      <c r="H65" s="70">
        <v>0</v>
      </c>
      <c r="I65" s="70">
        <f t="shared" si="2"/>
        <v>5.7661174204708511E-4</v>
      </c>
      <c r="J65" s="70">
        <f>G65/'סכום נכסי הקרן'!$C$41</f>
        <v>4.1037733267960024E-5</v>
      </c>
    </row>
    <row r="66" spans="1:10">
      <c r="A66" s="62" t="s">
        <v>2293</v>
      </c>
      <c r="B66" s="59">
        <v>84033</v>
      </c>
      <c r="C66" s="72" t="s">
        <v>135</v>
      </c>
      <c r="D66" s="79">
        <v>44314</v>
      </c>
      <c r="E66" s="69">
        <v>35391.14</v>
      </c>
      <c r="F66" s="71">
        <v>100</v>
      </c>
      <c r="G66" s="69">
        <v>128.36366999999998</v>
      </c>
      <c r="H66" s="70">
        <v>0</v>
      </c>
      <c r="I66" s="70">
        <f t="shared" si="2"/>
        <v>5.6490486787218132E-4</v>
      </c>
      <c r="J66" s="70">
        <f>G66/'סכום נכסי הקרן'!$C$41</f>
        <v>4.0204549437735418E-5</v>
      </c>
    </row>
    <row r="67" spans="1:10">
      <c r="A67" s="62" t="s">
        <v>2294</v>
      </c>
      <c r="B67" s="59">
        <v>84036</v>
      </c>
      <c r="C67" s="72" t="s">
        <v>135</v>
      </c>
      <c r="D67" s="79">
        <v>44314</v>
      </c>
      <c r="E67" s="69">
        <v>54016.39</v>
      </c>
      <c r="F67" s="71">
        <v>100</v>
      </c>
      <c r="G67" s="69">
        <v>195.91744</v>
      </c>
      <c r="H67" s="70">
        <v>0</v>
      </c>
      <c r="I67" s="70">
        <f t="shared" si="2"/>
        <v>8.6219656665360248E-4</v>
      </c>
      <c r="J67" s="70">
        <f>G67/'סכום נכסי הקרן'!$C$41</f>
        <v>6.1362941727940339E-5</v>
      </c>
    </row>
    <row r="68" spans="1:10">
      <c r="A68" s="62" t="s">
        <v>2295</v>
      </c>
      <c r="B68" s="59">
        <v>84035</v>
      </c>
      <c r="C68" s="72" t="s">
        <v>135</v>
      </c>
      <c r="D68" s="79">
        <v>44314</v>
      </c>
      <c r="E68" s="69">
        <v>15005.65</v>
      </c>
      <c r="F68" s="71">
        <v>100</v>
      </c>
      <c r="G68" s="69">
        <v>54.4255</v>
      </c>
      <c r="H68" s="70">
        <v>0</v>
      </c>
      <c r="I68" s="70">
        <f t="shared" ref="I68:I128" si="3">IFERROR(G68/$G$9,0)</f>
        <v>2.3951660065793856E-4</v>
      </c>
      <c r="J68" s="70">
        <f>G68/'סכום נכסי הקרן'!$C$41</f>
        <v>1.7046510943660844E-5</v>
      </c>
    </row>
    <row r="69" spans="1:10">
      <c r="A69" s="62" t="s">
        <v>2296</v>
      </c>
      <c r="B69" s="59">
        <v>8316</v>
      </c>
      <c r="C69" s="72" t="s">
        <v>135</v>
      </c>
      <c r="D69" s="79">
        <v>44378</v>
      </c>
      <c r="E69" s="69">
        <v>357172.6</v>
      </c>
      <c r="F69" s="71">
        <v>94.356899999999996</v>
      </c>
      <c r="G69" s="69">
        <v>1222.3606200000002</v>
      </c>
      <c r="H69" s="70">
        <v>1.8E-3</v>
      </c>
      <c r="I69" s="70">
        <f t="shared" si="3"/>
        <v>5.3793839373185411E-3</v>
      </c>
      <c r="J69" s="70">
        <f>G69/'סכום נכסי הקרן'!$C$41</f>
        <v>3.8285332584781135E-4</v>
      </c>
    </row>
    <row r="70" spans="1:10">
      <c r="A70" s="133" t="s">
        <v>3675</v>
      </c>
      <c r="B70" s="134" t="s">
        <v>3675</v>
      </c>
      <c r="C70" s="134" t="s">
        <v>3675</v>
      </c>
      <c r="D70" s="134" t="s">
        <v>3675</v>
      </c>
      <c r="E70" s="134" t="s">
        <v>3675</v>
      </c>
      <c r="F70" s="134" t="s">
        <v>3675</v>
      </c>
      <c r="G70" s="134" t="s">
        <v>3675</v>
      </c>
      <c r="H70" s="134" t="s">
        <v>3675</v>
      </c>
      <c r="I70" s="134" t="s">
        <v>3675</v>
      </c>
      <c r="J70" s="134" t="s">
        <v>3675</v>
      </c>
    </row>
    <row r="71" spans="1:10">
      <c r="A71" s="76" t="s">
        <v>2297</v>
      </c>
      <c r="B71" s="134" t="s">
        <v>3675</v>
      </c>
      <c r="C71" s="134" t="s">
        <v>3675</v>
      </c>
      <c r="D71" s="134" t="s">
        <v>3675</v>
      </c>
      <c r="E71" s="134" t="s">
        <v>3675</v>
      </c>
      <c r="F71" s="134" t="s">
        <v>3675</v>
      </c>
      <c r="G71" s="69">
        <v>445.66373670400003</v>
      </c>
      <c r="H71" s="134" t="s">
        <v>3675</v>
      </c>
      <c r="I71" s="70">
        <f t="shared" si="3"/>
        <v>1.9612840167174701E-3</v>
      </c>
      <c r="J71" s="70">
        <f>G71/'סכום נכסי הקרן'!$C$41</f>
        <v>1.395855208480863E-4</v>
      </c>
    </row>
    <row r="72" spans="1:10">
      <c r="A72" s="62" t="s">
        <v>2298</v>
      </c>
      <c r="B72" s="59" t="s">
        <v>2299</v>
      </c>
      <c r="C72" s="72" t="s">
        <v>135</v>
      </c>
      <c r="D72" s="79">
        <v>44616</v>
      </c>
      <c r="E72" s="69">
        <v>67.675920000000005</v>
      </c>
      <c r="F72" s="71">
        <v>100927.1</v>
      </c>
      <c r="G72" s="69">
        <v>247.73622668600001</v>
      </c>
      <c r="H72" s="70">
        <v>8.7849725775177308E-5</v>
      </c>
      <c r="I72" s="70">
        <f t="shared" si="3"/>
        <v>1.0902415021571729E-3</v>
      </c>
      <c r="J72" s="70">
        <f>G72/'סכום נכסי הקרן'!$C$41</f>
        <v>7.7593008779784165E-5</v>
      </c>
    </row>
    <row r="73" spans="1:10">
      <c r="A73" s="62" t="s">
        <v>2300</v>
      </c>
      <c r="B73" s="59">
        <v>9628</v>
      </c>
      <c r="C73" s="72" t="s">
        <v>135</v>
      </c>
      <c r="D73" s="79">
        <v>45103</v>
      </c>
      <c r="E73" s="69">
        <v>22.845586000000004</v>
      </c>
      <c r="F73" s="71">
        <v>130547.18</v>
      </c>
      <c r="G73" s="69">
        <v>108.17256176200002</v>
      </c>
      <c r="H73" s="70">
        <v>7.347439038128149E-4</v>
      </c>
      <c r="I73" s="70">
        <f t="shared" si="3"/>
        <v>4.7604751959458627E-4</v>
      </c>
      <c r="J73" s="70">
        <f>G73/'סכום נכסי הקרן'!$C$41</f>
        <v>3.3880529492237315E-5</v>
      </c>
    </row>
    <row r="74" spans="1:10">
      <c r="A74" s="62" t="s">
        <v>2301</v>
      </c>
      <c r="B74" s="59">
        <v>9768</v>
      </c>
      <c r="C74" s="72" t="s">
        <v>135</v>
      </c>
      <c r="D74" s="79">
        <v>45103</v>
      </c>
      <c r="E74" s="69">
        <v>18.939105999999999</v>
      </c>
      <c r="F74" s="71">
        <v>130662.52</v>
      </c>
      <c r="G74" s="69">
        <v>89.754948256000006</v>
      </c>
      <c r="H74" s="70">
        <v>6.0964536656926216E-4</v>
      </c>
      <c r="I74" s="70">
        <f t="shared" si="3"/>
        <v>3.9499499496571081E-4</v>
      </c>
      <c r="J74" s="70">
        <f>G74/'סכום נכסי הקרן'!$C$41</f>
        <v>2.8111982576064839E-5</v>
      </c>
    </row>
    <row r="75" spans="1:10">
      <c r="A75" s="133" t="s">
        <v>3675</v>
      </c>
      <c r="B75" s="134" t="s">
        <v>3675</v>
      </c>
      <c r="C75" s="134" t="s">
        <v>3675</v>
      </c>
      <c r="D75" s="134" t="s">
        <v>3675</v>
      </c>
      <c r="E75" s="134" t="s">
        <v>3675</v>
      </c>
      <c r="F75" s="134" t="s">
        <v>3675</v>
      </c>
      <c r="G75" s="134" t="s">
        <v>3675</v>
      </c>
      <c r="H75" s="134" t="s">
        <v>3675</v>
      </c>
      <c r="I75" s="134" t="s">
        <v>3675</v>
      </c>
      <c r="J75" s="134" t="s">
        <v>3675</v>
      </c>
    </row>
    <row r="76" spans="1:10">
      <c r="A76" s="76" t="s">
        <v>188</v>
      </c>
      <c r="B76" s="131" t="s">
        <v>3675</v>
      </c>
      <c r="C76" s="131" t="s">
        <v>3675</v>
      </c>
      <c r="D76" s="131" t="s">
        <v>3675</v>
      </c>
      <c r="E76" s="131" t="s">
        <v>3675</v>
      </c>
      <c r="F76" s="131" t="s">
        <v>3675</v>
      </c>
      <c r="G76" s="66">
        <v>12715.061470000001</v>
      </c>
      <c r="H76" s="131" t="s">
        <v>3675</v>
      </c>
      <c r="I76" s="67">
        <f t="shared" si="3"/>
        <v>5.5956643493420027E-2</v>
      </c>
      <c r="J76" s="67">
        <f>G76/'סכום נכסי הקרן'!$C$41</f>
        <v>3.9824610614082618E-3</v>
      </c>
    </row>
    <row r="77" spans="1:10">
      <c r="A77" s="62" t="s">
        <v>2302</v>
      </c>
      <c r="B77" s="59">
        <v>7064</v>
      </c>
      <c r="C77" s="72" t="s">
        <v>135</v>
      </c>
      <c r="D77" s="79">
        <v>43466</v>
      </c>
      <c r="E77" s="69">
        <v>364228.54</v>
      </c>
      <c r="F77" s="71">
        <v>113.7073</v>
      </c>
      <c r="G77" s="69">
        <v>1502.13815</v>
      </c>
      <c r="H77" s="70">
        <v>0</v>
      </c>
      <c r="I77" s="70">
        <f t="shared" si="3"/>
        <v>6.6106333135498001E-3</v>
      </c>
      <c r="J77" s="70">
        <f>G77/'סכום נכסי הקרן'!$C$41</f>
        <v>4.7048193241891126E-4</v>
      </c>
    </row>
    <row r="78" spans="1:10">
      <c r="A78" s="62" t="s">
        <v>2303</v>
      </c>
      <c r="B78" s="59">
        <v>7031</v>
      </c>
      <c r="C78" s="72" t="s">
        <v>135</v>
      </c>
      <c r="D78" s="79">
        <v>43090</v>
      </c>
      <c r="E78" s="69">
        <v>352770.97</v>
      </c>
      <c r="F78" s="71">
        <v>113.4705</v>
      </c>
      <c r="G78" s="69">
        <v>1451.85538</v>
      </c>
      <c r="H78" s="70">
        <v>0</v>
      </c>
      <c r="I78" s="70">
        <f t="shared" si="3"/>
        <v>6.3893481045564976E-3</v>
      </c>
      <c r="J78" s="70">
        <f>G78/'סכום נכסי הקרן'!$C$41</f>
        <v>4.5473295833355456E-4</v>
      </c>
    </row>
    <row r="79" spans="1:10">
      <c r="A79" s="62" t="s">
        <v>2304</v>
      </c>
      <c r="B79" s="59">
        <v>5344</v>
      </c>
      <c r="C79" s="72" t="s">
        <v>135</v>
      </c>
      <c r="D79" s="79">
        <v>43431</v>
      </c>
      <c r="E79" s="69">
        <v>276168.42</v>
      </c>
      <c r="F79" s="71">
        <v>77.903300000000002</v>
      </c>
      <c r="G79" s="69">
        <v>780.32841000000008</v>
      </c>
      <c r="H79" s="70">
        <v>2.0000000000000001E-4</v>
      </c>
      <c r="I79" s="70">
        <f t="shared" si="3"/>
        <v>3.4340816007205114E-3</v>
      </c>
      <c r="J79" s="70">
        <f>G79/'סכום נכסי הקרן'!$C$41</f>
        <v>2.4440522881212788E-4</v>
      </c>
    </row>
    <row r="80" spans="1:10">
      <c r="A80" s="62" t="s">
        <v>2305</v>
      </c>
      <c r="B80" s="59">
        <v>7989</v>
      </c>
      <c r="C80" s="72" t="s">
        <v>135</v>
      </c>
      <c r="D80" s="79">
        <v>43830</v>
      </c>
      <c r="E80" s="69">
        <v>217811.09</v>
      </c>
      <c r="F80" s="71">
        <v>126.8155</v>
      </c>
      <c r="G80" s="69">
        <v>1001.84348</v>
      </c>
      <c r="H80" s="70">
        <v>2.9999999999999997E-4</v>
      </c>
      <c r="I80" s="70">
        <f t="shared" si="3"/>
        <v>4.4089286220782443E-3</v>
      </c>
      <c r="J80" s="70">
        <f>G80/'סכום נכסי הקרן'!$C$41</f>
        <v>3.137855572416471E-4</v>
      </c>
    </row>
    <row r="81" spans="1:10">
      <c r="A81" s="62" t="s">
        <v>2306</v>
      </c>
      <c r="B81" s="59">
        <v>8404</v>
      </c>
      <c r="C81" s="72" t="s">
        <v>135</v>
      </c>
      <c r="D81" s="79">
        <v>44469</v>
      </c>
      <c r="E81" s="69">
        <v>604708.93000000005</v>
      </c>
      <c r="F81" s="71">
        <v>109.3446</v>
      </c>
      <c r="G81" s="69">
        <v>2398.2324600000002</v>
      </c>
      <c r="H81" s="70">
        <v>1.6000000000000001E-3</v>
      </c>
      <c r="I81" s="70">
        <f t="shared" si="3"/>
        <v>1.0554179316804177E-2</v>
      </c>
      <c r="J81" s="70">
        <f>G81/'סכום נכסי הקרן'!$C$41</f>
        <v>7.5114598625336787E-4</v>
      </c>
    </row>
    <row r="82" spans="1:10">
      <c r="A82" s="62" t="s">
        <v>2307</v>
      </c>
      <c r="B82" s="59">
        <v>9526</v>
      </c>
      <c r="C82" s="72" t="s">
        <v>135</v>
      </c>
      <c r="D82" s="79">
        <v>44645</v>
      </c>
      <c r="E82" s="69">
        <v>132912.12</v>
      </c>
      <c r="F82" s="71">
        <v>86.201099999999997</v>
      </c>
      <c r="G82" s="69">
        <v>415.55159000000003</v>
      </c>
      <c r="H82" s="70">
        <v>2.9999999999999997E-4</v>
      </c>
      <c r="I82" s="70">
        <f t="shared" si="3"/>
        <v>1.8287660055452211E-3</v>
      </c>
      <c r="J82" s="70">
        <f>G82/'סכום נכסי הקרן'!$C$41</f>
        <v>1.3015415065714903E-4</v>
      </c>
    </row>
    <row r="83" spans="1:10">
      <c r="A83" s="62" t="s">
        <v>2308</v>
      </c>
      <c r="B83" s="59">
        <v>9489</v>
      </c>
      <c r="C83" s="72" t="s">
        <v>135</v>
      </c>
      <c r="D83" s="79">
        <v>44665</v>
      </c>
      <c r="E83" s="69">
        <v>441650.77</v>
      </c>
      <c r="F83" s="71">
        <v>104.8327</v>
      </c>
      <c r="G83" s="69">
        <v>1679.28079</v>
      </c>
      <c r="H83" s="70">
        <v>8.0000000000000004E-4</v>
      </c>
      <c r="I83" s="70">
        <f t="shared" si="3"/>
        <v>7.3902054436059865E-3</v>
      </c>
      <c r="J83" s="70">
        <f>G83/'סכום נכסי הקרן'!$C$41</f>
        <v>5.2596445350459669E-4</v>
      </c>
    </row>
    <row r="84" spans="1:10">
      <c r="A84" s="62" t="s">
        <v>2309</v>
      </c>
      <c r="B84" s="59">
        <v>9783</v>
      </c>
      <c r="C84" s="72" t="s">
        <v>137</v>
      </c>
      <c r="D84" s="79">
        <v>44643</v>
      </c>
      <c r="E84" s="69">
        <v>609716.12</v>
      </c>
      <c r="F84" s="71">
        <v>108.5446</v>
      </c>
      <c r="G84" s="69">
        <v>2654.93273</v>
      </c>
      <c r="H84" s="70">
        <v>2.8E-3</v>
      </c>
      <c r="I84" s="70">
        <f t="shared" si="3"/>
        <v>1.1683869922464665E-2</v>
      </c>
      <c r="J84" s="70">
        <f>G84/'סכום נכסי הקרן'!$C$41</f>
        <v>8.3154660658383227E-4</v>
      </c>
    </row>
    <row r="85" spans="1:10">
      <c r="A85" s="62" t="s">
        <v>2310</v>
      </c>
      <c r="B85" s="59">
        <v>5343</v>
      </c>
      <c r="C85" s="72" t="s">
        <v>135</v>
      </c>
      <c r="D85" s="79">
        <v>43382</v>
      </c>
      <c r="E85" s="69">
        <v>44426.46</v>
      </c>
      <c r="F85" s="71">
        <v>171.4846</v>
      </c>
      <c r="G85" s="69">
        <v>276.32132999999999</v>
      </c>
      <c r="H85" s="70">
        <v>2.9999999999999997E-4</v>
      </c>
      <c r="I85" s="70">
        <f t="shared" si="3"/>
        <v>1.2160392766420237E-3</v>
      </c>
      <c r="J85" s="70">
        <f>G85/'סכום נכסי הקרן'!$C$41</f>
        <v>8.6546096513801787E-5</v>
      </c>
    </row>
    <row r="86" spans="1:10">
      <c r="A86" s="62" t="s">
        <v>2311</v>
      </c>
      <c r="B86" s="59">
        <v>5299</v>
      </c>
      <c r="C86" s="72" t="s">
        <v>135</v>
      </c>
      <c r="D86" s="79">
        <v>42831</v>
      </c>
      <c r="E86" s="69">
        <v>112126.63</v>
      </c>
      <c r="F86" s="71">
        <v>136.0231</v>
      </c>
      <c r="G86" s="69">
        <v>553.18322000000001</v>
      </c>
      <c r="H86" s="70">
        <v>1E-4</v>
      </c>
      <c r="I86" s="70">
        <f t="shared" si="3"/>
        <v>2.4344574582762231E-3</v>
      </c>
      <c r="J86" s="70">
        <f>G86/'סכום נכסי הקרן'!$C$41</f>
        <v>1.7326150083287327E-4</v>
      </c>
    </row>
    <row r="87" spans="1:10">
      <c r="A87" s="62" t="s">
        <v>2312</v>
      </c>
      <c r="B87" s="59">
        <v>53431</v>
      </c>
      <c r="C87" s="72" t="s">
        <v>135</v>
      </c>
      <c r="D87" s="79">
        <v>43382</v>
      </c>
      <c r="E87" s="69">
        <v>338.16</v>
      </c>
      <c r="F87" s="71">
        <v>113.65049999999999</v>
      </c>
      <c r="G87" s="69">
        <v>1.3939300000000001</v>
      </c>
      <c r="H87" s="70">
        <v>2.9999999999999997E-4</v>
      </c>
      <c r="I87" s="70">
        <f t="shared" si="3"/>
        <v>6.1344291766749108E-6</v>
      </c>
      <c r="J87" s="70">
        <f>G87/'סכום נכסי הקרן'!$C$41</f>
        <v>4.3659025639998092E-7</v>
      </c>
    </row>
    <row r="88" spans="1:10">
      <c r="A88" s="133" t="s">
        <v>3675</v>
      </c>
      <c r="B88" s="134" t="s">
        <v>3675</v>
      </c>
      <c r="C88" s="134" t="s">
        <v>3675</v>
      </c>
      <c r="D88" s="134" t="s">
        <v>3675</v>
      </c>
      <c r="E88" s="134" t="s">
        <v>3675</v>
      </c>
      <c r="F88" s="134" t="s">
        <v>3675</v>
      </c>
      <c r="G88" s="134" t="s">
        <v>3675</v>
      </c>
      <c r="H88" s="134" t="s">
        <v>3675</v>
      </c>
      <c r="I88" s="134" t="s">
        <v>3675</v>
      </c>
      <c r="J88" s="134" t="s">
        <v>3675</v>
      </c>
    </row>
    <row r="89" spans="1:10">
      <c r="A89" s="76" t="s">
        <v>189</v>
      </c>
      <c r="B89" s="131" t="s">
        <v>3675</v>
      </c>
      <c r="C89" s="131" t="s">
        <v>3675</v>
      </c>
      <c r="D89" s="131" t="s">
        <v>3675</v>
      </c>
      <c r="E89" s="131" t="s">
        <v>3675</v>
      </c>
      <c r="F89" s="131" t="s">
        <v>3675</v>
      </c>
      <c r="G89" s="66">
        <v>192640.02723446611</v>
      </c>
      <c r="H89" s="131" t="s">
        <v>3675</v>
      </c>
      <c r="I89" s="67">
        <f t="shared" si="3"/>
        <v>0.84777327675174374</v>
      </c>
      <c r="J89" s="67">
        <f>G89/'סכום נכסי הקרן'!$C$41</f>
        <v>6.0336429292141544E-2</v>
      </c>
    </row>
    <row r="90" spans="1:10">
      <c r="A90" s="62" t="s">
        <v>2313</v>
      </c>
      <c r="B90" s="59">
        <v>76203</v>
      </c>
      <c r="C90" s="72" t="s">
        <v>135</v>
      </c>
      <c r="D90" s="79">
        <v>43466</v>
      </c>
      <c r="E90" s="69">
        <v>34009.019999999997</v>
      </c>
      <c r="F90" s="71">
        <v>100</v>
      </c>
      <c r="G90" s="69">
        <v>123.35071000000001</v>
      </c>
      <c r="H90" s="70">
        <v>2.9999999999999997E-4</v>
      </c>
      <c r="I90" s="70">
        <f t="shared" si="3"/>
        <v>5.4284375426855408E-4</v>
      </c>
      <c r="J90" s="70">
        <f>G90/'סכום נכסי הקרן'!$C$41</f>
        <v>3.8634449438651649E-5</v>
      </c>
    </row>
    <row r="91" spans="1:10">
      <c r="A91" s="62" t="s">
        <v>2314</v>
      </c>
      <c r="B91" s="59">
        <v>7055</v>
      </c>
      <c r="C91" s="72" t="s">
        <v>135</v>
      </c>
      <c r="D91" s="79">
        <v>43914</v>
      </c>
      <c r="E91" s="69">
        <v>238118.2</v>
      </c>
      <c r="F91" s="71">
        <v>113.4684</v>
      </c>
      <c r="G91" s="69">
        <v>979.97518246700008</v>
      </c>
      <c r="H91" s="70">
        <v>1.1999999999999999E-3</v>
      </c>
      <c r="I91" s="70">
        <f t="shared" si="3"/>
        <v>4.3126902726412977E-3</v>
      </c>
      <c r="J91" s="70">
        <f>G91/'סכום נכסי הקרן'!$C$41</f>
        <v>3.0693622791595391E-4</v>
      </c>
    </row>
    <row r="92" spans="1:10">
      <c r="A92" s="62" t="s">
        <v>2315</v>
      </c>
      <c r="B92" s="59">
        <v>5271</v>
      </c>
      <c r="C92" s="72" t="s">
        <v>135</v>
      </c>
      <c r="D92" s="79">
        <v>42352</v>
      </c>
      <c r="E92" s="69">
        <v>153334.43336900001</v>
      </c>
      <c r="F92" s="71">
        <v>84.997500000000002</v>
      </c>
      <c r="G92" s="69">
        <v>472.70848752399996</v>
      </c>
      <c r="H92" s="70">
        <v>1.2999999999999999E-3</v>
      </c>
      <c r="I92" s="70">
        <f t="shared" si="3"/>
        <v>2.0803029835996735E-3</v>
      </c>
      <c r="J92" s="70">
        <f>G92/'סכום נכסי הקרן'!$C$41</f>
        <v>1.4805615760515257E-4</v>
      </c>
    </row>
    <row r="93" spans="1:10">
      <c r="A93" s="62" t="s">
        <v>2316</v>
      </c>
      <c r="B93" s="59">
        <v>5238</v>
      </c>
      <c r="C93" s="72" t="s">
        <v>137</v>
      </c>
      <c r="D93" s="79">
        <v>43221</v>
      </c>
      <c r="E93" s="69">
        <v>507431.91215500003</v>
      </c>
      <c r="F93" s="71">
        <v>89.927700000000002</v>
      </c>
      <c r="G93" s="69">
        <v>1830.5807242519998</v>
      </c>
      <c r="H93" s="70">
        <v>1E-4</v>
      </c>
      <c r="I93" s="70">
        <f t="shared" si="3"/>
        <v>8.0560485857325368E-3</v>
      </c>
      <c r="J93" s="70">
        <f>G93/'סכום נכסי הקרן'!$C$41</f>
        <v>5.7335282816356871E-4</v>
      </c>
    </row>
    <row r="94" spans="1:10">
      <c r="A94" s="62" t="s">
        <v>2317</v>
      </c>
      <c r="B94" s="59">
        <v>7070</v>
      </c>
      <c r="C94" s="72" t="s">
        <v>137</v>
      </c>
      <c r="D94" s="79">
        <v>44075</v>
      </c>
      <c r="E94" s="69">
        <v>1230366.196126</v>
      </c>
      <c r="F94" s="71">
        <v>101.8006</v>
      </c>
      <c r="G94" s="69">
        <v>5024.6099135570003</v>
      </c>
      <c r="H94" s="70">
        <v>1E-4</v>
      </c>
      <c r="I94" s="70">
        <f t="shared" si="3"/>
        <v>2.2112382727349337E-2</v>
      </c>
      <c r="J94" s="70">
        <f>G94/'סכום נכסי הקרן'!$C$41</f>
        <v>1.5737488471226939E-3</v>
      </c>
    </row>
    <row r="95" spans="1:10">
      <c r="A95" s="62" t="s">
        <v>2318</v>
      </c>
      <c r="B95" s="59">
        <v>5339</v>
      </c>
      <c r="C95" s="72" t="s">
        <v>135</v>
      </c>
      <c r="D95" s="79">
        <v>42916</v>
      </c>
      <c r="E95" s="69">
        <v>724707.43564799998</v>
      </c>
      <c r="F95" s="71">
        <v>77.599299999999999</v>
      </c>
      <c r="G95" s="69">
        <v>2039.7083626120002</v>
      </c>
      <c r="H95" s="70">
        <v>5.0000000000000001E-4</v>
      </c>
      <c r="I95" s="70">
        <f t="shared" si="3"/>
        <v>8.9763808021312841E-3</v>
      </c>
      <c r="J95" s="70">
        <f>G95/'סכום נכסי הקרן'!$C$41</f>
        <v>6.3885331186928928E-4</v>
      </c>
    </row>
    <row r="96" spans="1:10">
      <c r="A96" s="62" t="s">
        <v>2319</v>
      </c>
      <c r="B96" s="59">
        <v>7006</v>
      </c>
      <c r="C96" s="72" t="s">
        <v>137</v>
      </c>
      <c r="D96" s="79">
        <v>43617</v>
      </c>
      <c r="E96" s="69">
        <v>243877.78</v>
      </c>
      <c r="F96" s="71">
        <v>136.87729999999999</v>
      </c>
      <c r="G96" s="69">
        <v>1339.1255200000001</v>
      </c>
      <c r="H96" s="70">
        <v>0</v>
      </c>
      <c r="I96" s="70">
        <f t="shared" si="3"/>
        <v>5.8932447548427549E-3</v>
      </c>
      <c r="J96" s="70">
        <f>G96/'סכום נכסי הקרן'!$C$41</f>
        <v>4.1942504582623074E-4</v>
      </c>
    </row>
    <row r="97" spans="1:10">
      <c r="A97" s="62" t="s">
        <v>2320</v>
      </c>
      <c r="B97" s="59">
        <v>8417</v>
      </c>
      <c r="C97" s="72" t="s">
        <v>137</v>
      </c>
      <c r="D97" s="79">
        <v>44713</v>
      </c>
      <c r="E97" s="69">
        <v>181583.14</v>
      </c>
      <c r="F97" s="71">
        <v>104.3721</v>
      </c>
      <c r="G97" s="69">
        <v>760.28701999999998</v>
      </c>
      <c r="H97" s="70">
        <v>0</v>
      </c>
      <c r="I97" s="70">
        <f t="shared" si="3"/>
        <v>3.3458831348311758E-3</v>
      </c>
      <c r="J97" s="70">
        <f>G97/'סכום נכסי הקרן'!$C$41</f>
        <v>2.3812810184110924E-4</v>
      </c>
    </row>
    <row r="98" spans="1:10">
      <c r="A98" s="62" t="s">
        <v>2321</v>
      </c>
      <c r="B98" s="59">
        <v>60831</v>
      </c>
      <c r="C98" s="72" t="s">
        <v>135</v>
      </c>
      <c r="D98" s="79">
        <v>42555</v>
      </c>
      <c r="E98" s="69">
        <v>23843.29</v>
      </c>
      <c r="F98" s="71">
        <v>100</v>
      </c>
      <c r="G98" s="69">
        <v>86.479600000000005</v>
      </c>
      <c r="H98" s="70">
        <v>0</v>
      </c>
      <c r="I98" s="70">
        <f t="shared" si="3"/>
        <v>3.805807905900408E-4</v>
      </c>
      <c r="J98" s="70">
        <f>G98/'סכום נכסי הקרן'!$C$41</f>
        <v>2.7086116761507243E-5</v>
      </c>
    </row>
    <row r="99" spans="1:10">
      <c r="A99" s="62" t="s">
        <v>2322</v>
      </c>
      <c r="B99" s="59">
        <v>9282</v>
      </c>
      <c r="C99" s="72" t="s">
        <v>135</v>
      </c>
      <c r="D99" s="79">
        <v>44848</v>
      </c>
      <c r="E99" s="69">
        <v>151165.6</v>
      </c>
      <c r="F99" s="71">
        <v>108.30459999999999</v>
      </c>
      <c r="G99" s="69">
        <v>593.80989999999997</v>
      </c>
      <c r="H99" s="70">
        <v>1.1999999999999999E-3</v>
      </c>
      <c r="I99" s="70">
        <f t="shared" si="3"/>
        <v>2.6132479937718612E-3</v>
      </c>
      <c r="J99" s="70">
        <f>G99/'סכום נכסי הקרן'!$C$41</f>
        <v>1.8598610869544885E-4</v>
      </c>
    </row>
    <row r="100" spans="1:10">
      <c r="A100" s="62" t="s">
        <v>2323</v>
      </c>
      <c r="B100" s="59">
        <v>8400</v>
      </c>
      <c r="C100" s="72" t="s">
        <v>135</v>
      </c>
      <c r="D100" s="79">
        <v>44544</v>
      </c>
      <c r="E100" s="69">
        <v>106558.368738</v>
      </c>
      <c r="F100" s="71">
        <v>115.3809</v>
      </c>
      <c r="G100" s="69">
        <v>445.93241342399995</v>
      </c>
      <c r="H100" s="70">
        <v>2.9999999999999997E-4</v>
      </c>
      <c r="I100" s="70">
        <f t="shared" si="3"/>
        <v>1.9624664134735917E-3</v>
      </c>
      <c r="J100" s="70">
        <f>G100/'סכום נכסי הקרן'!$C$41</f>
        <v>1.3966967259033554E-4</v>
      </c>
    </row>
    <row r="101" spans="1:10">
      <c r="A101" s="62" t="s">
        <v>2324</v>
      </c>
      <c r="B101" s="59">
        <v>79692</v>
      </c>
      <c r="C101" s="72" t="s">
        <v>135</v>
      </c>
      <c r="D101" s="79">
        <v>43466</v>
      </c>
      <c r="E101" s="69">
        <v>15128.85</v>
      </c>
      <c r="F101" s="71">
        <v>100</v>
      </c>
      <c r="G101" s="69">
        <v>54.872330000000005</v>
      </c>
      <c r="H101" s="70">
        <v>0</v>
      </c>
      <c r="I101" s="70">
        <f t="shared" si="3"/>
        <v>2.4148301718460323E-4</v>
      </c>
      <c r="J101" s="70">
        <f>G101/'סכום נכסי הקרן'!$C$41</f>
        <v>1.7186461747694911E-5</v>
      </c>
    </row>
    <row r="102" spans="1:10">
      <c r="A102" s="62" t="s">
        <v>2325</v>
      </c>
      <c r="B102" s="59">
        <v>87255</v>
      </c>
      <c r="C102" s="72" t="s">
        <v>135</v>
      </c>
      <c r="D102" s="79">
        <v>44469</v>
      </c>
      <c r="E102" s="69">
        <v>9613.07</v>
      </c>
      <c r="F102" s="71">
        <v>100</v>
      </c>
      <c r="G102" s="69">
        <v>34.866610000000001</v>
      </c>
      <c r="H102" s="70">
        <v>0</v>
      </c>
      <c r="I102" s="70">
        <f t="shared" si="3"/>
        <v>1.5344152839507377E-4</v>
      </c>
      <c r="J102" s="70">
        <f>G102/'סכום נכסי הקרן'!$C$41</f>
        <v>1.0920506911895245E-5</v>
      </c>
    </row>
    <row r="103" spans="1:10">
      <c r="A103" s="62" t="s">
        <v>2326</v>
      </c>
      <c r="B103" s="59">
        <v>79694</v>
      </c>
      <c r="C103" s="72" t="s">
        <v>135</v>
      </c>
      <c r="D103" s="79">
        <v>43466</v>
      </c>
      <c r="E103" s="69">
        <v>21807.46</v>
      </c>
      <c r="F103" s="71">
        <v>100</v>
      </c>
      <c r="G103" s="69">
        <v>79.095649999999992</v>
      </c>
      <c r="H103" s="70">
        <v>0</v>
      </c>
      <c r="I103" s="70">
        <f t="shared" si="3"/>
        <v>3.480853867181758E-4</v>
      </c>
      <c r="J103" s="70">
        <f>G103/'סכום נכסי הקרן'!$C$41</f>
        <v>2.4773403337056484E-5</v>
      </c>
    </row>
    <row r="104" spans="1:10">
      <c r="A104" s="62" t="s">
        <v>2327</v>
      </c>
      <c r="B104" s="59">
        <v>87254</v>
      </c>
      <c r="C104" s="72" t="s">
        <v>135</v>
      </c>
      <c r="D104" s="79">
        <v>44469</v>
      </c>
      <c r="E104" s="69">
        <v>29849.89</v>
      </c>
      <c r="F104" s="71">
        <v>100</v>
      </c>
      <c r="G104" s="69">
        <v>108.26555999999999</v>
      </c>
      <c r="H104" s="70">
        <v>0</v>
      </c>
      <c r="I104" s="70">
        <f t="shared" si="3"/>
        <v>4.7645678771032123E-4</v>
      </c>
      <c r="J104" s="70">
        <f>G104/'סכום נכסי הקרן'!$C$41</f>
        <v>3.3909657299640237E-5</v>
      </c>
    </row>
    <row r="105" spans="1:10">
      <c r="A105" s="62" t="s">
        <v>2328</v>
      </c>
      <c r="B105" s="59">
        <v>8843</v>
      </c>
      <c r="C105" s="72" t="s">
        <v>135</v>
      </c>
      <c r="D105" s="79">
        <v>44562</v>
      </c>
      <c r="E105" s="69">
        <v>42663.649369999999</v>
      </c>
      <c r="F105" s="71">
        <v>109.55670000000001</v>
      </c>
      <c r="G105" s="69">
        <v>169.529194571</v>
      </c>
      <c r="H105" s="70">
        <v>1E-4</v>
      </c>
      <c r="I105" s="70">
        <f t="shared" si="3"/>
        <v>7.4606675907293784E-4</v>
      </c>
      <c r="J105" s="70">
        <f>G105/'סכום נכסי הקרן'!$C$41</f>
        <v>5.3097927819212691E-5</v>
      </c>
    </row>
    <row r="106" spans="1:10">
      <c r="A106" s="62" t="s">
        <v>2329</v>
      </c>
      <c r="B106" s="59">
        <v>5291</v>
      </c>
      <c r="C106" s="72" t="s">
        <v>135</v>
      </c>
      <c r="D106" s="79">
        <v>42787</v>
      </c>
      <c r="E106" s="69">
        <v>419347.01494599995</v>
      </c>
      <c r="F106" s="71">
        <v>63.939500000000002</v>
      </c>
      <c r="G106" s="69">
        <v>972.50165100699996</v>
      </c>
      <c r="H106" s="70">
        <v>2.0000000000000001E-4</v>
      </c>
      <c r="I106" s="70">
        <f t="shared" si="3"/>
        <v>4.2798006372643258E-3</v>
      </c>
      <c r="J106" s="70">
        <f>G106/'סכום נכסי הקרן'!$C$41</f>
        <v>3.0459545684686525E-4</v>
      </c>
    </row>
    <row r="107" spans="1:10">
      <c r="A107" s="62" t="s">
        <v>2330</v>
      </c>
      <c r="B107" s="59">
        <v>5302</v>
      </c>
      <c r="C107" s="72" t="s">
        <v>135</v>
      </c>
      <c r="D107" s="79">
        <v>42948</v>
      </c>
      <c r="E107" s="69">
        <v>149508.91</v>
      </c>
      <c r="F107" s="71">
        <v>112.99769999999999</v>
      </c>
      <c r="G107" s="69">
        <v>612.75130000000001</v>
      </c>
      <c r="H107" s="70">
        <v>0</v>
      </c>
      <c r="I107" s="70">
        <f t="shared" si="3"/>
        <v>2.6966056062825831E-3</v>
      </c>
      <c r="J107" s="70">
        <f>G107/'סכום נכסי הקרן'!$C$41</f>
        <v>1.9191870981786864E-4</v>
      </c>
    </row>
    <row r="108" spans="1:10">
      <c r="A108" s="62" t="s">
        <v>2331</v>
      </c>
      <c r="B108" s="59">
        <v>7025</v>
      </c>
      <c r="C108" s="72" t="s">
        <v>135</v>
      </c>
      <c r="D108" s="79">
        <v>43556</v>
      </c>
      <c r="E108" s="69">
        <v>186315.8</v>
      </c>
      <c r="F108" s="71">
        <v>90.757199999999997</v>
      </c>
      <c r="G108" s="69">
        <v>613.30756000000008</v>
      </c>
      <c r="H108" s="70">
        <v>1E-4</v>
      </c>
      <c r="I108" s="70">
        <f t="shared" si="3"/>
        <v>2.6990536040829155E-3</v>
      </c>
      <c r="J108" s="70">
        <f>G108/'סכום נכסי הקרן'!$C$41</f>
        <v>1.9209293499131713E-4</v>
      </c>
    </row>
    <row r="109" spans="1:10">
      <c r="A109" s="62" t="s">
        <v>2332</v>
      </c>
      <c r="B109" s="59">
        <v>9386</v>
      </c>
      <c r="C109" s="72" t="s">
        <v>135</v>
      </c>
      <c r="D109" s="79">
        <v>44896</v>
      </c>
      <c r="E109" s="69">
        <v>5619.87</v>
      </c>
      <c r="F109" s="71">
        <v>127.52209999999999</v>
      </c>
      <c r="G109" s="69">
        <v>25.993189999999998</v>
      </c>
      <c r="H109" s="70">
        <v>2.0000000000000001E-4</v>
      </c>
      <c r="I109" s="70">
        <f t="shared" si="3"/>
        <v>1.1439124140441378E-4</v>
      </c>
      <c r="J109" s="70">
        <f>G109/'סכום נכסי הקרן'!$C$41</f>
        <v>8.1412793230315866E-6</v>
      </c>
    </row>
    <row r="110" spans="1:10">
      <c r="A110" s="62" t="s">
        <v>2333</v>
      </c>
      <c r="B110" s="59">
        <v>7045</v>
      </c>
      <c r="C110" s="72" t="s">
        <v>137</v>
      </c>
      <c r="D110" s="79">
        <v>43909</v>
      </c>
      <c r="E110" s="69">
        <v>928397.634922</v>
      </c>
      <c r="F110" s="71">
        <v>97.9345</v>
      </c>
      <c r="G110" s="69">
        <v>3647.4332975259999</v>
      </c>
      <c r="H110" s="70">
        <v>4.0000000000000002E-4</v>
      </c>
      <c r="I110" s="70">
        <f t="shared" si="3"/>
        <v>1.6051682107651798E-2</v>
      </c>
      <c r="J110" s="70">
        <f>G110/'סכום נכסי הקרן'!$C$41</f>
        <v>1.1424058873607025E-3</v>
      </c>
    </row>
    <row r="111" spans="1:10">
      <c r="A111" s="62" t="s">
        <v>2334</v>
      </c>
      <c r="B111" s="59">
        <v>879510</v>
      </c>
      <c r="C111" s="72" t="s">
        <v>137</v>
      </c>
      <c r="D111" s="79">
        <v>44895</v>
      </c>
      <c r="E111" s="69">
        <v>34514.879999999997</v>
      </c>
      <c r="F111" s="71">
        <v>100</v>
      </c>
      <c r="G111" s="69">
        <v>138.4599</v>
      </c>
      <c r="H111" s="70">
        <v>0</v>
      </c>
      <c r="I111" s="70">
        <f t="shared" si="3"/>
        <v>6.09336516438767E-4</v>
      </c>
      <c r="J111" s="70">
        <f>G111/'סכום נכסי הקרן'!$C$41</f>
        <v>4.3366771101931749E-5</v>
      </c>
    </row>
    <row r="112" spans="1:10">
      <c r="A112" s="62" t="s">
        <v>2335</v>
      </c>
      <c r="B112" s="59">
        <v>9817</v>
      </c>
      <c r="C112" s="72" t="s">
        <v>137</v>
      </c>
      <c r="D112" s="79">
        <v>44776</v>
      </c>
      <c r="E112" s="69">
        <v>50730.391384000002</v>
      </c>
      <c r="F112" s="71">
        <v>100</v>
      </c>
      <c r="G112" s="69">
        <v>203.51003799</v>
      </c>
      <c r="H112" s="70">
        <v>0</v>
      </c>
      <c r="I112" s="70">
        <f t="shared" si="3"/>
        <v>8.9561019189778209E-4</v>
      </c>
      <c r="J112" s="70">
        <f>G112/'סכום נכסי הקרן'!$C$41</f>
        <v>6.3741005406314487E-5</v>
      </c>
    </row>
    <row r="113" spans="1:10">
      <c r="A113" s="62" t="s">
        <v>2336</v>
      </c>
      <c r="B113" s="59">
        <v>7086</v>
      </c>
      <c r="C113" s="72" t="s">
        <v>135</v>
      </c>
      <c r="D113" s="79">
        <v>44160</v>
      </c>
      <c r="E113" s="69">
        <v>636650.32631899999</v>
      </c>
      <c r="F113" s="71">
        <v>101.47490000000001</v>
      </c>
      <c r="G113" s="69">
        <v>2343.188102953</v>
      </c>
      <c r="H113" s="70">
        <v>2.9999999999999997E-4</v>
      </c>
      <c r="I113" s="70">
        <f t="shared" si="3"/>
        <v>1.0311939240272048E-2</v>
      </c>
      <c r="J113" s="70">
        <f>G113/'סכום נכסי הקרן'!$C$41</f>
        <v>7.3390564423007974E-4</v>
      </c>
    </row>
    <row r="114" spans="1:10">
      <c r="A114" s="62" t="s">
        <v>2337</v>
      </c>
      <c r="B114" s="59">
        <v>87952</v>
      </c>
      <c r="C114" s="72" t="s">
        <v>137</v>
      </c>
      <c r="D114" s="79">
        <v>44819</v>
      </c>
      <c r="E114" s="69">
        <v>22906.77</v>
      </c>
      <c r="F114" s="71">
        <v>100</v>
      </c>
      <c r="G114" s="69">
        <v>91.892800000000008</v>
      </c>
      <c r="H114" s="70">
        <v>0</v>
      </c>
      <c r="I114" s="70">
        <f t="shared" si="3"/>
        <v>4.0440328671192402E-4</v>
      </c>
      <c r="J114" s="70">
        <f>G114/'סכום נכסי הקרן'!$C$41</f>
        <v>2.8781575196252442E-5</v>
      </c>
    </row>
    <row r="115" spans="1:10">
      <c r="A115" s="62" t="s">
        <v>2338</v>
      </c>
      <c r="B115" s="59">
        <v>8318</v>
      </c>
      <c r="C115" s="72" t="s">
        <v>137</v>
      </c>
      <c r="D115" s="79">
        <v>44256</v>
      </c>
      <c r="E115" s="69">
        <v>113796.6</v>
      </c>
      <c r="F115" s="71">
        <v>102.571</v>
      </c>
      <c r="G115" s="69">
        <v>468.24321999999995</v>
      </c>
      <c r="H115" s="70">
        <v>2.9999999999999997E-4</v>
      </c>
      <c r="I115" s="70">
        <f t="shared" si="3"/>
        <v>2.0606521637013399E-3</v>
      </c>
      <c r="J115" s="70">
        <f>G115/'סכום נכסי הקרן'!$C$41</f>
        <v>1.4665759936105302E-4</v>
      </c>
    </row>
    <row r="116" spans="1:10">
      <c r="A116" s="62" t="s">
        <v>2339</v>
      </c>
      <c r="B116" s="59">
        <v>6650</v>
      </c>
      <c r="C116" s="72" t="s">
        <v>137</v>
      </c>
      <c r="D116" s="79">
        <v>43466</v>
      </c>
      <c r="E116" s="69">
        <v>435713.28000000003</v>
      </c>
      <c r="F116" s="71">
        <v>145.56790000000001</v>
      </c>
      <c r="G116" s="69">
        <v>2544.39212</v>
      </c>
      <c r="H116" s="70">
        <v>1E-4</v>
      </c>
      <c r="I116" s="70">
        <f t="shared" si="3"/>
        <v>1.1197401058754549E-2</v>
      </c>
      <c r="J116" s="70">
        <f>G116/'סכום נכסי הקרן'!$C$41</f>
        <v>7.9692438505010363E-4</v>
      </c>
    </row>
    <row r="117" spans="1:10">
      <c r="A117" s="62" t="s">
        <v>2340</v>
      </c>
      <c r="B117" s="59">
        <v>7035</v>
      </c>
      <c r="C117" s="72" t="s">
        <v>137</v>
      </c>
      <c r="D117" s="79">
        <v>43847</v>
      </c>
      <c r="E117" s="69">
        <v>118661.94</v>
      </c>
      <c r="F117" s="71">
        <v>152.5829</v>
      </c>
      <c r="G117" s="69">
        <v>726.33156000000008</v>
      </c>
      <c r="H117" s="70">
        <v>2.9999999999999997E-4</v>
      </c>
      <c r="I117" s="70">
        <f t="shared" si="3"/>
        <v>3.1964514097578812E-3</v>
      </c>
      <c r="J117" s="70">
        <f>G117/'סכום נכסי הקרן'!$C$41</f>
        <v>2.2749297454807498E-4</v>
      </c>
    </row>
    <row r="118" spans="1:10">
      <c r="A118" s="62" t="s">
        <v>2341</v>
      </c>
      <c r="B118" s="59">
        <v>7040</v>
      </c>
      <c r="C118" s="72" t="s">
        <v>137</v>
      </c>
      <c r="D118" s="79">
        <v>43891</v>
      </c>
      <c r="E118" s="69">
        <v>36152.04</v>
      </c>
      <c r="F118" s="71">
        <v>139.03790000000001</v>
      </c>
      <c r="G118" s="69">
        <v>201.64319</v>
      </c>
      <c r="H118" s="70">
        <v>1E-4</v>
      </c>
      <c r="I118" s="70">
        <f t="shared" si="3"/>
        <v>8.8739453775569968E-4</v>
      </c>
      <c r="J118" s="70">
        <f>G118/'סכום נכסי הקרן'!$C$41</f>
        <v>6.3156293374423445E-5</v>
      </c>
    </row>
    <row r="119" spans="1:10">
      <c r="A119" s="62" t="s">
        <v>2342</v>
      </c>
      <c r="B119" s="59">
        <v>9391</v>
      </c>
      <c r="C119" s="72" t="s">
        <v>137</v>
      </c>
      <c r="D119" s="79">
        <v>44608</v>
      </c>
      <c r="E119" s="69">
        <v>118351.61239900001</v>
      </c>
      <c r="F119" s="71">
        <v>96.610600000000005</v>
      </c>
      <c r="G119" s="69">
        <v>458.68715773999992</v>
      </c>
      <c r="H119" s="70">
        <v>0</v>
      </c>
      <c r="I119" s="70">
        <f t="shared" si="3"/>
        <v>2.0185976938629216E-3</v>
      </c>
      <c r="J119" s="70">
        <f>G119/'סכום נכסי הקרן'!$C$41</f>
        <v>1.4366456264309187E-4</v>
      </c>
    </row>
    <row r="120" spans="1:10">
      <c r="A120" s="62" t="s">
        <v>2343</v>
      </c>
      <c r="B120" s="59">
        <v>8314</v>
      </c>
      <c r="C120" s="72" t="s">
        <v>135</v>
      </c>
      <c r="D120" s="79">
        <v>44264</v>
      </c>
      <c r="E120" s="69">
        <v>167997.10881000001</v>
      </c>
      <c r="F120" s="71">
        <v>101.6375</v>
      </c>
      <c r="G120" s="69">
        <v>619.30321873100002</v>
      </c>
      <c r="H120" s="70">
        <v>2.0000000000000001E-4</v>
      </c>
      <c r="I120" s="70">
        <f t="shared" si="3"/>
        <v>2.7254393937946168E-3</v>
      </c>
      <c r="J120" s="70">
        <f>G120/'סכום נכסי הקרן'!$C$41</f>
        <v>1.9397082425595314E-4</v>
      </c>
    </row>
    <row r="121" spans="1:10">
      <c r="A121" s="62" t="s">
        <v>2344</v>
      </c>
      <c r="B121" s="59">
        <v>7032</v>
      </c>
      <c r="C121" s="72" t="s">
        <v>135</v>
      </c>
      <c r="D121" s="79">
        <v>43853</v>
      </c>
      <c r="E121" s="69">
        <v>106194.08</v>
      </c>
      <c r="F121" s="71">
        <v>70.628299999999996</v>
      </c>
      <c r="G121" s="69">
        <v>272.03613000000001</v>
      </c>
      <c r="H121" s="70">
        <v>2.0000000000000001E-4</v>
      </c>
      <c r="I121" s="70">
        <f t="shared" si="3"/>
        <v>1.1971809007494845E-3</v>
      </c>
      <c r="J121" s="70">
        <f>G121/'סכום נכסי הקרן'!$C$41</f>
        <v>8.5203936888336243E-5</v>
      </c>
    </row>
    <row r="122" spans="1:10">
      <c r="A122" s="62" t="s">
        <v>2345</v>
      </c>
      <c r="B122" s="59">
        <v>8337</v>
      </c>
      <c r="C122" s="72" t="s">
        <v>135</v>
      </c>
      <c r="D122" s="79">
        <v>44470</v>
      </c>
      <c r="E122" s="69">
        <v>91001.708057000011</v>
      </c>
      <c r="F122" s="71">
        <v>151.66829999999999</v>
      </c>
      <c r="G122" s="69">
        <v>500.60123689200003</v>
      </c>
      <c r="H122" s="70">
        <v>2.0000000000000001E-4</v>
      </c>
      <c r="I122" s="70">
        <f t="shared" si="3"/>
        <v>2.2030538358955138E-3</v>
      </c>
      <c r="J122" s="70">
        <f>G122/'סכום נכסי הקרן'!$C$41</f>
        <v>1.5679239443072885E-4</v>
      </c>
    </row>
    <row r="123" spans="1:10">
      <c r="A123" s="62" t="s">
        <v>2346</v>
      </c>
      <c r="B123" s="59">
        <v>8111</v>
      </c>
      <c r="C123" s="72" t="s">
        <v>135</v>
      </c>
      <c r="D123" s="79">
        <v>44377</v>
      </c>
      <c r="E123" s="69">
        <v>62272</v>
      </c>
      <c r="F123" s="71">
        <v>113.1297</v>
      </c>
      <c r="G123" s="69">
        <v>255.51536999999999</v>
      </c>
      <c r="H123" s="70">
        <v>1E-4</v>
      </c>
      <c r="I123" s="70">
        <f t="shared" si="3"/>
        <v>1.124476079011776E-3</v>
      </c>
      <c r="J123" s="70">
        <f>G123/'סכום נכסי הקרן'!$C$41</f>
        <v>8.0029499976638706E-5</v>
      </c>
    </row>
    <row r="124" spans="1:10">
      <c r="A124" s="62" t="s">
        <v>2347</v>
      </c>
      <c r="B124" s="59">
        <v>9237</v>
      </c>
      <c r="C124" s="72" t="s">
        <v>135</v>
      </c>
      <c r="D124" s="79">
        <v>44712</v>
      </c>
      <c r="E124" s="69">
        <v>168637</v>
      </c>
      <c r="F124" s="71">
        <v>144.4239</v>
      </c>
      <c r="G124" s="69">
        <v>883.36357999999996</v>
      </c>
      <c r="H124" s="70">
        <v>1E-4</v>
      </c>
      <c r="I124" s="70">
        <f t="shared" si="3"/>
        <v>3.8875204054464722E-3</v>
      </c>
      <c r="J124" s="70">
        <f>G124/'סכום נכסי הקרן'!$C$41</f>
        <v>2.7667668526153036E-4</v>
      </c>
    </row>
    <row r="125" spans="1:10">
      <c r="A125" s="62" t="s">
        <v>2348</v>
      </c>
      <c r="B125" s="59">
        <v>6648</v>
      </c>
      <c r="C125" s="72" t="s">
        <v>135</v>
      </c>
      <c r="D125" s="79">
        <v>43466</v>
      </c>
      <c r="E125" s="69">
        <v>686965.86</v>
      </c>
      <c r="F125" s="71">
        <v>132.08369999999999</v>
      </c>
      <c r="G125" s="69">
        <v>3291.0307400000002</v>
      </c>
      <c r="H125" s="70">
        <v>1E-4</v>
      </c>
      <c r="I125" s="70">
        <f t="shared" si="3"/>
        <v>1.4483220099136988E-2</v>
      </c>
      <c r="J125" s="70">
        <f>G125/'סכום נכסי הקרן'!$C$41</f>
        <v>1.030777696582195E-3</v>
      </c>
    </row>
    <row r="126" spans="1:10">
      <c r="A126" s="62" t="s">
        <v>2349</v>
      </c>
      <c r="B126" s="59">
        <v>6665</v>
      </c>
      <c r="C126" s="72" t="s">
        <v>135</v>
      </c>
      <c r="D126" s="79">
        <v>43586</v>
      </c>
      <c r="E126" s="69">
        <v>86553.05</v>
      </c>
      <c r="F126" s="71">
        <v>264.0958</v>
      </c>
      <c r="G126" s="69">
        <v>829.0704300000001</v>
      </c>
      <c r="H126" s="70">
        <v>2.0000000000000001E-4</v>
      </c>
      <c r="I126" s="70">
        <f t="shared" si="3"/>
        <v>3.6485862527604789E-3</v>
      </c>
      <c r="J126" s="70">
        <f>G126/'סכום נכסי הקרן'!$C$41</f>
        <v>2.5967162741840873E-4</v>
      </c>
    </row>
    <row r="127" spans="1:10">
      <c r="A127" s="62" t="s">
        <v>2350</v>
      </c>
      <c r="B127" s="59">
        <v>7016</v>
      </c>
      <c r="C127" s="72" t="s">
        <v>135</v>
      </c>
      <c r="D127" s="79">
        <v>43627</v>
      </c>
      <c r="E127" s="69">
        <v>92678.36</v>
      </c>
      <c r="F127" s="71">
        <v>74.983400000000003</v>
      </c>
      <c r="G127" s="69">
        <v>252.05252999999999</v>
      </c>
      <c r="H127" s="70">
        <v>4.0000000000000002E-4</v>
      </c>
      <c r="I127" s="70">
        <f t="shared" si="3"/>
        <v>1.1092367580055871E-3</v>
      </c>
      <c r="J127" s="70">
        <f>G127/'סכום נכסי הקרן'!$C$41</f>
        <v>7.8944910217129894E-5</v>
      </c>
    </row>
    <row r="128" spans="1:10">
      <c r="A128" s="62" t="s">
        <v>2351</v>
      </c>
      <c r="B128" s="59">
        <v>7042</v>
      </c>
      <c r="C128" s="72" t="s">
        <v>135</v>
      </c>
      <c r="D128" s="79">
        <v>43558</v>
      </c>
      <c r="E128" s="69">
        <v>397998.66082300001</v>
      </c>
      <c r="F128" s="71">
        <v>100.9816</v>
      </c>
      <c r="G128" s="69">
        <v>1457.7109424930002</v>
      </c>
      <c r="H128" s="70">
        <v>6.9999999999999999E-4</v>
      </c>
      <c r="I128" s="70">
        <f t="shared" si="3"/>
        <v>6.4151173565296267E-3</v>
      </c>
      <c r="J128" s="70">
        <f>G128/'סכום נכסי הקרן'!$C$41</f>
        <v>4.5656696831266762E-4</v>
      </c>
    </row>
    <row r="129" spans="1:10">
      <c r="A129" s="62" t="s">
        <v>2352</v>
      </c>
      <c r="B129" s="59">
        <v>7057</v>
      </c>
      <c r="C129" s="72" t="s">
        <v>135</v>
      </c>
      <c r="D129" s="79">
        <v>43917</v>
      </c>
      <c r="E129" s="69">
        <v>52199.567329000005</v>
      </c>
      <c r="F129" s="71">
        <v>117.6644</v>
      </c>
      <c r="G129" s="69">
        <v>222.77145573199996</v>
      </c>
      <c r="H129" s="70">
        <v>1.5E-3</v>
      </c>
      <c r="I129" s="70">
        <f t="shared" ref="I129:I191" si="4">IFERROR(G129/$G$9,0)</f>
        <v>9.8037614354574737E-4</v>
      </c>
      <c r="J129" s="70">
        <f>G129/'סכום נכסי הקרן'!$C$41</f>
        <v>6.97738386982351E-5</v>
      </c>
    </row>
    <row r="130" spans="1:10">
      <c r="A130" s="62" t="s">
        <v>2353</v>
      </c>
      <c r="B130" s="59">
        <v>87954</v>
      </c>
      <c r="C130" s="72" t="s">
        <v>137</v>
      </c>
      <c r="D130" s="79">
        <v>44837</v>
      </c>
      <c r="E130" s="69">
        <v>27922.27</v>
      </c>
      <c r="F130" s="71">
        <v>100</v>
      </c>
      <c r="G130" s="69">
        <v>112.01297</v>
      </c>
      <c r="H130" s="70">
        <v>1E-4</v>
      </c>
      <c r="I130" s="70">
        <f t="shared" si="4"/>
        <v>4.9294844887046792E-4</v>
      </c>
      <c r="J130" s="70">
        <f>G130/'סכום נכסי הקרן'!$C$41</f>
        <v>3.508337670645109E-5</v>
      </c>
    </row>
    <row r="131" spans="1:10">
      <c r="A131" s="62" t="s">
        <v>2354</v>
      </c>
      <c r="B131" s="59">
        <v>87953</v>
      </c>
      <c r="C131" s="72" t="s">
        <v>137</v>
      </c>
      <c r="D131" s="79">
        <v>44792</v>
      </c>
      <c r="E131" s="69">
        <v>35199.72</v>
      </c>
      <c r="F131" s="71">
        <v>100</v>
      </c>
      <c r="G131" s="69">
        <v>141.2072</v>
      </c>
      <c r="H131" s="70">
        <v>1E-4</v>
      </c>
      <c r="I131" s="70">
        <f t="shared" si="4"/>
        <v>6.2142687770301911E-4</v>
      </c>
      <c r="J131" s="70">
        <f>G131/'סכום נכסי הקרן'!$C$41</f>
        <v>4.4227247891589521E-5</v>
      </c>
    </row>
    <row r="132" spans="1:10">
      <c r="A132" s="62" t="s">
        <v>2355</v>
      </c>
      <c r="B132" s="59">
        <v>5237</v>
      </c>
      <c r="C132" s="72" t="s">
        <v>135</v>
      </c>
      <c r="D132" s="79">
        <v>43007</v>
      </c>
      <c r="E132" s="69">
        <v>851100.61441899999</v>
      </c>
      <c r="F132" s="71">
        <v>34.284599999999998</v>
      </c>
      <c r="G132" s="69">
        <v>1058.345692265</v>
      </c>
      <c r="H132" s="70">
        <v>4.0000000000000002E-4</v>
      </c>
      <c r="I132" s="70">
        <f t="shared" si="4"/>
        <v>4.6575844508968322E-3</v>
      </c>
      <c r="J132" s="70">
        <f>G132/'סכום נכסי הקרן'!$C$41</f>
        <v>3.3148251142151448E-4</v>
      </c>
    </row>
    <row r="133" spans="1:10">
      <c r="A133" s="62" t="s">
        <v>2356</v>
      </c>
      <c r="B133" s="59">
        <v>87343</v>
      </c>
      <c r="C133" s="72" t="s">
        <v>135</v>
      </c>
      <c r="D133" s="79">
        <v>44421</v>
      </c>
      <c r="E133" s="69">
        <v>47004.32</v>
      </c>
      <c r="F133" s="71">
        <v>100</v>
      </c>
      <c r="G133" s="69">
        <v>170.48465999999999</v>
      </c>
      <c r="H133" s="70">
        <v>1E-4</v>
      </c>
      <c r="I133" s="70">
        <f t="shared" si="4"/>
        <v>7.5027158643511645E-4</v>
      </c>
      <c r="J133" s="70">
        <f>G133/'סכום נכסי הקרן'!$C$41</f>
        <v>5.3397187392238896E-5</v>
      </c>
    </row>
    <row r="134" spans="1:10">
      <c r="A134" s="62" t="s">
        <v>2357</v>
      </c>
      <c r="B134" s="59">
        <v>87342</v>
      </c>
      <c r="C134" s="72" t="s">
        <v>135</v>
      </c>
      <c r="D134" s="79">
        <v>44421</v>
      </c>
      <c r="E134" s="69">
        <v>22041.22</v>
      </c>
      <c r="F134" s="71">
        <v>100</v>
      </c>
      <c r="G134" s="69">
        <v>79.9435</v>
      </c>
      <c r="H134" s="70">
        <v>0</v>
      </c>
      <c r="I134" s="70">
        <f t="shared" si="4"/>
        <v>3.5181661839942511E-4</v>
      </c>
      <c r="J134" s="70">
        <f>G134/'סכום נכסי הקרן'!$C$41</f>
        <v>2.5038956879120095E-5</v>
      </c>
    </row>
    <row r="135" spans="1:10">
      <c r="A135" s="62" t="s">
        <v>2358</v>
      </c>
      <c r="B135" s="59">
        <v>9730</v>
      </c>
      <c r="C135" s="72" t="s">
        <v>138</v>
      </c>
      <c r="D135" s="79">
        <v>45146</v>
      </c>
      <c r="E135" s="69">
        <v>87246.210072999995</v>
      </c>
      <c r="F135" s="71">
        <v>100.5967</v>
      </c>
      <c r="G135" s="69">
        <v>405.56164387400003</v>
      </c>
      <c r="H135" s="70">
        <v>2.9999999999999997E-4</v>
      </c>
      <c r="I135" s="70">
        <f t="shared" si="4"/>
        <v>1.7848020927312743E-3</v>
      </c>
      <c r="J135" s="70">
        <f>G135/'סכום נכסי הקרן'!$C$41</f>
        <v>1.2702521797001816E-4</v>
      </c>
    </row>
    <row r="136" spans="1:10">
      <c r="A136" s="62" t="s">
        <v>2359</v>
      </c>
      <c r="B136" s="59">
        <v>9011</v>
      </c>
      <c r="C136" s="72" t="s">
        <v>138</v>
      </c>
      <c r="D136" s="79">
        <v>44644</v>
      </c>
      <c r="E136" s="69">
        <v>461152.14003899996</v>
      </c>
      <c r="F136" s="71">
        <v>107.1643</v>
      </c>
      <c r="G136" s="69">
        <v>2283.6047093420002</v>
      </c>
      <c r="H136" s="70">
        <v>5.0000000000000001E-4</v>
      </c>
      <c r="I136" s="70">
        <f t="shared" si="4"/>
        <v>1.0049723699884352E-2</v>
      </c>
      <c r="J136" s="70">
        <f>G136/'סכום נכסי הקרן'!$C$41</f>
        <v>7.1524363889709512E-4</v>
      </c>
    </row>
    <row r="137" spans="1:10">
      <c r="A137" s="62" t="s">
        <v>2360</v>
      </c>
      <c r="B137" s="59">
        <v>8329</v>
      </c>
      <c r="C137" s="72" t="s">
        <v>135</v>
      </c>
      <c r="D137" s="79">
        <v>43810</v>
      </c>
      <c r="E137" s="69">
        <v>317198.40000000002</v>
      </c>
      <c r="F137" s="71">
        <v>110.0408</v>
      </c>
      <c r="G137" s="69">
        <v>1265.9958700000002</v>
      </c>
      <c r="H137" s="70">
        <v>0</v>
      </c>
      <c r="I137" s="70">
        <f t="shared" si="4"/>
        <v>5.5714146352241062E-3</v>
      </c>
      <c r="J137" s="70">
        <f>G137/'סכום נכסי הקרן'!$C$41</f>
        <v>3.9652024239711966E-4</v>
      </c>
    </row>
    <row r="138" spans="1:10">
      <c r="A138" s="62" t="s">
        <v>2361</v>
      </c>
      <c r="B138" s="59">
        <v>5290</v>
      </c>
      <c r="C138" s="72" t="s">
        <v>135</v>
      </c>
      <c r="D138" s="79">
        <v>42359</v>
      </c>
      <c r="E138" s="69">
        <v>513815.80324600002</v>
      </c>
      <c r="F138" s="71">
        <v>52.264800000000001</v>
      </c>
      <c r="G138" s="69">
        <v>974.01199655200003</v>
      </c>
      <c r="H138" s="70">
        <v>1E-4</v>
      </c>
      <c r="I138" s="70">
        <f t="shared" si="4"/>
        <v>4.2864473898115195E-3</v>
      </c>
      <c r="J138" s="70">
        <f>G138/'סכום נכסי הקרן'!$C$41</f>
        <v>3.0506850940240543E-4</v>
      </c>
    </row>
    <row r="139" spans="1:10">
      <c r="A139" s="62" t="s">
        <v>2362</v>
      </c>
      <c r="B139" s="59">
        <v>8278</v>
      </c>
      <c r="C139" s="72" t="s">
        <v>135</v>
      </c>
      <c r="D139" s="79">
        <v>44256</v>
      </c>
      <c r="E139" s="69">
        <v>50801.85</v>
      </c>
      <c r="F139" s="71">
        <v>126.0104</v>
      </c>
      <c r="G139" s="69">
        <v>232.18460999999999</v>
      </c>
      <c r="H139" s="70">
        <v>2.0000000000000001E-4</v>
      </c>
      <c r="I139" s="70">
        <f t="shared" si="4"/>
        <v>1.0218017016341459E-3</v>
      </c>
      <c r="J139" s="70">
        <f>G139/'סכום נכסי הקרן'!$C$41</f>
        <v>7.2722115466364578E-5</v>
      </c>
    </row>
    <row r="140" spans="1:10">
      <c r="A140" s="62" t="s">
        <v>2363</v>
      </c>
      <c r="B140" s="59">
        <v>8413</v>
      </c>
      <c r="C140" s="72" t="s">
        <v>137</v>
      </c>
      <c r="D140" s="79">
        <v>44661</v>
      </c>
      <c r="E140" s="69">
        <v>73824.289999999994</v>
      </c>
      <c r="F140" s="71">
        <v>68.828199999999995</v>
      </c>
      <c r="G140" s="69">
        <v>203.83714000000001</v>
      </c>
      <c r="H140" s="70">
        <v>2.0000000000000001E-4</v>
      </c>
      <c r="I140" s="70">
        <f t="shared" si="4"/>
        <v>8.9704970759361545E-4</v>
      </c>
      <c r="J140" s="70">
        <f>G140/'סכום נכסי הקרן'!$C$41</f>
        <v>6.3843456426390706E-5</v>
      </c>
    </row>
    <row r="141" spans="1:10">
      <c r="A141" s="62" t="s">
        <v>2364</v>
      </c>
      <c r="B141" s="59">
        <v>7053</v>
      </c>
      <c r="C141" s="72" t="s">
        <v>142</v>
      </c>
      <c r="D141" s="79">
        <v>43096</v>
      </c>
      <c r="E141" s="69">
        <v>3394099.76</v>
      </c>
      <c r="F141" s="71">
        <v>47.763199999999998</v>
      </c>
      <c r="G141" s="69">
        <v>872.49252000000001</v>
      </c>
      <c r="H141" s="70">
        <v>2.0000000000000001E-4</v>
      </c>
      <c r="I141" s="70">
        <f t="shared" si="4"/>
        <v>3.839678872768803E-3</v>
      </c>
      <c r="J141" s="70">
        <f>G141/'סכום נכסי הקרן'!$C$41</f>
        <v>2.7327178051542438E-4</v>
      </c>
    </row>
    <row r="142" spans="1:10">
      <c r="A142" s="62" t="s">
        <v>2365</v>
      </c>
      <c r="B142" s="59">
        <v>8281</v>
      </c>
      <c r="C142" s="72" t="s">
        <v>137</v>
      </c>
      <c r="D142" s="79">
        <v>44302</v>
      </c>
      <c r="E142" s="69">
        <v>377897.7</v>
      </c>
      <c r="F142" s="71">
        <v>103.93640000000001</v>
      </c>
      <c r="G142" s="69">
        <v>1575.6492499999999</v>
      </c>
      <c r="H142" s="70">
        <v>1E-4</v>
      </c>
      <c r="I142" s="70">
        <f t="shared" si="4"/>
        <v>6.9341421243577072E-3</v>
      </c>
      <c r="J142" s="70">
        <f>G142/'סכום נכסי הקרן'!$C$41</f>
        <v>4.9350620910227749E-4</v>
      </c>
    </row>
    <row r="143" spans="1:10">
      <c r="A143" s="62" t="s">
        <v>2366</v>
      </c>
      <c r="B143" s="59">
        <v>8327</v>
      </c>
      <c r="C143" s="72" t="s">
        <v>135</v>
      </c>
      <c r="D143" s="79">
        <v>44427</v>
      </c>
      <c r="E143" s="69">
        <v>21593.599999999999</v>
      </c>
      <c r="F143" s="71">
        <v>138.72409999999999</v>
      </c>
      <c r="G143" s="69">
        <v>108.64871000000001</v>
      </c>
      <c r="H143" s="70">
        <v>1E-4</v>
      </c>
      <c r="I143" s="70">
        <f t="shared" si="4"/>
        <v>4.7814296028644989E-4</v>
      </c>
      <c r="J143" s="70">
        <f>G143/'סכום נכסי הקרן'!$C$41</f>
        <v>3.4029663007774545E-5</v>
      </c>
    </row>
    <row r="144" spans="1:10">
      <c r="A144" s="62" t="s">
        <v>2367</v>
      </c>
      <c r="B144" s="59">
        <v>5332</v>
      </c>
      <c r="C144" s="72" t="s">
        <v>135</v>
      </c>
      <c r="D144" s="79">
        <v>43318</v>
      </c>
      <c r="E144" s="69">
        <v>124688.3</v>
      </c>
      <c r="F144" s="71">
        <v>111.1801</v>
      </c>
      <c r="G144" s="69">
        <v>502.80586</v>
      </c>
      <c r="H144" s="70">
        <v>1E-4</v>
      </c>
      <c r="I144" s="70">
        <f t="shared" si="4"/>
        <v>2.2127559761158165E-3</v>
      </c>
      <c r="J144" s="70">
        <f>G144/'סכום נכסי הקרן'!$C$41</f>
        <v>1.574829003872597E-4</v>
      </c>
    </row>
    <row r="145" spans="1:10">
      <c r="A145" s="62" t="s">
        <v>2368</v>
      </c>
      <c r="B145" s="59">
        <v>87253</v>
      </c>
      <c r="C145" s="72" t="s">
        <v>135</v>
      </c>
      <c r="D145" s="79">
        <v>44469</v>
      </c>
      <c r="E145" s="69">
        <v>10337.91</v>
      </c>
      <c r="F145" s="71">
        <v>100</v>
      </c>
      <c r="G145" s="69">
        <v>37.495599999999996</v>
      </c>
      <c r="H145" s="70">
        <v>0</v>
      </c>
      <c r="I145" s="70">
        <f t="shared" si="4"/>
        <v>1.6501122914129959E-4</v>
      </c>
      <c r="J145" s="70">
        <f>G145/'סכום נכסי הקרן'!$C$41</f>
        <v>1.1743928043640013E-5</v>
      </c>
    </row>
    <row r="146" spans="1:10">
      <c r="A146" s="62" t="s">
        <v>2369</v>
      </c>
      <c r="B146" s="59">
        <v>5294</v>
      </c>
      <c r="C146" s="72" t="s">
        <v>138</v>
      </c>
      <c r="D146" s="79">
        <v>42646</v>
      </c>
      <c r="E146" s="69">
        <v>143554.60999999999</v>
      </c>
      <c r="F146" s="71">
        <v>40.900599999999997</v>
      </c>
      <c r="G146" s="69">
        <v>271.31476000000004</v>
      </c>
      <c r="H146" s="70">
        <v>2.0000000000000001E-4</v>
      </c>
      <c r="I146" s="70">
        <f t="shared" si="4"/>
        <v>1.1940062842513979E-3</v>
      </c>
      <c r="J146" s="70">
        <f>G146/'סכום נכסי הקרן'!$C$41</f>
        <v>8.4977997914887615E-5</v>
      </c>
    </row>
    <row r="147" spans="1:10">
      <c r="A147" s="62" t="s">
        <v>2370</v>
      </c>
      <c r="B147" s="59">
        <v>8323</v>
      </c>
      <c r="C147" s="72" t="s">
        <v>135</v>
      </c>
      <c r="D147" s="79">
        <v>44406</v>
      </c>
      <c r="E147" s="69">
        <v>584936.84379700001</v>
      </c>
      <c r="F147" s="71">
        <v>83.801400000000001</v>
      </c>
      <c r="G147" s="69">
        <v>1777.901953825</v>
      </c>
      <c r="H147" s="70">
        <v>2.0000000000000001E-4</v>
      </c>
      <c r="I147" s="70">
        <f t="shared" si="4"/>
        <v>7.8242190201885387E-3</v>
      </c>
      <c r="J147" s="70">
        <f>G147/'סכום נכסי הקרן'!$C$41</f>
        <v>5.5685340718291722E-4</v>
      </c>
    </row>
    <row r="148" spans="1:10">
      <c r="A148" s="62" t="s">
        <v>2371</v>
      </c>
      <c r="B148" s="59">
        <v>60832</v>
      </c>
      <c r="C148" s="72" t="s">
        <v>135</v>
      </c>
      <c r="D148" s="79">
        <v>42555</v>
      </c>
      <c r="E148" s="69">
        <v>2022.02</v>
      </c>
      <c r="F148" s="71">
        <v>100</v>
      </c>
      <c r="G148" s="69">
        <v>7.3338599999999996</v>
      </c>
      <c r="H148" s="70">
        <v>2.9999999999999997E-4</v>
      </c>
      <c r="I148" s="70">
        <f t="shared" si="4"/>
        <v>3.2274967008134594E-5</v>
      </c>
      <c r="J148" s="70">
        <f>G148/'סכום נכסי הקרן'!$C$41</f>
        <v>2.2970248275032203E-6</v>
      </c>
    </row>
    <row r="149" spans="1:10">
      <c r="A149" s="62" t="s">
        <v>2372</v>
      </c>
      <c r="B149" s="59">
        <v>9697</v>
      </c>
      <c r="C149" s="72" t="s">
        <v>135</v>
      </c>
      <c r="D149" s="79">
        <v>45014</v>
      </c>
      <c r="E149" s="69">
        <v>37190.397573000002</v>
      </c>
      <c r="F149" s="71">
        <v>104.8687</v>
      </c>
      <c r="G149" s="69">
        <v>141.456940309</v>
      </c>
      <c r="H149" s="70">
        <v>1E-4</v>
      </c>
      <c r="I149" s="70">
        <f t="shared" si="4"/>
        <v>6.2252593880230051E-4</v>
      </c>
      <c r="J149" s="70">
        <f>G149/'סכום נכסי הקרן'!$C$41</f>
        <v>4.4305468595311889E-5</v>
      </c>
    </row>
    <row r="150" spans="1:10">
      <c r="A150" s="62" t="s">
        <v>2373</v>
      </c>
      <c r="B150" s="59">
        <v>7060</v>
      </c>
      <c r="C150" s="72" t="s">
        <v>137</v>
      </c>
      <c r="D150" s="79">
        <v>44197</v>
      </c>
      <c r="E150" s="69">
        <v>296583.84000000003</v>
      </c>
      <c r="F150" s="71">
        <v>116.8475</v>
      </c>
      <c r="G150" s="69">
        <v>1390.2231899999999</v>
      </c>
      <c r="H150" s="70">
        <v>0</v>
      </c>
      <c r="I150" s="70">
        <f t="shared" si="4"/>
        <v>6.1181161886364934E-3</v>
      </c>
      <c r="J150" s="70">
        <f>G150/'סכום נכסי הקרן'!$C$41</f>
        <v>4.3542925324463878E-4</v>
      </c>
    </row>
    <row r="151" spans="1:10">
      <c r="A151" s="62" t="s">
        <v>2374</v>
      </c>
      <c r="B151" s="59">
        <v>9704</v>
      </c>
      <c r="C151" s="72" t="s">
        <v>135</v>
      </c>
      <c r="D151" s="79">
        <v>44760</v>
      </c>
      <c r="E151" s="69">
        <v>612742.25367899996</v>
      </c>
      <c r="F151" s="71">
        <v>99.445899999999995</v>
      </c>
      <c r="G151" s="69">
        <v>2210.1017466000003</v>
      </c>
      <c r="H151" s="70">
        <v>2.9999999999999997E-4</v>
      </c>
      <c r="I151" s="70">
        <f t="shared" si="4"/>
        <v>9.7262506996500693E-3</v>
      </c>
      <c r="J151" s="70">
        <f>G151/'סכום נכסי הקרן'!$C$41</f>
        <v>6.9222191086936911E-4</v>
      </c>
    </row>
    <row r="152" spans="1:10">
      <c r="A152" s="62" t="s">
        <v>2375</v>
      </c>
      <c r="B152" s="59">
        <v>9649</v>
      </c>
      <c r="C152" s="72" t="s">
        <v>137</v>
      </c>
      <c r="D152" s="79">
        <v>44743</v>
      </c>
      <c r="E152" s="69">
        <v>157588.35665100001</v>
      </c>
      <c r="F152" s="71">
        <v>108.01560000000001</v>
      </c>
      <c r="G152" s="69">
        <v>682.85458852500005</v>
      </c>
      <c r="H152" s="70">
        <v>2.0000000000000001E-4</v>
      </c>
      <c r="I152" s="70">
        <f t="shared" si="4"/>
        <v>3.0051172664869114E-3</v>
      </c>
      <c r="J152" s="70">
        <f>G152/'סכום נכסי הקרן'!$C$41</f>
        <v>2.1387563212502293E-4</v>
      </c>
    </row>
    <row r="153" spans="1:10">
      <c r="A153" s="62" t="s">
        <v>2376</v>
      </c>
      <c r="B153" s="59">
        <v>9648</v>
      </c>
      <c r="C153" s="72" t="s">
        <v>137</v>
      </c>
      <c r="D153" s="79">
        <v>44743</v>
      </c>
      <c r="E153" s="69">
        <v>201770.526224</v>
      </c>
      <c r="F153" s="71">
        <v>105.0476</v>
      </c>
      <c r="G153" s="69">
        <v>850.27905985599989</v>
      </c>
      <c r="H153" s="70">
        <v>1.1000000000000001E-3</v>
      </c>
      <c r="I153" s="70">
        <f t="shared" si="4"/>
        <v>3.7419215262576729E-3</v>
      </c>
      <c r="J153" s="70">
        <f>G153/'סכום נכסי הקרן'!$C$41</f>
        <v>2.6631434344197031E-4</v>
      </c>
    </row>
    <row r="154" spans="1:10">
      <c r="A154" s="62" t="s">
        <v>2377</v>
      </c>
      <c r="B154" s="59">
        <v>9317</v>
      </c>
      <c r="C154" s="72" t="s">
        <v>137</v>
      </c>
      <c r="D154" s="79">
        <v>44545</v>
      </c>
      <c r="E154" s="69">
        <v>470771.22696599999</v>
      </c>
      <c r="F154" s="71">
        <v>106.4143</v>
      </c>
      <c r="G154" s="69">
        <v>2009.6828504129999</v>
      </c>
      <c r="H154" s="70">
        <v>1E-4</v>
      </c>
      <c r="I154" s="70">
        <f t="shared" si="4"/>
        <v>8.8442440534579961E-3</v>
      </c>
      <c r="J154" s="70">
        <f>G154/'סכום נכסי הקרן'!$C$41</f>
        <v>6.294490763126241E-4</v>
      </c>
    </row>
    <row r="155" spans="1:10">
      <c r="A155" s="62" t="s">
        <v>2378</v>
      </c>
      <c r="B155" s="59">
        <v>60833</v>
      </c>
      <c r="C155" s="72" t="s">
        <v>135</v>
      </c>
      <c r="D155" s="79">
        <v>42555</v>
      </c>
      <c r="E155" s="69">
        <v>156604.54999999999</v>
      </c>
      <c r="F155" s="71">
        <v>100</v>
      </c>
      <c r="G155" s="69">
        <v>568.00469999999996</v>
      </c>
      <c r="H155" s="70">
        <v>1E-4</v>
      </c>
      <c r="I155" s="70">
        <f t="shared" si="4"/>
        <v>2.4996840617308468E-3</v>
      </c>
      <c r="J155" s="70">
        <f>G155/'סכום נכסי הקרן'!$C$41</f>
        <v>1.7790370937521556E-4</v>
      </c>
    </row>
    <row r="156" spans="1:10">
      <c r="A156" s="62" t="s">
        <v>2379</v>
      </c>
      <c r="B156" s="59">
        <v>8313</v>
      </c>
      <c r="C156" s="72" t="s">
        <v>135</v>
      </c>
      <c r="D156" s="79">
        <v>44357</v>
      </c>
      <c r="E156" s="69">
        <v>31522.02</v>
      </c>
      <c r="F156" s="71">
        <v>99.3459</v>
      </c>
      <c r="G156" s="69">
        <v>113.58251</v>
      </c>
      <c r="H156" s="70">
        <v>2.2000000000000001E-3</v>
      </c>
      <c r="I156" s="70">
        <f t="shared" si="4"/>
        <v>4.9985570531086191E-4</v>
      </c>
      <c r="J156" s="70">
        <f>G156/'סכום נכסי הקרן'!$C$41</f>
        <v>3.5574969448575895E-5</v>
      </c>
    </row>
    <row r="157" spans="1:10">
      <c r="A157" s="62" t="s">
        <v>2380</v>
      </c>
      <c r="B157" s="59">
        <v>6657</v>
      </c>
      <c r="C157" s="72" t="s">
        <v>135</v>
      </c>
      <c r="D157" s="79">
        <v>42916</v>
      </c>
      <c r="E157" s="69">
        <v>51176.75</v>
      </c>
      <c r="F157" s="71">
        <v>0</v>
      </c>
      <c r="G157" s="69">
        <v>0</v>
      </c>
      <c r="H157" s="70">
        <v>2.2000000000000001E-3</v>
      </c>
      <c r="I157" s="107">
        <v>0</v>
      </c>
      <c r="J157" s="107">
        <v>0</v>
      </c>
    </row>
    <row r="158" spans="1:10">
      <c r="A158" s="62" t="s">
        <v>2381</v>
      </c>
      <c r="B158" s="59">
        <v>7009</v>
      </c>
      <c r="C158" s="72" t="s">
        <v>135</v>
      </c>
      <c r="D158" s="79">
        <v>42916</v>
      </c>
      <c r="E158" s="69">
        <v>35347.31</v>
      </c>
      <c r="F158" s="71">
        <v>97.136200000000002</v>
      </c>
      <c r="G158" s="69">
        <v>124.53314999999999</v>
      </c>
      <c r="H158" s="70">
        <v>2.2000000000000001E-3</v>
      </c>
      <c r="I158" s="70">
        <f t="shared" si="4"/>
        <v>5.4804745491038504E-4</v>
      </c>
      <c r="J158" s="70">
        <f>G158/'סכום נכסי הקרן'!$C$41</f>
        <v>3.900479930039333E-5</v>
      </c>
    </row>
    <row r="159" spans="1:10">
      <c r="A159" s="62" t="s">
        <v>2382</v>
      </c>
      <c r="B159" s="59">
        <v>7987</v>
      </c>
      <c r="C159" s="72" t="s">
        <v>135</v>
      </c>
      <c r="D159" s="79">
        <v>42916</v>
      </c>
      <c r="E159" s="69">
        <v>42159.26</v>
      </c>
      <c r="F159" s="71">
        <v>98.339500000000001</v>
      </c>
      <c r="G159" s="69">
        <v>150.37254999999999</v>
      </c>
      <c r="H159" s="70">
        <v>2.2000000000000001E-3</v>
      </c>
      <c r="I159" s="70">
        <f t="shared" si="4"/>
        <v>6.6176189485197016E-4</v>
      </c>
      <c r="J159" s="70">
        <f>G159/'סכום נכסי הקרן'!$C$41</f>
        <v>4.7097910339844143E-5</v>
      </c>
    </row>
    <row r="160" spans="1:10">
      <c r="A160" s="62" t="s">
        <v>2383</v>
      </c>
      <c r="B160" s="59">
        <v>7988</v>
      </c>
      <c r="C160" s="72" t="s">
        <v>135</v>
      </c>
      <c r="D160" s="79">
        <v>42916</v>
      </c>
      <c r="E160" s="69">
        <v>41378.480000000003</v>
      </c>
      <c r="F160" s="71">
        <v>0</v>
      </c>
      <c r="G160" s="69">
        <v>0</v>
      </c>
      <c r="H160" s="70">
        <v>2.2000000000000001E-3</v>
      </c>
      <c r="I160" s="107">
        <v>0</v>
      </c>
      <c r="J160" s="107">
        <v>0</v>
      </c>
    </row>
    <row r="161" spans="1:10">
      <c r="A161" s="62" t="s">
        <v>2384</v>
      </c>
      <c r="B161" s="59">
        <v>8271</v>
      </c>
      <c r="C161" s="72" t="s">
        <v>135</v>
      </c>
      <c r="D161" s="79">
        <v>42916</v>
      </c>
      <c r="E161" s="69">
        <v>27838.78</v>
      </c>
      <c r="F161" s="71">
        <v>100.5502</v>
      </c>
      <c r="G161" s="69">
        <v>101.52680000000001</v>
      </c>
      <c r="H161" s="70">
        <v>2.2000000000000001E-3</v>
      </c>
      <c r="I161" s="70">
        <f t="shared" si="4"/>
        <v>4.4680074618843007E-4</v>
      </c>
      <c r="J161" s="70">
        <f>G161/'סכום נכסי הקרן'!$C$41</f>
        <v>3.1799022650685172E-5</v>
      </c>
    </row>
    <row r="162" spans="1:10">
      <c r="A162" s="62" t="s">
        <v>2385</v>
      </c>
      <c r="B162" s="59">
        <v>7999</v>
      </c>
      <c r="C162" s="72" t="s">
        <v>137</v>
      </c>
      <c r="D162" s="79">
        <v>44228</v>
      </c>
      <c r="E162" s="69">
        <v>277977.34999999998</v>
      </c>
      <c r="F162" s="71">
        <v>116.7323</v>
      </c>
      <c r="G162" s="69">
        <v>1301.7214799999999</v>
      </c>
      <c r="H162" s="70">
        <v>5.0000000000000001E-4</v>
      </c>
      <c r="I162" s="70">
        <f t="shared" si="4"/>
        <v>5.7286364643966666E-3</v>
      </c>
      <c r="J162" s="70">
        <f>G162/'סכום נכסי הקרן'!$C$41</f>
        <v>4.0770979512210983E-4</v>
      </c>
    </row>
    <row r="163" spans="1:10">
      <c r="A163" s="62" t="s">
        <v>2386</v>
      </c>
      <c r="B163" s="59">
        <v>60834</v>
      </c>
      <c r="C163" s="72" t="s">
        <v>135</v>
      </c>
      <c r="D163" s="79">
        <v>42555</v>
      </c>
      <c r="E163" s="69">
        <v>16210.39</v>
      </c>
      <c r="F163" s="71">
        <v>100</v>
      </c>
      <c r="G163" s="69">
        <v>58.795070000000003</v>
      </c>
      <c r="H163" s="70">
        <v>1E-4</v>
      </c>
      <c r="I163" s="70">
        <f t="shared" si="4"/>
        <v>2.5874627338004329E-4</v>
      </c>
      <c r="J163" s="70">
        <f>G163/'סכום נכסי הקרן'!$C$41</f>
        <v>1.8415095941944594E-5</v>
      </c>
    </row>
    <row r="164" spans="1:10">
      <c r="A164" s="62" t="s">
        <v>2387</v>
      </c>
      <c r="B164" s="59">
        <v>87957</v>
      </c>
      <c r="C164" s="72" t="s">
        <v>137</v>
      </c>
      <c r="D164" s="79">
        <v>44895</v>
      </c>
      <c r="E164" s="69">
        <v>49693.31</v>
      </c>
      <c r="F164" s="71">
        <v>100</v>
      </c>
      <c r="G164" s="69">
        <v>199.34968000000001</v>
      </c>
      <c r="H164" s="70">
        <v>1E-4</v>
      </c>
      <c r="I164" s="70">
        <f t="shared" si="4"/>
        <v>8.7730122269612308E-4</v>
      </c>
      <c r="J164" s="70">
        <f>G164/'סכום נכסי הקרן'!$C$41</f>
        <v>6.2437947317622945E-5</v>
      </c>
    </row>
    <row r="165" spans="1:10">
      <c r="A165" s="62" t="s">
        <v>2388</v>
      </c>
      <c r="B165" s="59">
        <v>87958</v>
      </c>
      <c r="C165" s="72" t="s">
        <v>137</v>
      </c>
      <c r="D165" s="79">
        <v>44895</v>
      </c>
      <c r="E165" s="69">
        <v>66818.91</v>
      </c>
      <c r="F165" s="71">
        <v>100</v>
      </c>
      <c r="G165" s="69">
        <v>268.05072999999999</v>
      </c>
      <c r="H165" s="70">
        <v>1E-4</v>
      </c>
      <c r="I165" s="70">
        <f t="shared" si="4"/>
        <v>1.1796418894356306E-3</v>
      </c>
      <c r="J165" s="70">
        <f>G165/'סכום נכסי הקרן'!$C$41</f>
        <v>8.3955677070514338E-5</v>
      </c>
    </row>
    <row r="166" spans="1:10">
      <c r="A166" s="62" t="s">
        <v>2389</v>
      </c>
      <c r="B166" s="59">
        <v>87959</v>
      </c>
      <c r="C166" s="72" t="s">
        <v>137</v>
      </c>
      <c r="D166" s="79">
        <v>44895</v>
      </c>
      <c r="E166" s="69">
        <v>28316.66</v>
      </c>
      <c r="F166" s="71">
        <v>100</v>
      </c>
      <c r="G166" s="69">
        <v>113.59511999999999</v>
      </c>
      <c r="H166" s="70">
        <v>1E-4</v>
      </c>
      <c r="I166" s="70">
        <f t="shared" si="4"/>
        <v>4.9991119959817752E-4</v>
      </c>
      <c r="J166" s="70">
        <f>G166/'סכום נכסי הקרן'!$C$41</f>
        <v>3.5578919003527145E-5</v>
      </c>
    </row>
    <row r="167" spans="1:10">
      <c r="A167" s="62" t="s">
        <v>2390</v>
      </c>
      <c r="B167" s="59">
        <v>9600</v>
      </c>
      <c r="C167" s="72" t="s">
        <v>135</v>
      </c>
      <c r="D167" s="79">
        <v>44967</v>
      </c>
      <c r="E167" s="69">
        <v>789768.23313499999</v>
      </c>
      <c r="F167" s="71">
        <v>98.753500000000003</v>
      </c>
      <c r="G167" s="69">
        <v>2828.7835218349996</v>
      </c>
      <c r="H167" s="70">
        <v>3.2000000000000002E-3</v>
      </c>
      <c r="I167" s="70">
        <f t="shared" si="4"/>
        <v>1.2448955235084854E-2</v>
      </c>
      <c r="J167" s="70">
        <f>G167/'סכום נכסי הקרן'!$C$41</f>
        <v>8.859980939487517E-4</v>
      </c>
    </row>
    <row r="168" spans="1:10">
      <c r="A168" s="62" t="s">
        <v>2391</v>
      </c>
      <c r="B168" s="59">
        <v>7991</v>
      </c>
      <c r="C168" s="72" t="s">
        <v>135</v>
      </c>
      <c r="D168" s="79">
        <v>44105</v>
      </c>
      <c r="E168" s="69">
        <v>362169.62</v>
      </c>
      <c r="F168" s="71">
        <v>114.3656</v>
      </c>
      <c r="G168" s="69">
        <v>1502.2941799999999</v>
      </c>
      <c r="H168" s="70">
        <v>1E-4</v>
      </c>
      <c r="I168" s="70">
        <f t="shared" si="4"/>
        <v>6.6113199728400343E-3</v>
      </c>
      <c r="J168" s="70">
        <f>G168/'סכום נכסי הקרן'!$C$41</f>
        <v>4.7053080228877994E-4</v>
      </c>
    </row>
    <row r="169" spans="1:10">
      <c r="A169" s="62" t="s">
        <v>2392</v>
      </c>
      <c r="B169" s="59">
        <v>87259</v>
      </c>
      <c r="C169" s="72" t="s">
        <v>135</v>
      </c>
      <c r="D169" s="79">
        <v>44469</v>
      </c>
      <c r="E169" s="69">
        <v>11708.8</v>
      </c>
      <c r="F169" s="71">
        <v>100</v>
      </c>
      <c r="G169" s="69">
        <v>42.46781</v>
      </c>
      <c r="H169" s="70">
        <v>0</v>
      </c>
      <c r="I169" s="70">
        <f t="shared" si="4"/>
        <v>1.8689300950082608E-4</v>
      </c>
      <c r="J169" s="70">
        <f>G169/'סכום נכסי הקרן'!$C$41</f>
        <v>1.3301264810030398E-5</v>
      </c>
    </row>
    <row r="170" spans="1:10">
      <c r="A170" s="62" t="s">
        <v>2393</v>
      </c>
      <c r="B170" s="59">
        <v>87252</v>
      </c>
      <c r="C170" s="72" t="s">
        <v>135</v>
      </c>
      <c r="D170" s="79">
        <v>44469</v>
      </c>
      <c r="E170" s="69">
        <v>21368.59</v>
      </c>
      <c r="F170" s="71">
        <v>100</v>
      </c>
      <c r="G170" s="69">
        <v>77.503880000000009</v>
      </c>
      <c r="H170" s="70">
        <v>0</v>
      </c>
      <c r="I170" s="70">
        <f t="shared" si="4"/>
        <v>3.4108030014241109E-4</v>
      </c>
      <c r="J170" s="70">
        <f>G170/'סכום נכסי הקרן'!$C$41</f>
        <v>2.4274847977440299E-5</v>
      </c>
    </row>
    <row r="171" spans="1:10">
      <c r="A171" s="62" t="s">
        <v>2394</v>
      </c>
      <c r="B171" s="59">
        <v>87251</v>
      </c>
      <c r="C171" s="72" t="s">
        <v>135</v>
      </c>
      <c r="D171" s="79">
        <v>44469</v>
      </c>
      <c r="E171" s="69">
        <v>37716.400000000001</v>
      </c>
      <c r="F171" s="71">
        <v>100</v>
      </c>
      <c r="G171" s="69">
        <v>136.79739000000001</v>
      </c>
      <c r="H171" s="70">
        <v>0</v>
      </c>
      <c r="I171" s="70">
        <f t="shared" si="4"/>
        <v>6.0202011615287474E-4</v>
      </c>
      <c r="J171" s="70">
        <f>G171/'סכום נכסי הקרן'!$C$41</f>
        <v>4.2846059396776156E-5</v>
      </c>
    </row>
    <row r="172" spans="1:10">
      <c r="A172" s="62" t="s">
        <v>2395</v>
      </c>
      <c r="B172" s="59">
        <v>9229</v>
      </c>
      <c r="C172" s="72" t="s">
        <v>135</v>
      </c>
      <c r="D172" s="79">
        <v>44735</v>
      </c>
      <c r="E172" s="69">
        <v>76773.710000000006</v>
      </c>
      <c r="F172" s="71">
        <v>102.47839999999999</v>
      </c>
      <c r="G172" s="69">
        <v>285.35955999999999</v>
      </c>
      <c r="H172" s="70">
        <v>2.9999999999999997E-4</v>
      </c>
      <c r="I172" s="70">
        <f t="shared" si="4"/>
        <v>1.2558148620856963E-3</v>
      </c>
      <c r="J172" s="70">
        <f>G172/'סכום נכסי הקרן'!$C$41</f>
        <v>8.9376943940216322E-5</v>
      </c>
    </row>
    <row r="173" spans="1:10">
      <c r="A173" s="62" t="s">
        <v>2396</v>
      </c>
      <c r="B173" s="59">
        <v>9385</v>
      </c>
      <c r="C173" s="72" t="s">
        <v>137</v>
      </c>
      <c r="D173" s="79">
        <v>44896</v>
      </c>
      <c r="E173" s="69">
        <v>138449.62</v>
      </c>
      <c r="F173" s="71">
        <v>106.015</v>
      </c>
      <c r="G173" s="69">
        <v>588.81206000000009</v>
      </c>
      <c r="H173" s="70">
        <v>2.9999999999999997E-4</v>
      </c>
      <c r="I173" s="70">
        <f t="shared" si="4"/>
        <v>2.5912534205032233E-3</v>
      </c>
      <c r="J173" s="70">
        <f>G173/'סכום נכסי הקרן'!$C$41</f>
        <v>1.8442074440380864E-4</v>
      </c>
    </row>
    <row r="174" spans="1:10">
      <c r="A174" s="62" t="s">
        <v>2397</v>
      </c>
      <c r="B174" s="59">
        <v>7027</v>
      </c>
      <c r="C174" s="72" t="s">
        <v>138</v>
      </c>
      <c r="D174" s="79">
        <v>43738</v>
      </c>
      <c r="E174" s="69">
        <v>256253.45</v>
      </c>
      <c r="F174" s="71">
        <v>135.77610000000001</v>
      </c>
      <c r="G174" s="69">
        <v>1607.7540800000002</v>
      </c>
      <c r="H174" s="70">
        <v>1E-4</v>
      </c>
      <c r="I174" s="70">
        <f t="shared" si="4"/>
        <v>7.0754295676756567E-3</v>
      </c>
      <c r="J174" s="70">
        <f>G174/'סכום נכסי הקרן'!$C$41</f>
        <v>5.0356170397029658E-4</v>
      </c>
    </row>
    <row r="175" spans="1:10">
      <c r="A175" s="62" t="s">
        <v>2398</v>
      </c>
      <c r="B175" s="59">
        <v>9246</v>
      </c>
      <c r="C175" s="72" t="s">
        <v>137</v>
      </c>
      <c r="D175" s="79">
        <v>44816</v>
      </c>
      <c r="E175" s="69">
        <v>728205.76</v>
      </c>
      <c r="F175" s="71">
        <v>70.760599999999997</v>
      </c>
      <c r="G175" s="69">
        <v>2067.1083600000002</v>
      </c>
      <c r="H175" s="70">
        <v>4.0000000000000002E-4</v>
      </c>
      <c r="I175" s="70">
        <f t="shared" si="4"/>
        <v>9.0969631437250262E-3</v>
      </c>
      <c r="J175" s="70">
        <f>G175/'סכום נכסי הקרן'!$C$41</f>
        <v>6.4743521475177672E-4</v>
      </c>
    </row>
    <row r="176" spans="1:10">
      <c r="A176" s="62" t="s">
        <v>2399</v>
      </c>
      <c r="B176" s="59">
        <v>9245</v>
      </c>
      <c r="C176" s="72" t="s">
        <v>135</v>
      </c>
      <c r="D176" s="79">
        <v>44816</v>
      </c>
      <c r="E176" s="69">
        <v>68578.929999999993</v>
      </c>
      <c r="F176" s="71">
        <v>101.8539</v>
      </c>
      <c r="G176" s="69">
        <v>253.34707999999998</v>
      </c>
      <c r="H176" s="70">
        <v>5.0000000000000001E-4</v>
      </c>
      <c r="I176" s="70">
        <f t="shared" si="4"/>
        <v>1.1149338341074461E-3</v>
      </c>
      <c r="J176" s="70">
        <f>G176/'סכום נכסי הקרן'!$C$41</f>
        <v>7.9350373846166214E-5</v>
      </c>
    </row>
    <row r="177" spans="1:10">
      <c r="A177" s="62" t="s">
        <v>2400</v>
      </c>
      <c r="B177" s="59">
        <v>9534</v>
      </c>
      <c r="C177" s="72" t="s">
        <v>137</v>
      </c>
      <c r="D177" s="79">
        <v>45007</v>
      </c>
      <c r="E177" s="69">
        <v>314057.95691000001</v>
      </c>
      <c r="F177" s="71">
        <v>100.85209999999999</v>
      </c>
      <c r="G177" s="69">
        <v>1270.610293723</v>
      </c>
      <c r="H177" s="70">
        <v>3.0999999999999999E-3</v>
      </c>
      <c r="I177" s="70">
        <f t="shared" si="4"/>
        <v>5.591721864080584E-3</v>
      </c>
      <c r="J177" s="70">
        <f>G177/'סכום נכסי הקרן'!$C$41</f>
        <v>3.9796551758049519E-4</v>
      </c>
    </row>
    <row r="178" spans="1:10">
      <c r="A178" s="62" t="s">
        <v>2401</v>
      </c>
      <c r="B178" s="59">
        <v>8412</v>
      </c>
      <c r="C178" s="72" t="s">
        <v>137</v>
      </c>
      <c r="D178" s="79">
        <v>44440</v>
      </c>
      <c r="E178" s="69">
        <v>127008.79</v>
      </c>
      <c r="F178" s="71">
        <v>298.11810000000003</v>
      </c>
      <c r="G178" s="69">
        <v>1518.9369299999998</v>
      </c>
      <c r="H178" s="70">
        <v>6.9999999999999999E-4</v>
      </c>
      <c r="I178" s="70">
        <f t="shared" si="4"/>
        <v>6.684561650097935E-3</v>
      </c>
      <c r="J178" s="70">
        <f>G178/'סכום נכסי הקרן'!$C$41</f>
        <v>4.7574344746443491E-4</v>
      </c>
    </row>
    <row r="179" spans="1:10">
      <c r="A179" s="62" t="s">
        <v>2402</v>
      </c>
      <c r="B179" s="59">
        <v>9495</v>
      </c>
      <c r="C179" s="72" t="s">
        <v>135</v>
      </c>
      <c r="D179" s="79">
        <v>44980</v>
      </c>
      <c r="E179" s="69">
        <v>545473.30000000005</v>
      </c>
      <c r="F179" s="71">
        <v>98.696700000000007</v>
      </c>
      <c r="G179" s="69">
        <v>1952.6467700000001</v>
      </c>
      <c r="H179" s="70">
        <v>1.2999999999999999E-3</v>
      </c>
      <c r="I179" s="70">
        <f t="shared" si="4"/>
        <v>8.5932387692552875E-3</v>
      </c>
      <c r="J179" s="70">
        <f>G179/'סכום נכסי הקרן'!$C$41</f>
        <v>6.1158491027016749E-4</v>
      </c>
    </row>
    <row r="180" spans="1:10">
      <c r="A180" s="62" t="s">
        <v>2403</v>
      </c>
      <c r="B180" s="59">
        <v>7018</v>
      </c>
      <c r="C180" s="72" t="s">
        <v>135</v>
      </c>
      <c r="D180" s="79">
        <v>43525</v>
      </c>
      <c r="E180" s="69">
        <v>449698.21</v>
      </c>
      <c r="F180" s="71">
        <v>110.3725</v>
      </c>
      <c r="G180" s="69">
        <v>1800.2366399999999</v>
      </c>
      <c r="H180" s="70">
        <v>0</v>
      </c>
      <c r="I180" s="70">
        <f t="shared" si="4"/>
        <v>7.9225098601330094E-3</v>
      </c>
      <c r="J180" s="70">
        <f>G180/'סכום נכסי הקרן'!$C$41</f>
        <v>5.638488132390006E-4</v>
      </c>
    </row>
    <row r="181" spans="1:10">
      <c r="A181" s="62" t="s">
        <v>2404</v>
      </c>
      <c r="B181" s="59">
        <v>62171</v>
      </c>
      <c r="C181" s="72" t="s">
        <v>135</v>
      </c>
      <c r="D181" s="79">
        <v>42549</v>
      </c>
      <c r="E181" s="69">
        <v>21801.200000000001</v>
      </c>
      <c r="F181" s="71">
        <v>100</v>
      </c>
      <c r="G181" s="69">
        <v>79.072949999999992</v>
      </c>
      <c r="H181" s="70">
        <v>0</v>
      </c>
      <c r="I181" s="70">
        <f t="shared" si="4"/>
        <v>3.4798548819937609E-4</v>
      </c>
      <c r="J181" s="70">
        <f>G181/'סכום נכסי הקרן'!$C$41</f>
        <v>2.4766293511727895E-5</v>
      </c>
    </row>
    <row r="182" spans="1:10">
      <c r="A182" s="62" t="s">
        <v>2405</v>
      </c>
      <c r="B182" s="59">
        <v>62172</v>
      </c>
      <c r="C182" s="72" t="s">
        <v>135</v>
      </c>
      <c r="D182" s="79">
        <v>42549</v>
      </c>
      <c r="E182" s="69">
        <v>60807.27</v>
      </c>
      <c r="F182" s="71">
        <v>100</v>
      </c>
      <c r="G182" s="69">
        <v>220.54798000000002</v>
      </c>
      <c r="H182" s="70">
        <v>0</v>
      </c>
      <c r="I182" s="70">
        <f t="shared" si="4"/>
        <v>9.7059103639975802E-4</v>
      </c>
      <c r="J182" s="70">
        <f>G182/'סכום נכסי הקרן'!$C$41</f>
        <v>6.9077427945949852E-5</v>
      </c>
    </row>
    <row r="183" spans="1:10">
      <c r="A183" s="62" t="s">
        <v>2406</v>
      </c>
      <c r="B183" s="59">
        <v>62173</v>
      </c>
      <c r="C183" s="72" t="s">
        <v>135</v>
      </c>
      <c r="D183" s="79">
        <v>42549</v>
      </c>
      <c r="E183" s="69">
        <v>153734.73000000001</v>
      </c>
      <c r="F183" s="71">
        <v>100</v>
      </c>
      <c r="G183" s="69">
        <v>557.59586000000002</v>
      </c>
      <c r="H183" s="70">
        <v>1E-4</v>
      </c>
      <c r="I183" s="70">
        <f t="shared" si="4"/>
        <v>2.4538766741350991E-3</v>
      </c>
      <c r="J183" s="70">
        <f>G183/'סכום נכסי הקרן'!$C$41</f>
        <v>1.746435757067915E-4</v>
      </c>
    </row>
    <row r="184" spans="1:10">
      <c r="A184" s="62" t="s">
        <v>2407</v>
      </c>
      <c r="B184" s="59">
        <v>87956</v>
      </c>
      <c r="C184" s="72" t="s">
        <v>137</v>
      </c>
      <c r="D184" s="79">
        <v>44837</v>
      </c>
      <c r="E184" s="69">
        <v>34307.589999999997</v>
      </c>
      <c r="F184" s="71">
        <v>100</v>
      </c>
      <c r="G184" s="69">
        <v>137.62835000000001</v>
      </c>
      <c r="H184" s="70">
        <v>1E-4</v>
      </c>
      <c r="I184" s="70">
        <f t="shared" si="4"/>
        <v>6.0567701805515806E-4</v>
      </c>
      <c r="J184" s="70">
        <f>G184/'סכום נכסי הקרן'!$C$41</f>
        <v>4.3106322852945499E-5</v>
      </c>
    </row>
    <row r="185" spans="1:10">
      <c r="A185" s="62" t="s">
        <v>2408</v>
      </c>
      <c r="B185" s="59">
        <v>5295</v>
      </c>
      <c r="C185" s="72" t="s">
        <v>135</v>
      </c>
      <c r="D185" s="79">
        <v>42879</v>
      </c>
      <c r="E185" s="69">
        <v>97408.19</v>
      </c>
      <c r="F185" s="71">
        <v>195.47139999999999</v>
      </c>
      <c r="G185" s="69">
        <v>690.59947999999997</v>
      </c>
      <c r="H185" s="70">
        <v>1E-4</v>
      </c>
      <c r="I185" s="70">
        <f t="shared" si="4"/>
        <v>3.0392011073070535E-3</v>
      </c>
      <c r="J185" s="70">
        <f>G185/'סכום נכסי הקרן'!$C$41</f>
        <v>2.1630139536626191E-4</v>
      </c>
    </row>
    <row r="186" spans="1:10">
      <c r="A186" s="62" t="s">
        <v>2409</v>
      </c>
      <c r="B186" s="59">
        <v>8299</v>
      </c>
      <c r="C186" s="72" t="s">
        <v>138</v>
      </c>
      <c r="D186" s="79">
        <v>44286</v>
      </c>
      <c r="E186" s="69">
        <v>225492.18</v>
      </c>
      <c r="F186" s="71">
        <v>101.83750000000001</v>
      </c>
      <c r="G186" s="69">
        <v>1061.1231499999999</v>
      </c>
      <c r="H186" s="70">
        <v>6.9999999999999999E-4</v>
      </c>
      <c r="I186" s="70">
        <f t="shared" si="4"/>
        <v>4.6698075307979496E-3</v>
      </c>
      <c r="J186" s="70">
        <f>G186/'סכום נכסי הקרן'!$C$41</f>
        <v>3.3235243385998961E-4</v>
      </c>
    </row>
    <row r="187" spans="1:10">
      <c r="A187" s="62" t="s">
        <v>2410</v>
      </c>
      <c r="B187" s="59">
        <v>9157</v>
      </c>
      <c r="C187" s="72" t="s">
        <v>137</v>
      </c>
      <c r="D187" s="79">
        <v>44763</v>
      </c>
      <c r="E187" s="69">
        <v>311743.69427699997</v>
      </c>
      <c r="F187" s="71">
        <v>98.095699999999994</v>
      </c>
      <c r="G187" s="69">
        <v>1226.775999188</v>
      </c>
      <c r="H187" s="70">
        <v>2.0000000000000001E-4</v>
      </c>
      <c r="I187" s="70">
        <f t="shared" si="4"/>
        <v>5.3988152078392627E-3</v>
      </c>
      <c r="J187" s="70">
        <f>G187/'סכום נכסי הקרן'!$C$41</f>
        <v>3.8423625865777455E-4</v>
      </c>
    </row>
    <row r="188" spans="1:10">
      <c r="A188" s="62" t="s">
        <v>2411</v>
      </c>
      <c r="B188" s="59">
        <v>5326</v>
      </c>
      <c r="C188" s="72" t="s">
        <v>138</v>
      </c>
      <c r="D188" s="79">
        <v>43220</v>
      </c>
      <c r="E188" s="69">
        <v>405098.59</v>
      </c>
      <c r="F188" s="71">
        <v>93.928799999999995</v>
      </c>
      <c r="G188" s="69">
        <v>1758.2720400000001</v>
      </c>
      <c r="H188" s="70">
        <v>4.0000000000000002E-4</v>
      </c>
      <c r="I188" s="70">
        <f t="shared" si="4"/>
        <v>7.7378313851539995E-3</v>
      </c>
      <c r="J188" s="70">
        <f>G188/'סכום נכסי הקרן'!$C$41</f>
        <v>5.5070515790930496E-4</v>
      </c>
    </row>
    <row r="189" spans="1:10">
      <c r="A189" s="62" t="s">
        <v>2412</v>
      </c>
      <c r="B189" s="59">
        <v>7036</v>
      </c>
      <c r="C189" s="72" t="s">
        <v>135</v>
      </c>
      <c r="D189" s="79">
        <v>37987</v>
      </c>
      <c r="E189" s="69">
        <v>1062972.07</v>
      </c>
      <c r="F189" s="71">
        <v>134.52520000000001</v>
      </c>
      <c r="G189" s="69">
        <v>5186.4841400000005</v>
      </c>
      <c r="H189" s="70">
        <v>0</v>
      </c>
      <c r="I189" s="70">
        <f t="shared" si="4"/>
        <v>2.2824761381688954E-2</v>
      </c>
      <c r="J189" s="70">
        <f>G189/'סכום נכסי הקרן'!$C$41</f>
        <v>1.6244491764271052E-3</v>
      </c>
    </row>
    <row r="190" spans="1:10">
      <c r="A190" s="62" t="s">
        <v>2413</v>
      </c>
      <c r="B190" s="59">
        <v>62174</v>
      </c>
      <c r="C190" s="72" t="s">
        <v>135</v>
      </c>
      <c r="D190" s="79">
        <v>42549</v>
      </c>
      <c r="E190" s="69">
        <v>42662.19</v>
      </c>
      <c r="F190" s="71">
        <v>100</v>
      </c>
      <c r="G190" s="69">
        <v>154.73576</v>
      </c>
      <c r="H190" s="70">
        <v>1E-4</v>
      </c>
      <c r="I190" s="70">
        <f t="shared" si="4"/>
        <v>6.8096357838554771E-4</v>
      </c>
      <c r="J190" s="70">
        <f>G190/'סכום נכסי הקרן'!$C$41</f>
        <v>4.8464503334203231E-5</v>
      </c>
    </row>
    <row r="191" spans="1:10">
      <c r="A191" s="62" t="s">
        <v>2414</v>
      </c>
      <c r="B191" s="59">
        <v>60837</v>
      </c>
      <c r="C191" s="72" t="s">
        <v>135</v>
      </c>
      <c r="D191" s="79">
        <v>42555</v>
      </c>
      <c r="E191" s="69">
        <v>18660.28</v>
      </c>
      <c r="F191" s="71">
        <v>100</v>
      </c>
      <c r="G191" s="69">
        <v>67.680840000000003</v>
      </c>
      <c r="H191" s="70">
        <v>0</v>
      </c>
      <c r="I191" s="70">
        <f t="shared" si="4"/>
        <v>2.9785091044590931E-4</v>
      </c>
      <c r="J191" s="70">
        <f>G191/'סכום נכסי הקרן'!$C$41</f>
        <v>2.11981916516368E-5</v>
      </c>
    </row>
    <row r="192" spans="1:10">
      <c r="A192" s="62" t="s">
        <v>2415</v>
      </c>
      <c r="B192" s="59">
        <v>5309</v>
      </c>
      <c r="C192" s="72" t="s">
        <v>135</v>
      </c>
      <c r="D192" s="79">
        <v>42795</v>
      </c>
      <c r="E192" s="69">
        <v>269172.36</v>
      </c>
      <c r="F192" s="71">
        <v>123.6459</v>
      </c>
      <c r="G192" s="69">
        <v>1207.1402800000001</v>
      </c>
      <c r="H192" s="70">
        <v>2.9999999999999997E-4</v>
      </c>
      <c r="I192" s="70">
        <f t="shared" ref="I192:I253" si="5">IFERROR(G192/$G$9,0)</f>
        <v>5.3124020244714734E-3</v>
      </c>
      <c r="J192" s="70">
        <f>G192/'סכום נכסי הקרן'!$C$41</f>
        <v>3.7808619109707428E-4</v>
      </c>
    </row>
    <row r="193" spans="1:10">
      <c r="A193" s="62" t="s">
        <v>2416</v>
      </c>
      <c r="B193" s="59">
        <v>87344</v>
      </c>
      <c r="C193" s="72" t="s">
        <v>135</v>
      </c>
      <c r="D193" s="79">
        <v>44421</v>
      </c>
      <c r="E193" s="69">
        <v>26573.02</v>
      </c>
      <c r="F193" s="71">
        <v>100</v>
      </c>
      <c r="G193" s="69">
        <v>96.380350000000007</v>
      </c>
      <c r="H193" s="70">
        <v>2.0000000000000001E-4</v>
      </c>
      <c r="I193" s="70">
        <f t="shared" si="5"/>
        <v>4.2415216768283898E-4</v>
      </c>
      <c r="J193" s="70">
        <f>G193/'סכום נכסי הקרן'!$C$41</f>
        <v>3.0187112493754997E-5</v>
      </c>
    </row>
    <row r="194" spans="1:10">
      <c r="A194" s="62" t="s">
        <v>2417</v>
      </c>
      <c r="B194" s="59">
        <v>62175</v>
      </c>
      <c r="C194" s="72" t="s">
        <v>135</v>
      </c>
      <c r="D194" s="79">
        <v>42549</v>
      </c>
      <c r="E194" s="69">
        <v>130161.44</v>
      </c>
      <c r="F194" s="71">
        <v>100</v>
      </c>
      <c r="G194" s="69">
        <v>472.09555999999998</v>
      </c>
      <c r="H194" s="70">
        <v>0</v>
      </c>
      <c r="I194" s="70">
        <f t="shared" si="5"/>
        <v>2.0776056024640263E-3</v>
      </c>
      <c r="J194" s="70">
        <f>G194/'סכום נכסי הקרן'!$C$41</f>
        <v>1.4786418370053917E-4</v>
      </c>
    </row>
    <row r="195" spans="1:10">
      <c r="A195" s="62" t="s">
        <v>2418</v>
      </c>
      <c r="B195" s="59">
        <v>87346</v>
      </c>
      <c r="C195" s="72" t="s">
        <v>135</v>
      </c>
      <c r="D195" s="79">
        <v>44421</v>
      </c>
      <c r="E195" s="69">
        <v>36535.269999999997</v>
      </c>
      <c r="F195" s="71">
        <v>100</v>
      </c>
      <c r="G195" s="69">
        <v>132.51343</v>
      </c>
      <c r="H195" s="70">
        <v>4.0000000000000002E-4</v>
      </c>
      <c r="I195" s="70">
        <f t="shared" si="5"/>
        <v>5.83167197271935E-4</v>
      </c>
      <c r="J195" s="70">
        <f>G195/'סכום נכסי הקרן'!$C$41</f>
        <v>4.150428814943428E-5</v>
      </c>
    </row>
    <row r="196" spans="1:10">
      <c r="A196" s="62" t="s">
        <v>2419</v>
      </c>
      <c r="B196" s="59">
        <v>62176</v>
      </c>
      <c r="C196" s="72" t="s">
        <v>135</v>
      </c>
      <c r="D196" s="79">
        <v>42549</v>
      </c>
      <c r="E196" s="69">
        <v>38004.78</v>
      </c>
      <c r="F196" s="71">
        <v>100</v>
      </c>
      <c r="G196" s="69">
        <v>137.84332000000001</v>
      </c>
      <c r="H196" s="70">
        <v>0</v>
      </c>
      <c r="I196" s="70">
        <f t="shared" si="5"/>
        <v>6.0662306142900732E-4</v>
      </c>
      <c r="J196" s="70">
        <f>G196/'סכום נכסי הקרן'!$C$41</f>
        <v>4.3173653212015397E-5</v>
      </c>
    </row>
    <row r="197" spans="1:10">
      <c r="A197" s="62" t="s">
        <v>2420</v>
      </c>
      <c r="B197" s="59">
        <v>9457</v>
      </c>
      <c r="C197" s="72" t="s">
        <v>135</v>
      </c>
      <c r="D197" s="79">
        <v>44893</v>
      </c>
      <c r="E197" s="69">
        <v>4035.609837</v>
      </c>
      <c r="F197" s="71">
        <v>82.376199999999997</v>
      </c>
      <c r="G197" s="69">
        <v>12.057533633999999</v>
      </c>
      <c r="H197" s="70">
        <v>2E-3</v>
      </c>
      <c r="I197" s="70">
        <f t="shared" si="5"/>
        <v>5.3062984599763721E-5</v>
      </c>
      <c r="J197" s="70">
        <f>G197/'סכום נכסי הקרן'!$C$41</f>
        <v>3.7765179749481343E-6</v>
      </c>
    </row>
    <row r="198" spans="1:10">
      <c r="A198" s="62" t="s">
        <v>2421</v>
      </c>
      <c r="B198" s="59">
        <v>8296</v>
      </c>
      <c r="C198" s="72" t="s">
        <v>135</v>
      </c>
      <c r="D198" s="79">
        <v>44085</v>
      </c>
      <c r="E198" s="69">
        <v>350318.03</v>
      </c>
      <c r="F198" s="71">
        <v>123.3293</v>
      </c>
      <c r="G198" s="69">
        <v>1567.0263799999998</v>
      </c>
      <c r="H198" s="70">
        <v>1E-4</v>
      </c>
      <c r="I198" s="70">
        <f t="shared" si="5"/>
        <v>6.8961944617672794E-3</v>
      </c>
      <c r="J198" s="70">
        <f>G198/'סכום נכסי הקרן'!$C$41</f>
        <v>4.9080545581896783E-4</v>
      </c>
    </row>
    <row r="199" spans="1:10">
      <c r="A199" s="62" t="s">
        <v>2422</v>
      </c>
      <c r="B199" s="59">
        <v>8333</v>
      </c>
      <c r="C199" s="72" t="s">
        <v>135</v>
      </c>
      <c r="D199" s="79">
        <v>44501</v>
      </c>
      <c r="E199" s="69">
        <v>69385.14</v>
      </c>
      <c r="F199" s="71">
        <v>120.33150000000001</v>
      </c>
      <c r="G199" s="69">
        <v>302.82614000000001</v>
      </c>
      <c r="H199" s="70">
        <v>2.0000000000000001E-4</v>
      </c>
      <c r="I199" s="70">
        <f t="shared" si="5"/>
        <v>1.3326820634291831E-3</v>
      </c>
      <c r="J199" s="70">
        <f>G199/'סכום נכסי הקרן'!$C$41</f>
        <v>9.484761939782953E-5</v>
      </c>
    </row>
    <row r="200" spans="1:10">
      <c r="A200" s="62" t="s">
        <v>2423</v>
      </c>
      <c r="B200" s="59">
        <v>87955</v>
      </c>
      <c r="C200" s="72" t="s">
        <v>137</v>
      </c>
      <c r="D200" s="79">
        <v>44827</v>
      </c>
      <c r="E200" s="69">
        <v>66178.94</v>
      </c>
      <c r="F200" s="71">
        <v>100</v>
      </c>
      <c r="G200" s="69">
        <v>265.48341999999997</v>
      </c>
      <c r="H200" s="70">
        <v>1E-4</v>
      </c>
      <c r="I200" s="70">
        <f t="shared" si="5"/>
        <v>1.1683436310083283E-3</v>
      </c>
      <c r="J200" s="70">
        <f>G200/'סכום נכסי הקרן'!$C$41</f>
        <v>8.3151574618340815E-5</v>
      </c>
    </row>
    <row r="201" spans="1:10">
      <c r="A201" s="62" t="s">
        <v>2424</v>
      </c>
      <c r="B201" s="59">
        <v>6653</v>
      </c>
      <c r="C201" s="72" t="s">
        <v>135</v>
      </c>
      <c r="D201" s="79">
        <v>39264</v>
      </c>
      <c r="E201" s="69">
        <v>3982907.01</v>
      </c>
      <c r="F201" s="71">
        <v>89.492800000000003</v>
      </c>
      <c r="G201" s="69">
        <v>12928.133250000003</v>
      </c>
      <c r="H201" s="70">
        <v>1E-4</v>
      </c>
      <c r="I201" s="70">
        <f t="shared" si="5"/>
        <v>5.6894333150689806E-2</v>
      </c>
      <c r="J201" s="70">
        <f>G201/'סכום נכסי הקרן'!$C$41</f>
        <v>4.0491968824766088E-3</v>
      </c>
    </row>
    <row r="202" spans="1:10">
      <c r="A202" s="62" t="s">
        <v>2425</v>
      </c>
      <c r="B202" s="59">
        <v>8410</v>
      </c>
      <c r="C202" s="72" t="s">
        <v>137</v>
      </c>
      <c r="D202" s="79">
        <v>44651</v>
      </c>
      <c r="E202" s="69">
        <v>122528.525513</v>
      </c>
      <c r="F202" s="71">
        <v>119.0085</v>
      </c>
      <c r="G202" s="69">
        <v>584.96894570200004</v>
      </c>
      <c r="H202" s="70">
        <v>4.0000000000000002E-4</v>
      </c>
      <c r="I202" s="70">
        <f t="shared" si="5"/>
        <v>2.574340582355721E-3</v>
      </c>
      <c r="J202" s="70">
        <f>G202/'סכום נכסי הקרן'!$C$41</f>
        <v>1.8321704962950987E-4</v>
      </c>
    </row>
    <row r="203" spans="1:10">
      <c r="A203" s="62" t="s">
        <v>2426</v>
      </c>
      <c r="B203" s="59">
        <v>7001</v>
      </c>
      <c r="C203" s="72" t="s">
        <v>137</v>
      </c>
      <c r="D203" s="79">
        <v>43602</v>
      </c>
      <c r="E203" s="69">
        <v>216065.58550300001</v>
      </c>
      <c r="F203" s="71">
        <v>63.311199999999999</v>
      </c>
      <c r="G203" s="69">
        <v>548.76166721300001</v>
      </c>
      <c r="H203" s="70">
        <v>4.0000000000000002E-4</v>
      </c>
      <c r="I203" s="70">
        <f t="shared" si="5"/>
        <v>2.414999018883441E-3</v>
      </c>
      <c r="J203" s="70">
        <f>G203/'סכום נכסי הקרן'!$C$41</f>
        <v>1.7187663440130041E-4</v>
      </c>
    </row>
    <row r="204" spans="1:10">
      <c r="A204" s="62" t="s">
        <v>2427</v>
      </c>
      <c r="B204" s="59">
        <v>8319</v>
      </c>
      <c r="C204" s="72" t="s">
        <v>137</v>
      </c>
      <c r="D204" s="79">
        <v>44377</v>
      </c>
      <c r="E204" s="69">
        <v>151252.00127499999</v>
      </c>
      <c r="F204" s="71">
        <v>94.475399999999993</v>
      </c>
      <c r="G204" s="69">
        <v>573.24132539999994</v>
      </c>
      <c r="H204" s="70">
        <v>1E-4</v>
      </c>
      <c r="I204" s="70">
        <f t="shared" si="5"/>
        <v>2.5227294855620841E-3</v>
      </c>
      <c r="J204" s="70">
        <f>G204/'סכום נכסי הקרן'!$C$41</f>
        <v>1.7954386320364067E-4</v>
      </c>
    </row>
    <row r="205" spans="1:10">
      <c r="A205" s="62" t="s">
        <v>2428</v>
      </c>
      <c r="B205" s="59">
        <v>8411</v>
      </c>
      <c r="C205" s="72" t="s">
        <v>137</v>
      </c>
      <c r="D205" s="79">
        <v>44651</v>
      </c>
      <c r="E205" s="69">
        <v>165413.50245999999</v>
      </c>
      <c r="F205" s="71">
        <v>103.7527</v>
      </c>
      <c r="G205" s="69">
        <v>688.47470333800004</v>
      </c>
      <c r="H205" s="70">
        <v>4.0000000000000002E-4</v>
      </c>
      <c r="I205" s="70">
        <f t="shared" si="5"/>
        <v>3.0298503565883727E-3</v>
      </c>
      <c r="J205" s="70">
        <f>G205/'סכום נכסי הקרן'!$C$41</f>
        <v>2.1563589796850505E-4</v>
      </c>
    </row>
    <row r="206" spans="1:10">
      <c r="A206" s="62" t="s">
        <v>2429</v>
      </c>
      <c r="B206" s="59">
        <v>9384</v>
      </c>
      <c r="C206" s="72" t="s">
        <v>137</v>
      </c>
      <c r="D206" s="79">
        <v>44910</v>
      </c>
      <c r="E206" s="69">
        <v>24938.513768000001</v>
      </c>
      <c r="F206" s="71">
        <v>101.1901</v>
      </c>
      <c r="G206" s="69">
        <v>101.23395785199999</v>
      </c>
      <c r="H206" s="70">
        <v>2.0000000000000001E-4</v>
      </c>
      <c r="I206" s="70">
        <f t="shared" si="5"/>
        <v>4.4551200183480294E-4</v>
      </c>
      <c r="J206" s="70">
        <f>G206/'סכום נכסי הקרן'!$C$41</f>
        <v>3.1707302099093598E-5</v>
      </c>
    </row>
    <row r="207" spans="1:10">
      <c r="A207" s="62" t="s">
        <v>2430</v>
      </c>
      <c r="B207" s="59">
        <v>5303</v>
      </c>
      <c r="C207" s="72" t="s">
        <v>137</v>
      </c>
      <c r="D207" s="79">
        <v>42788</v>
      </c>
      <c r="E207" s="69">
        <v>447373.67370799999</v>
      </c>
      <c r="F207" s="71">
        <v>53.851300000000002</v>
      </c>
      <c r="G207" s="69">
        <v>966.4607885449999</v>
      </c>
      <c r="H207" s="70">
        <v>5.9999999999999995E-4</v>
      </c>
      <c r="I207" s="70">
        <f t="shared" si="5"/>
        <v>4.2532159142587419E-3</v>
      </c>
      <c r="J207" s="70">
        <f>G207/'סכום נכסי הקרן'!$C$41</f>
        <v>3.027034094046252E-4</v>
      </c>
    </row>
    <row r="208" spans="1:10">
      <c r="A208" s="62" t="s">
        <v>2431</v>
      </c>
      <c r="B208" s="59">
        <v>7011</v>
      </c>
      <c r="C208" s="72" t="s">
        <v>137</v>
      </c>
      <c r="D208" s="79">
        <v>43651</v>
      </c>
      <c r="E208" s="69">
        <v>723092.75959999999</v>
      </c>
      <c r="F208" s="71">
        <v>92.157700000000006</v>
      </c>
      <c r="G208" s="69">
        <v>2673.2726975670003</v>
      </c>
      <c r="H208" s="70">
        <v>6.9999999999999999E-4</v>
      </c>
      <c r="I208" s="70">
        <f t="shared" si="5"/>
        <v>1.1764580741617908E-2</v>
      </c>
      <c r="J208" s="70">
        <f>G208/'סכום נכסי הקרן'!$C$41</f>
        <v>8.3729083415798875E-4</v>
      </c>
    </row>
    <row r="209" spans="1:10">
      <c r="A209" s="62" t="s">
        <v>2432</v>
      </c>
      <c r="B209" s="59">
        <v>62177</v>
      </c>
      <c r="C209" s="72" t="s">
        <v>135</v>
      </c>
      <c r="D209" s="79">
        <v>42549</v>
      </c>
      <c r="E209" s="69">
        <v>97682.48</v>
      </c>
      <c r="F209" s="71">
        <v>100</v>
      </c>
      <c r="G209" s="69">
        <v>354.29437000000001</v>
      </c>
      <c r="H209" s="70">
        <v>0</v>
      </c>
      <c r="I209" s="70">
        <f t="shared" si="5"/>
        <v>1.5591842635280509E-3</v>
      </c>
      <c r="J209" s="70">
        <f>G209/'סכום נכסי הקרן'!$C$41</f>
        <v>1.1096788923358398E-4</v>
      </c>
    </row>
    <row r="210" spans="1:10">
      <c r="A210" s="62" t="s">
        <v>2433</v>
      </c>
      <c r="B210" s="59">
        <v>9736</v>
      </c>
      <c r="C210" s="72" t="s">
        <v>135</v>
      </c>
      <c r="D210" s="79">
        <v>44621</v>
      </c>
      <c r="E210" s="69">
        <v>539787.39</v>
      </c>
      <c r="F210" s="71">
        <v>118.51260000000001</v>
      </c>
      <c r="G210" s="69">
        <v>2320.25018</v>
      </c>
      <c r="H210" s="70">
        <v>5.9999999999999995E-4</v>
      </c>
      <c r="I210" s="70">
        <f t="shared" si="5"/>
        <v>1.02109936663801E-2</v>
      </c>
      <c r="J210" s="70">
        <f>G210/'סכום נכסי הקרן'!$C$41</f>
        <v>7.267212994901479E-4</v>
      </c>
    </row>
    <row r="211" spans="1:10">
      <c r="A211" s="62" t="s">
        <v>2434</v>
      </c>
      <c r="B211" s="59">
        <v>8502</v>
      </c>
      <c r="C211" s="72" t="s">
        <v>135</v>
      </c>
      <c r="D211" s="79">
        <v>44621</v>
      </c>
      <c r="E211" s="69">
        <v>1025247.498608</v>
      </c>
      <c r="F211" s="71">
        <v>102.521</v>
      </c>
      <c r="G211" s="69">
        <v>3812.3178949930002</v>
      </c>
      <c r="H211" s="70">
        <v>8.9999999999999998E-4</v>
      </c>
      <c r="I211" s="70">
        <f t="shared" si="5"/>
        <v>1.6777308850376229E-2</v>
      </c>
      <c r="J211" s="70">
        <f>G211/'סכום נכסי הקרן'!$C$41</f>
        <v>1.1940490894472675E-3</v>
      </c>
    </row>
    <row r="212" spans="1:10">
      <c r="A212" s="62" t="s">
        <v>2435</v>
      </c>
      <c r="B212" s="59">
        <v>7017</v>
      </c>
      <c r="C212" s="72" t="s">
        <v>136</v>
      </c>
      <c r="D212" s="79">
        <v>43709</v>
      </c>
      <c r="E212" s="69">
        <v>1210891.7998800001</v>
      </c>
      <c r="F212" s="71">
        <v>95.538200000000003</v>
      </c>
      <c r="G212" s="69">
        <v>1156.864229388</v>
      </c>
      <c r="H212" s="70">
        <v>6.9999999999999999E-4</v>
      </c>
      <c r="I212" s="70">
        <f t="shared" si="5"/>
        <v>5.091146386267089E-3</v>
      </c>
      <c r="J212" s="70">
        <f>G212/'סכום נכסי הקרן'!$C$41</f>
        <v>3.6233932157889799E-4</v>
      </c>
    </row>
    <row r="213" spans="1:10">
      <c r="A213" s="62" t="s">
        <v>2436</v>
      </c>
      <c r="B213" s="59">
        <v>9536</v>
      </c>
      <c r="C213" s="72" t="s">
        <v>136</v>
      </c>
      <c r="D213" s="79">
        <v>45015</v>
      </c>
      <c r="E213" s="69">
        <v>481788.97174900002</v>
      </c>
      <c r="F213" s="71">
        <v>106.45387700000001</v>
      </c>
      <c r="G213" s="69">
        <v>512.88315012299995</v>
      </c>
      <c r="H213" s="70">
        <v>6.9999999999999999E-4</v>
      </c>
      <c r="I213" s="70">
        <f t="shared" si="5"/>
        <v>2.2571042737723336E-3</v>
      </c>
      <c r="J213" s="70">
        <f>G213/'סכום נכסי הקרן'!$C$41</f>
        <v>1.6063918992734961E-4</v>
      </c>
    </row>
    <row r="214" spans="1:10">
      <c r="A214" s="62" t="s">
        <v>2437</v>
      </c>
      <c r="B214" s="59">
        <v>6885</v>
      </c>
      <c r="C214" s="72" t="s">
        <v>137</v>
      </c>
      <c r="D214" s="79">
        <v>43602</v>
      </c>
      <c r="E214" s="69">
        <v>319388.87028199999</v>
      </c>
      <c r="F214" s="71">
        <v>92.204800000000006</v>
      </c>
      <c r="G214" s="69">
        <v>1181.3835819359999</v>
      </c>
      <c r="H214" s="70">
        <v>4.0000000000000002E-4</v>
      </c>
      <c r="I214" s="70">
        <f t="shared" si="5"/>
        <v>5.1990515405170362E-3</v>
      </c>
      <c r="J214" s="70">
        <f>G214/'סכום נכסי הקרן'!$C$41</f>
        <v>3.7001898297917831E-4</v>
      </c>
    </row>
    <row r="215" spans="1:10">
      <c r="A215" s="62" t="s">
        <v>2438</v>
      </c>
      <c r="B215" s="59">
        <v>76202</v>
      </c>
      <c r="C215" s="72" t="s">
        <v>135</v>
      </c>
      <c r="D215" s="79">
        <v>43466</v>
      </c>
      <c r="E215" s="69">
        <v>38185.089999999997</v>
      </c>
      <c r="F215" s="71">
        <v>100</v>
      </c>
      <c r="G215" s="69">
        <v>138.49732999999998</v>
      </c>
      <c r="H215" s="70">
        <v>0</v>
      </c>
      <c r="I215" s="70">
        <f t="shared" si="5"/>
        <v>6.095012389743912E-4</v>
      </c>
      <c r="J215" s="70">
        <f>G215/'סכום נכסי הקרן'!$C$41</f>
        <v>4.3378494483519801E-5</v>
      </c>
    </row>
    <row r="216" spans="1:10">
      <c r="A216" s="62" t="s">
        <v>2439</v>
      </c>
      <c r="B216" s="59">
        <v>76201</v>
      </c>
      <c r="C216" s="72" t="s">
        <v>135</v>
      </c>
      <c r="D216" s="79">
        <v>43466</v>
      </c>
      <c r="E216" s="69">
        <v>36647.21</v>
      </c>
      <c r="F216" s="71">
        <v>100</v>
      </c>
      <c r="G216" s="69">
        <v>132.91942</v>
      </c>
      <c r="H216" s="70">
        <v>0</v>
      </c>
      <c r="I216" s="70">
        <f t="shared" si="5"/>
        <v>5.849538844810762E-4</v>
      </c>
      <c r="J216" s="70">
        <f>G216/'סכום נכסי הקרן'!$C$41</f>
        <v>4.1631447532040169E-5</v>
      </c>
    </row>
    <row r="217" spans="1:10">
      <c r="A217" s="62" t="s">
        <v>2440</v>
      </c>
      <c r="B217" s="59">
        <v>5317</v>
      </c>
      <c r="C217" s="72" t="s">
        <v>135</v>
      </c>
      <c r="D217" s="79">
        <v>43191</v>
      </c>
      <c r="E217" s="69">
        <v>311383.69</v>
      </c>
      <c r="F217" s="71">
        <v>133.60480000000001</v>
      </c>
      <c r="G217" s="69">
        <v>1508.9174499999999</v>
      </c>
      <c r="H217" s="70">
        <v>2.0000000000000001E-4</v>
      </c>
      <c r="I217" s="70">
        <f t="shared" si="5"/>
        <v>6.6404677641444722E-3</v>
      </c>
      <c r="J217" s="70">
        <f>G217/'סכום נכסי הקרן'!$C$41</f>
        <v>4.7260526452684522E-4</v>
      </c>
    </row>
    <row r="218" spans="1:10">
      <c r="A218" s="62" t="s">
        <v>2441</v>
      </c>
      <c r="B218" s="59">
        <v>60838</v>
      </c>
      <c r="C218" s="72" t="s">
        <v>135</v>
      </c>
      <c r="D218" s="79">
        <v>42555</v>
      </c>
      <c r="E218" s="69">
        <v>21568.63</v>
      </c>
      <c r="F218" s="71">
        <v>100</v>
      </c>
      <c r="G218" s="69">
        <v>78.229429999999994</v>
      </c>
      <c r="H218" s="70">
        <v>0</v>
      </c>
      <c r="I218" s="70">
        <f t="shared" si="5"/>
        <v>3.4427331205056744E-4</v>
      </c>
      <c r="J218" s="70">
        <f>G218/'סכום נכסי הקרן'!$C$41</f>
        <v>2.4502096161015515E-5</v>
      </c>
    </row>
    <row r="219" spans="1:10">
      <c r="A219" s="62" t="s">
        <v>2442</v>
      </c>
      <c r="B219" s="59">
        <v>87345</v>
      </c>
      <c r="C219" s="72" t="s">
        <v>135</v>
      </c>
      <c r="D219" s="79">
        <v>44421</v>
      </c>
      <c r="E219" s="69">
        <v>25119.43</v>
      </c>
      <c r="F219" s="71">
        <v>100</v>
      </c>
      <c r="G219" s="69">
        <v>91.10817999999999</v>
      </c>
      <c r="H219" s="70">
        <v>1E-4</v>
      </c>
      <c r="I219" s="70">
        <f t="shared" si="5"/>
        <v>4.009503186140979E-4</v>
      </c>
      <c r="J219" s="70">
        <f>G219/'סכום נכסי הקרן'!$C$41</f>
        <v>2.8535825806414675E-5</v>
      </c>
    </row>
    <row r="220" spans="1:10">
      <c r="A220" s="62" t="s">
        <v>2443</v>
      </c>
      <c r="B220" s="59">
        <v>7077</v>
      </c>
      <c r="C220" s="72" t="s">
        <v>135</v>
      </c>
      <c r="D220" s="79">
        <v>44012</v>
      </c>
      <c r="E220" s="69">
        <v>896556.50096800004</v>
      </c>
      <c r="F220" s="71">
        <v>117.1358</v>
      </c>
      <c r="G220" s="69">
        <v>3809.0341601610007</v>
      </c>
      <c r="H220" s="70">
        <v>2.9999999999999997E-4</v>
      </c>
      <c r="I220" s="70">
        <f t="shared" si="5"/>
        <v>1.6762857738224342E-2</v>
      </c>
      <c r="J220" s="70">
        <f>G220/'סכום נכסי הקרן'!$C$41</f>
        <v>1.1930205968886365E-3</v>
      </c>
    </row>
    <row r="221" spans="1:10">
      <c r="A221" s="62" t="s">
        <v>2444</v>
      </c>
      <c r="B221" s="59">
        <v>9172</v>
      </c>
      <c r="C221" s="72" t="s">
        <v>137</v>
      </c>
      <c r="D221" s="79">
        <v>44743</v>
      </c>
      <c r="E221" s="69">
        <v>78669.910403000002</v>
      </c>
      <c r="F221" s="71">
        <v>89.972800000000007</v>
      </c>
      <c r="G221" s="69">
        <v>283.94715086000002</v>
      </c>
      <c r="H221" s="70">
        <v>1.2999999999999999E-3</v>
      </c>
      <c r="I221" s="70">
        <f t="shared" si="5"/>
        <v>1.2495991096176252E-3</v>
      </c>
      <c r="J221" s="70">
        <f>G221/'סכום נכסי הקרן'!$C$41</f>
        <v>8.893456586629993E-5</v>
      </c>
    </row>
    <row r="222" spans="1:10">
      <c r="A222" s="62" t="s">
        <v>2294</v>
      </c>
      <c r="B222" s="59">
        <v>83111</v>
      </c>
      <c r="C222" s="72" t="s">
        <v>135</v>
      </c>
      <c r="D222" s="79">
        <v>44256</v>
      </c>
      <c r="E222" s="69">
        <v>54589.91</v>
      </c>
      <c r="F222" s="71">
        <v>100</v>
      </c>
      <c r="G222" s="69">
        <v>197.99761999999998</v>
      </c>
      <c r="H222" s="70">
        <v>1E-4</v>
      </c>
      <c r="I222" s="70">
        <f t="shared" si="5"/>
        <v>8.7135105567725179E-4</v>
      </c>
      <c r="J222" s="70">
        <f>G222/'סכום נכסי הקרן'!$C$41</f>
        <v>6.2014471087060318E-5</v>
      </c>
    </row>
    <row r="223" spans="1:10">
      <c r="A223" s="62" t="s">
        <v>2445</v>
      </c>
      <c r="B223" s="59">
        <v>8275</v>
      </c>
      <c r="C223" s="72" t="s">
        <v>135</v>
      </c>
      <c r="D223" s="79">
        <v>44256</v>
      </c>
      <c r="E223" s="69">
        <v>38932.58</v>
      </c>
      <c r="F223" s="71">
        <v>133.5506</v>
      </c>
      <c r="G223" s="69">
        <v>188.58473999999998</v>
      </c>
      <c r="H223" s="70">
        <v>1E-4</v>
      </c>
      <c r="I223" s="70">
        <f t="shared" si="5"/>
        <v>8.2992670459180291E-4</v>
      </c>
      <c r="J223" s="70">
        <f>G223/'סכום נכסי הקרן'!$C$41</f>
        <v>5.9066280221907649E-5</v>
      </c>
    </row>
    <row r="224" spans="1:10">
      <c r="A224" s="62" t="s">
        <v>2446</v>
      </c>
      <c r="B224" s="59">
        <v>9667</v>
      </c>
      <c r="C224" s="72" t="s">
        <v>135</v>
      </c>
      <c r="D224" s="79">
        <v>44959</v>
      </c>
      <c r="E224" s="69">
        <v>343329.17435799999</v>
      </c>
      <c r="F224" s="71">
        <v>103.92870000000001</v>
      </c>
      <c r="G224" s="69">
        <v>1294.177244939</v>
      </c>
      <c r="H224" s="70">
        <v>2.0000000000000001E-4</v>
      </c>
      <c r="I224" s="70">
        <f t="shared" si="5"/>
        <v>5.6954356754948627E-3</v>
      </c>
      <c r="J224" s="70">
        <f>G224/'סכום נכסי הקרן'!$C$41</f>
        <v>4.0534687910794584E-4</v>
      </c>
    </row>
    <row r="225" spans="1:10">
      <c r="A225" s="62" t="s">
        <v>2447</v>
      </c>
      <c r="B225" s="59">
        <v>8335</v>
      </c>
      <c r="C225" s="72" t="s">
        <v>135</v>
      </c>
      <c r="D225" s="79">
        <v>44412</v>
      </c>
      <c r="E225" s="69">
        <v>694403.03</v>
      </c>
      <c r="F225" s="71">
        <v>100.307</v>
      </c>
      <c r="G225" s="69">
        <v>2526.3319000000001</v>
      </c>
      <c r="H225" s="70">
        <v>2.5000000000000001E-3</v>
      </c>
      <c r="I225" s="70">
        <f t="shared" si="5"/>
        <v>1.1117921357115897E-2</v>
      </c>
      <c r="J225" s="70">
        <f>G225/'סכום נכסי הקרן'!$C$41</f>
        <v>7.9126777669786218E-4</v>
      </c>
    </row>
    <row r="226" spans="1:10">
      <c r="A226" s="62" t="s">
        <v>2448</v>
      </c>
      <c r="B226" s="59">
        <v>6651</v>
      </c>
      <c r="C226" s="72" t="s">
        <v>137</v>
      </c>
      <c r="D226" s="79">
        <v>43465</v>
      </c>
      <c r="E226" s="69">
        <v>529935.43010899995</v>
      </c>
      <c r="F226" s="71">
        <v>103.34990000000001</v>
      </c>
      <c r="G226" s="69">
        <v>2197.104126401</v>
      </c>
      <c r="H226" s="70">
        <v>2.2000000000000001E-3</v>
      </c>
      <c r="I226" s="70">
        <f t="shared" si="5"/>
        <v>9.6690505672358974E-3</v>
      </c>
      <c r="J226" s="70">
        <f>G226/'סכום נכסי הקרן'!$C$41</f>
        <v>6.8815095010715647E-4</v>
      </c>
    </row>
    <row r="227" spans="1:10">
      <c r="A227" s="62" t="s">
        <v>2449</v>
      </c>
      <c r="B227" s="59">
        <v>8415</v>
      </c>
      <c r="C227" s="72" t="s">
        <v>137</v>
      </c>
      <c r="D227" s="79">
        <v>44440</v>
      </c>
      <c r="E227" s="69">
        <v>1164228.78</v>
      </c>
      <c r="F227" s="71">
        <v>119.6219</v>
      </c>
      <c r="G227" s="69">
        <v>5586.8453600000003</v>
      </c>
      <c r="H227" s="70">
        <v>1.9E-3</v>
      </c>
      <c r="I227" s="70">
        <f t="shared" si="5"/>
        <v>2.4586677366836816E-2</v>
      </c>
      <c r="J227" s="70">
        <f>G227/'סכום נכסי הקרן'!$C$41</f>
        <v>1.7498455791821997E-3</v>
      </c>
    </row>
    <row r="228" spans="1:10">
      <c r="A228" s="62" t="s">
        <v>2450</v>
      </c>
      <c r="B228" s="59">
        <v>87341</v>
      </c>
      <c r="C228" s="72" t="s">
        <v>135</v>
      </c>
      <c r="D228" s="79">
        <v>44421</v>
      </c>
      <c r="E228" s="69">
        <v>22079.41</v>
      </c>
      <c r="F228" s="71">
        <v>100</v>
      </c>
      <c r="G228" s="69">
        <v>80.082030000000003</v>
      </c>
      <c r="H228" s="70">
        <v>1E-4</v>
      </c>
      <c r="I228" s="70">
        <f t="shared" si="5"/>
        <v>3.5242626341305193E-4</v>
      </c>
      <c r="J228" s="70">
        <f>G228/'סכום נכסי הקרן'!$C$41</f>
        <v>2.5082345606114343E-5</v>
      </c>
    </row>
    <row r="229" spans="1:10">
      <c r="A229" s="62" t="s">
        <v>2451</v>
      </c>
      <c r="B229" s="59">
        <v>8310</v>
      </c>
      <c r="C229" s="72" t="s">
        <v>135</v>
      </c>
      <c r="D229" s="79">
        <v>44377</v>
      </c>
      <c r="E229" s="69">
        <v>191684.44</v>
      </c>
      <c r="F229" s="71">
        <v>29.631699999999999</v>
      </c>
      <c r="G229" s="69">
        <v>206.01128</v>
      </c>
      <c r="H229" s="70">
        <v>5.0000000000000001E-4</v>
      </c>
      <c r="I229" s="70">
        <f t="shared" si="5"/>
        <v>9.066176972704113E-4</v>
      </c>
      <c r="J229" s="70">
        <f>G229/'סכום נכסי הקרן'!$C$41</f>
        <v>6.4524414824624094E-5</v>
      </c>
    </row>
    <row r="230" spans="1:10">
      <c r="A230" s="62" t="s">
        <v>2452</v>
      </c>
      <c r="B230" s="59">
        <v>9695</v>
      </c>
      <c r="C230" s="72" t="s">
        <v>135</v>
      </c>
      <c r="D230" s="79">
        <v>45108</v>
      </c>
      <c r="E230" s="69">
        <v>715269.19607299997</v>
      </c>
      <c r="F230" s="71">
        <v>99.217799999999997</v>
      </c>
      <c r="G230" s="69">
        <v>2573.988905315</v>
      </c>
      <c r="H230" s="70">
        <v>2.9999999999999997E-4</v>
      </c>
      <c r="I230" s="70">
        <f t="shared" si="5"/>
        <v>1.1327651059380205E-2</v>
      </c>
      <c r="J230" s="70">
        <f>G230/'סכום נכסי הקרן'!$C$41</f>
        <v>8.0619433984646432E-4</v>
      </c>
    </row>
    <row r="231" spans="1:10">
      <c r="A231" s="62" t="s">
        <v>2453</v>
      </c>
      <c r="B231" s="59">
        <v>87951</v>
      </c>
      <c r="C231" s="72" t="s">
        <v>137</v>
      </c>
      <c r="D231" s="79">
        <v>44771</v>
      </c>
      <c r="E231" s="69">
        <v>50911.23</v>
      </c>
      <c r="F231" s="71">
        <v>100</v>
      </c>
      <c r="G231" s="69">
        <v>204.2355</v>
      </c>
      <c r="H231" s="70">
        <v>2.0000000000000001E-4</v>
      </c>
      <c r="I231" s="70">
        <f t="shared" si="5"/>
        <v>8.9880281657815577E-4</v>
      </c>
      <c r="J231" s="70">
        <f>G231/'סכום נכסי הקרן'!$C$41</f>
        <v>6.3968226030703331E-5</v>
      </c>
    </row>
    <row r="232" spans="1:10">
      <c r="A232" s="62" t="s">
        <v>2454</v>
      </c>
      <c r="B232" s="59">
        <v>7085</v>
      </c>
      <c r="C232" s="72" t="s">
        <v>135</v>
      </c>
      <c r="D232" s="79">
        <v>43983</v>
      </c>
      <c r="E232" s="69">
        <v>839365.47112800006</v>
      </c>
      <c r="F232" s="71">
        <v>99.367400000000004</v>
      </c>
      <c r="G232" s="69">
        <v>3025.1198251619999</v>
      </c>
      <c r="H232" s="70">
        <v>2.9999999999999997E-4</v>
      </c>
      <c r="I232" s="70">
        <f t="shared" si="5"/>
        <v>1.3312995142088538E-2</v>
      </c>
      <c r="J232" s="70">
        <f>G232/'סכום נכסי הקרן'!$C$41</f>
        <v>9.4749222709041557E-4</v>
      </c>
    </row>
    <row r="233" spans="1:10">
      <c r="A233" s="62" t="s">
        <v>2455</v>
      </c>
      <c r="B233" s="59">
        <v>608311</v>
      </c>
      <c r="C233" s="72" t="s">
        <v>135</v>
      </c>
      <c r="D233" s="79">
        <v>42555</v>
      </c>
      <c r="E233" s="69">
        <v>32781.57</v>
      </c>
      <c r="F233" s="71">
        <v>100</v>
      </c>
      <c r="G233" s="69">
        <v>118.89877</v>
      </c>
      <c r="H233" s="70">
        <v>0</v>
      </c>
      <c r="I233" s="70">
        <f t="shared" si="5"/>
        <v>5.2325158634849631E-4</v>
      </c>
      <c r="J233" s="70">
        <f>G233/'סכום נכסי הקרן'!$C$41</f>
        <v>3.724006548387821E-5</v>
      </c>
    </row>
    <row r="234" spans="1:10">
      <c r="A234" s="62" t="s">
        <v>2456</v>
      </c>
      <c r="B234" s="59">
        <v>8330</v>
      </c>
      <c r="C234" s="72" t="s">
        <v>135</v>
      </c>
      <c r="D234" s="79">
        <v>44002</v>
      </c>
      <c r="E234" s="69">
        <v>572134.1</v>
      </c>
      <c r="F234" s="71">
        <v>110.4049</v>
      </c>
      <c r="G234" s="69">
        <v>2291.0456200000003</v>
      </c>
      <c r="H234" s="70">
        <v>8.9999999999999998E-4</v>
      </c>
      <c r="I234" s="70">
        <f t="shared" si="5"/>
        <v>1.0082469777120273E-2</v>
      </c>
      <c r="J234" s="70">
        <f>G234/'סכום נכסי הקרן'!$C$41</f>
        <v>7.1757419286467281E-4</v>
      </c>
    </row>
    <row r="235" spans="1:10">
      <c r="A235" s="62" t="s">
        <v>2457</v>
      </c>
      <c r="B235" s="59">
        <v>5331</v>
      </c>
      <c r="C235" s="72" t="s">
        <v>135</v>
      </c>
      <c r="D235" s="79">
        <v>43251</v>
      </c>
      <c r="E235" s="69">
        <v>129061.7</v>
      </c>
      <c r="F235" s="71">
        <v>140.6429</v>
      </c>
      <c r="G235" s="69">
        <v>658.3589300000001</v>
      </c>
      <c r="H235" s="70">
        <v>1E-4</v>
      </c>
      <c r="I235" s="70">
        <f t="shared" si="5"/>
        <v>2.897316385267894E-3</v>
      </c>
      <c r="J235" s="70">
        <f>G235/'סכום נכסי הקרן'!$C$41</f>
        <v>2.0620339188619021E-4</v>
      </c>
    </row>
    <row r="236" spans="1:10">
      <c r="A236" s="62" t="s">
        <v>2458</v>
      </c>
      <c r="B236" s="59">
        <v>9828</v>
      </c>
      <c r="C236" s="72" t="s">
        <v>135</v>
      </c>
      <c r="D236" s="79">
        <v>44256</v>
      </c>
      <c r="E236" s="69">
        <v>44528.025610999997</v>
      </c>
      <c r="F236" s="71">
        <v>143.2039</v>
      </c>
      <c r="G236" s="69">
        <v>231.27880777499999</v>
      </c>
      <c r="H236" s="70">
        <v>2.0000000000000001E-4</v>
      </c>
      <c r="I236" s="70">
        <f t="shared" si="5"/>
        <v>1.0178154328851147E-3</v>
      </c>
      <c r="J236" s="70">
        <f>G236/'סכום נכסי הקרן'!$C$41</f>
        <v>7.2438410814294217E-5</v>
      </c>
    </row>
    <row r="237" spans="1:10">
      <c r="A237" s="62" t="s">
        <v>2459</v>
      </c>
      <c r="B237" s="59">
        <v>62178</v>
      </c>
      <c r="C237" s="72" t="s">
        <v>135</v>
      </c>
      <c r="D237" s="79">
        <v>42549</v>
      </c>
      <c r="E237" s="69">
        <v>26992.53</v>
      </c>
      <c r="F237" s="71">
        <v>100</v>
      </c>
      <c r="G237" s="69">
        <v>97.901889999999995</v>
      </c>
      <c r="H237" s="70">
        <v>0</v>
      </c>
      <c r="I237" s="70">
        <f t="shared" si="5"/>
        <v>4.308481849645374E-4</v>
      </c>
      <c r="J237" s="70">
        <f>G237/'סכום נכסי הקרן'!$C$41</f>
        <v>3.0663671243995555E-5</v>
      </c>
    </row>
    <row r="238" spans="1:10">
      <c r="A238" s="62" t="s">
        <v>2460</v>
      </c>
      <c r="B238" s="59">
        <v>5320</v>
      </c>
      <c r="C238" s="72" t="s">
        <v>135</v>
      </c>
      <c r="D238" s="79">
        <v>42948</v>
      </c>
      <c r="E238" s="69">
        <v>182787.47</v>
      </c>
      <c r="F238" s="71">
        <v>145.56209999999999</v>
      </c>
      <c r="G238" s="69">
        <v>965.03323999999998</v>
      </c>
      <c r="H238" s="70">
        <v>1E-4</v>
      </c>
      <c r="I238" s="70">
        <f t="shared" si="5"/>
        <v>4.2469335360578514E-3</v>
      </c>
      <c r="J238" s="70">
        <f>G238/'סכום נכסי הקרן'!$C$41</f>
        <v>3.0225628954546089E-4</v>
      </c>
    </row>
    <row r="239" spans="1:10">
      <c r="A239" s="62" t="s">
        <v>2461</v>
      </c>
      <c r="B239" s="59">
        <v>5287</v>
      </c>
      <c r="C239" s="72" t="s">
        <v>137</v>
      </c>
      <c r="D239" s="79">
        <v>42735</v>
      </c>
      <c r="E239" s="69">
        <v>351199.51540600002</v>
      </c>
      <c r="F239" s="71">
        <v>25.1159</v>
      </c>
      <c r="G239" s="69">
        <v>353.85087656000002</v>
      </c>
      <c r="H239" s="70">
        <v>2.0000000000000001E-4</v>
      </c>
      <c r="I239" s="70">
        <f t="shared" si="5"/>
        <v>1.5572325305873724E-3</v>
      </c>
      <c r="J239" s="70">
        <f>G239/'סכום נכסי הקרן'!$C$41</f>
        <v>1.1082898346738243E-4</v>
      </c>
    </row>
    <row r="240" spans="1:10">
      <c r="A240" s="62" t="s">
        <v>2462</v>
      </c>
      <c r="B240" s="59">
        <v>7028</v>
      </c>
      <c r="C240" s="72" t="s">
        <v>137</v>
      </c>
      <c r="D240" s="79">
        <v>43754</v>
      </c>
      <c r="E240" s="69">
        <v>336825.93</v>
      </c>
      <c r="F240" s="71">
        <v>117.4944</v>
      </c>
      <c r="G240" s="69">
        <v>1587.5971599999998</v>
      </c>
      <c r="H240" s="70">
        <v>0</v>
      </c>
      <c r="I240" s="70">
        <f t="shared" si="5"/>
        <v>6.9867226755362354E-3</v>
      </c>
      <c r="J240" s="70">
        <f>G240/'סכום נכסי הקרן'!$C$41</f>
        <v>4.9724839206006144E-4</v>
      </c>
    </row>
    <row r="241" spans="1:10">
      <c r="A241" s="62" t="s">
        <v>2463</v>
      </c>
      <c r="B241" s="59">
        <v>8416</v>
      </c>
      <c r="C241" s="72" t="s">
        <v>137</v>
      </c>
      <c r="D241" s="79">
        <v>44713</v>
      </c>
      <c r="E241" s="69">
        <v>202845.11</v>
      </c>
      <c r="F241" s="71">
        <v>112.74550000000001</v>
      </c>
      <c r="G241" s="69">
        <v>917.44781999999998</v>
      </c>
      <c r="H241" s="70">
        <v>0</v>
      </c>
      <c r="I241" s="70">
        <f t="shared" si="5"/>
        <v>4.0375188675792839E-3</v>
      </c>
      <c r="J241" s="70">
        <f>G241/'סכום נכסי הקרן'!$C$41</f>
        <v>2.8735214750195742E-4</v>
      </c>
    </row>
    <row r="242" spans="1:10">
      <c r="A242" s="62" t="s">
        <v>2464</v>
      </c>
      <c r="B242" s="59">
        <v>5335</v>
      </c>
      <c r="C242" s="72" t="s">
        <v>135</v>
      </c>
      <c r="D242" s="79">
        <v>43306</v>
      </c>
      <c r="E242" s="69">
        <v>110347.64</v>
      </c>
      <c r="F242" s="71">
        <v>149.9674</v>
      </c>
      <c r="G242" s="69">
        <v>600.21587</v>
      </c>
      <c r="H242" s="70">
        <v>1E-4</v>
      </c>
      <c r="I242" s="70">
        <f t="shared" si="5"/>
        <v>2.6414394878016218E-3</v>
      </c>
      <c r="J242" s="70">
        <f>G242/'סכום נכסי הקרן'!$C$41</f>
        <v>1.879925107994215E-4</v>
      </c>
    </row>
    <row r="243" spans="1:10">
      <c r="A243" s="62" t="s">
        <v>2465</v>
      </c>
      <c r="B243" s="59">
        <v>87257</v>
      </c>
      <c r="C243" s="72" t="s">
        <v>135</v>
      </c>
      <c r="D243" s="79">
        <v>44469</v>
      </c>
      <c r="E243" s="69">
        <v>1927.9</v>
      </c>
      <c r="F243" s="71">
        <v>100</v>
      </c>
      <c r="G243" s="69">
        <v>6.9924999999999997</v>
      </c>
      <c r="H243" s="70">
        <v>1E-4</v>
      </c>
      <c r="I243" s="70">
        <f t="shared" si="5"/>
        <v>3.0772704524545212E-5</v>
      </c>
      <c r="J243" s="70">
        <f>G243/'סכום נכסי הקרן'!$C$41</f>
        <v>2.1901080885531313E-6</v>
      </c>
    </row>
    <row r="244" spans="1:10">
      <c r="A244" s="62" t="s">
        <v>2466</v>
      </c>
      <c r="B244" s="59">
        <v>872510</v>
      </c>
      <c r="C244" s="72" t="s">
        <v>135</v>
      </c>
      <c r="D244" s="79">
        <v>44469</v>
      </c>
      <c r="E244" s="69">
        <v>2779.82</v>
      </c>
      <c r="F244" s="71">
        <v>100</v>
      </c>
      <c r="G244" s="69">
        <v>10.082420000000001</v>
      </c>
      <c r="H244" s="70">
        <v>1E-4</v>
      </c>
      <c r="I244" s="70">
        <f t="shared" si="5"/>
        <v>4.4370873300302492E-5</v>
      </c>
      <c r="J244" s="70">
        <f>G244/'סכום נכסי הקרן'!$C$41</f>
        <v>3.1578962594479605E-6</v>
      </c>
    </row>
    <row r="245" spans="1:10">
      <c r="A245" s="62" t="s">
        <v>2467</v>
      </c>
      <c r="B245" s="59">
        <v>79693</v>
      </c>
      <c r="C245" s="72" t="s">
        <v>135</v>
      </c>
      <c r="D245" s="79">
        <v>43466</v>
      </c>
      <c r="E245" s="69">
        <v>7228.16</v>
      </c>
      <c r="F245" s="71">
        <v>100</v>
      </c>
      <c r="G245" s="69">
        <v>26.216549999999998</v>
      </c>
      <c r="H245" s="70">
        <v>1E-4</v>
      </c>
      <c r="I245" s="70">
        <f t="shared" si="5"/>
        <v>1.1537420762287676E-4</v>
      </c>
      <c r="J245" s="70">
        <f>G245/'סכום נכסי הקרן'!$C$41</f>
        <v>8.2112374985995847E-6</v>
      </c>
    </row>
    <row r="246" spans="1:10">
      <c r="A246" s="62" t="s">
        <v>2468</v>
      </c>
      <c r="B246" s="59">
        <v>8339</v>
      </c>
      <c r="C246" s="72" t="s">
        <v>135</v>
      </c>
      <c r="D246" s="79">
        <v>44539</v>
      </c>
      <c r="E246" s="69">
        <v>79973.327827000001</v>
      </c>
      <c r="F246" s="71">
        <v>98.227999999999994</v>
      </c>
      <c r="G246" s="69">
        <v>284.92333896899999</v>
      </c>
      <c r="H246" s="70">
        <v>2.0000000000000001E-4</v>
      </c>
      <c r="I246" s="70">
        <f t="shared" si="5"/>
        <v>1.2538951336774939E-3</v>
      </c>
      <c r="J246" s="70">
        <f>G246/'סכום נכסי הקרן'!$C$41</f>
        <v>8.9240315951887381E-5</v>
      </c>
    </row>
    <row r="247" spans="1:10">
      <c r="A247" s="62" t="s">
        <v>2469</v>
      </c>
      <c r="B247" s="59">
        <v>7013</v>
      </c>
      <c r="C247" s="72" t="s">
        <v>137</v>
      </c>
      <c r="D247" s="79">
        <v>43507</v>
      </c>
      <c r="E247" s="69">
        <v>469782.71491700003</v>
      </c>
      <c r="F247" s="71">
        <v>93.620599999999996</v>
      </c>
      <c r="G247" s="69">
        <v>1764.3554209060001</v>
      </c>
      <c r="H247" s="70">
        <v>4.0000000000000002E-4</v>
      </c>
      <c r="I247" s="70">
        <f t="shared" si="5"/>
        <v>7.7646032239999914E-3</v>
      </c>
      <c r="J247" s="70">
        <f>G247/'סכום נכסי הקרן'!$C$41</f>
        <v>5.5261052247533723E-4</v>
      </c>
    </row>
    <row r="248" spans="1:10">
      <c r="A248" s="62" t="s">
        <v>2470</v>
      </c>
      <c r="B248" s="59">
        <v>608312</v>
      </c>
      <c r="C248" s="72" t="s">
        <v>135</v>
      </c>
      <c r="D248" s="79">
        <v>42555</v>
      </c>
      <c r="E248" s="69">
        <v>17599.400000000001</v>
      </c>
      <c r="F248" s="71">
        <v>100</v>
      </c>
      <c r="G248" s="69">
        <v>63.833040000000004</v>
      </c>
      <c r="H248" s="70">
        <v>1E-4</v>
      </c>
      <c r="I248" s="70">
        <f t="shared" si="5"/>
        <v>2.8091745138698258E-4</v>
      </c>
      <c r="J248" s="70">
        <f>G248/'סכום נכסי הקרן'!$C$41</f>
        <v>1.9993029277216386E-5</v>
      </c>
    </row>
    <row r="249" spans="1:10">
      <c r="A249" s="62" t="s">
        <v>2471</v>
      </c>
      <c r="B249" s="59">
        <v>608314</v>
      </c>
      <c r="C249" s="72" t="s">
        <v>135</v>
      </c>
      <c r="D249" s="79">
        <v>42555</v>
      </c>
      <c r="E249" s="69">
        <v>6960.27</v>
      </c>
      <c r="F249" s="71">
        <v>100</v>
      </c>
      <c r="G249" s="69">
        <v>25.244919999999997</v>
      </c>
      <c r="H249" s="70">
        <v>2.0000000000000001E-4</v>
      </c>
      <c r="I249" s="70">
        <f t="shared" si="5"/>
        <v>1.1109824296114149E-4</v>
      </c>
      <c r="J249" s="70">
        <f>G249/'סכום נכסי הקרן'!$C$41</f>
        <v>7.9069150499644913E-6</v>
      </c>
    </row>
    <row r="250" spans="1:10">
      <c r="A250" s="62" t="s">
        <v>2472</v>
      </c>
      <c r="B250" s="59">
        <v>608315</v>
      </c>
      <c r="C250" s="72" t="s">
        <v>135</v>
      </c>
      <c r="D250" s="79">
        <v>42555</v>
      </c>
      <c r="E250" s="69">
        <v>7178.02</v>
      </c>
      <c r="F250" s="71">
        <v>100</v>
      </c>
      <c r="G250" s="69">
        <v>26.034680000000002</v>
      </c>
      <c r="H250" s="70">
        <v>0</v>
      </c>
      <c r="I250" s="70">
        <f t="shared" si="5"/>
        <v>1.145738312522112E-4</v>
      </c>
      <c r="J250" s="70">
        <f>G250/'סכום נכסי הקרן'!$C$41</f>
        <v>8.1542743297665279E-6</v>
      </c>
    </row>
    <row r="251" spans="1:10">
      <c r="A251" s="62" t="s">
        <v>2473</v>
      </c>
      <c r="B251" s="59">
        <v>608316</v>
      </c>
      <c r="C251" s="72" t="s">
        <v>135</v>
      </c>
      <c r="D251" s="79">
        <v>42555</v>
      </c>
      <c r="E251" s="69">
        <v>27877.47</v>
      </c>
      <c r="F251" s="71">
        <v>100</v>
      </c>
      <c r="G251" s="69">
        <v>101.11157</v>
      </c>
      <c r="H251" s="70">
        <v>0</v>
      </c>
      <c r="I251" s="70">
        <f t="shared" si="5"/>
        <v>4.449733954412399E-4</v>
      </c>
      <c r="J251" s="70">
        <f>G251/'סכום נכסי הקרן'!$C$41</f>
        <v>3.1668969224641567E-5</v>
      </c>
    </row>
    <row r="252" spans="1:10">
      <c r="A252" s="62" t="s">
        <v>2474</v>
      </c>
      <c r="B252" s="59">
        <v>608317</v>
      </c>
      <c r="C252" s="72" t="s">
        <v>135</v>
      </c>
      <c r="D252" s="79">
        <v>42555</v>
      </c>
      <c r="E252" s="69">
        <v>40.119999999999997</v>
      </c>
      <c r="F252" s="71">
        <v>100</v>
      </c>
      <c r="G252" s="69">
        <v>0.14552000000000001</v>
      </c>
      <c r="H252" s="70">
        <v>1E-4</v>
      </c>
      <c r="I252" s="70">
        <f t="shared" si="5"/>
        <v>6.404067161118083E-7</v>
      </c>
      <c r="J252" s="70">
        <f>G252/'סכום נכסי הקרן'!$C$41</f>
        <v>4.5578052062388519E-8</v>
      </c>
    </row>
    <row r="253" spans="1:10">
      <c r="A253" s="62" t="s">
        <v>2475</v>
      </c>
      <c r="B253" s="59">
        <v>8112</v>
      </c>
      <c r="C253" s="72" t="s">
        <v>135</v>
      </c>
      <c r="D253" s="79">
        <v>44440</v>
      </c>
      <c r="E253" s="69">
        <v>52114.03</v>
      </c>
      <c r="F253" s="71">
        <v>78.764499999999998</v>
      </c>
      <c r="G253" s="69">
        <v>148.87877</v>
      </c>
      <c r="H253" s="70">
        <v>0</v>
      </c>
      <c r="I253" s="70">
        <f t="shared" si="5"/>
        <v>6.5518804421705061E-4</v>
      </c>
      <c r="J253" s="70">
        <f>G253/'סכום נכסי הקרן'!$C$41</f>
        <v>4.6630046248243305E-5</v>
      </c>
    </row>
    <row r="254" spans="1:10">
      <c r="A254" s="62" t="s">
        <v>2476</v>
      </c>
      <c r="B254" s="59">
        <v>8317</v>
      </c>
      <c r="C254" s="72" t="s">
        <v>135</v>
      </c>
      <c r="D254" s="79">
        <v>44378</v>
      </c>
      <c r="E254" s="69">
        <v>50119.09</v>
      </c>
      <c r="F254" s="71">
        <v>118.44119999999999</v>
      </c>
      <c r="G254" s="69">
        <v>215.30470000000003</v>
      </c>
      <c r="H254" s="70">
        <v>0</v>
      </c>
      <c r="I254" s="70">
        <f t="shared" ref="I254:I290" si="6">IFERROR(G254/$G$9,0)</f>
        <v>9.4751632689965689E-4</v>
      </c>
      <c r="J254" s="70">
        <f>G254/'סכום נכסי הקרן'!$C$41</f>
        <v>6.7435189842474864E-5</v>
      </c>
    </row>
    <row r="255" spans="1:10">
      <c r="A255" s="62" t="s">
        <v>2477</v>
      </c>
      <c r="B255" s="59">
        <v>9377</v>
      </c>
      <c r="C255" s="72" t="s">
        <v>135</v>
      </c>
      <c r="D255" s="79">
        <v>44502</v>
      </c>
      <c r="E255" s="69">
        <v>513533.4</v>
      </c>
      <c r="F255" s="71">
        <v>101.4434</v>
      </c>
      <c r="G255" s="69">
        <v>1889.4702</v>
      </c>
      <c r="H255" s="70">
        <v>1.4E-3</v>
      </c>
      <c r="I255" s="70">
        <f t="shared" si="6"/>
        <v>8.3152103214205724E-3</v>
      </c>
      <c r="J255" s="70">
        <f>G255/'סכום נכסי הקרן'!$C$41</f>
        <v>5.9179749275653959E-4</v>
      </c>
    </row>
    <row r="256" spans="1:10">
      <c r="A256" s="62" t="s">
        <v>2478</v>
      </c>
      <c r="B256" s="59">
        <v>7043</v>
      </c>
      <c r="C256" s="72" t="s">
        <v>137</v>
      </c>
      <c r="D256" s="79">
        <v>43860</v>
      </c>
      <c r="E256" s="69">
        <v>1060883.420314</v>
      </c>
      <c r="F256" s="71">
        <v>93.663799999999995</v>
      </c>
      <c r="G256" s="69">
        <v>3986.1813992249995</v>
      </c>
      <c r="H256" s="70">
        <v>2.9999999999999997E-4</v>
      </c>
      <c r="I256" s="70">
        <f t="shared" si="6"/>
        <v>1.7542450107914068E-2</v>
      </c>
      <c r="J256" s="70">
        <f>G256/'סכום נכסי הקרן'!$C$41</f>
        <v>1.2485045584387144E-3</v>
      </c>
    </row>
    <row r="257" spans="1:10">
      <c r="A257" s="62" t="s">
        <v>2479</v>
      </c>
      <c r="B257" s="59">
        <v>5304</v>
      </c>
      <c r="C257" s="72" t="s">
        <v>137</v>
      </c>
      <c r="D257" s="79">
        <v>42928</v>
      </c>
      <c r="E257" s="69">
        <v>533709.65027600003</v>
      </c>
      <c r="F257" s="71">
        <v>56.852400000000003</v>
      </c>
      <c r="G257" s="69">
        <v>1217.2267311199998</v>
      </c>
      <c r="H257" s="70">
        <v>1E-4</v>
      </c>
      <c r="I257" s="70">
        <f t="shared" si="6"/>
        <v>5.3567906379883871E-3</v>
      </c>
      <c r="J257" s="70">
        <f>G257/'סכום נכסי הקרן'!$C$41</f>
        <v>3.8124534993621726E-4</v>
      </c>
    </row>
    <row r="258" spans="1:10">
      <c r="A258" s="62" t="s">
        <v>2480</v>
      </c>
      <c r="B258" s="59">
        <v>5284</v>
      </c>
      <c r="C258" s="72" t="s">
        <v>137</v>
      </c>
      <c r="D258" s="79">
        <v>42531</v>
      </c>
      <c r="E258" s="69">
        <v>424882.29110700003</v>
      </c>
      <c r="F258" s="71">
        <v>44.164499999999997</v>
      </c>
      <c r="G258" s="69">
        <v>752.76526419000004</v>
      </c>
      <c r="H258" s="70">
        <v>1E-4</v>
      </c>
      <c r="I258" s="70">
        <f t="shared" si="6"/>
        <v>3.312781272972483E-3</v>
      </c>
      <c r="J258" s="70">
        <f>G258/'סכום נכסי הקרן'!$C$41</f>
        <v>2.3577222651188472E-4</v>
      </c>
    </row>
    <row r="259" spans="1:10">
      <c r="A259" s="62" t="s">
        <v>2481</v>
      </c>
      <c r="B259" s="59">
        <v>85891</v>
      </c>
      <c r="C259" s="72" t="s">
        <v>135</v>
      </c>
      <c r="D259" s="79">
        <v>44395</v>
      </c>
      <c r="E259" s="69">
        <v>1112871.99</v>
      </c>
      <c r="F259" s="71">
        <v>100</v>
      </c>
      <c r="G259" s="69">
        <v>4036.3867200000004</v>
      </c>
      <c r="H259" s="70">
        <v>5.9999999999999995E-4</v>
      </c>
      <c r="I259" s="70">
        <f t="shared" si="6"/>
        <v>1.7763394477133817E-2</v>
      </c>
      <c r="J259" s="70">
        <f>G259/'סכום נכסי הקרן'!$C$41</f>
        <v>1.2642292747944862E-3</v>
      </c>
    </row>
    <row r="260" spans="1:10">
      <c r="A260" s="62" t="s">
        <v>2482</v>
      </c>
      <c r="B260" s="59">
        <v>87256</v>
      </c>
      <c r="C260" s="72" t="s">
        <v>135</v>
      </c>
      <c r="D260" s="79">
        <v>44469</v>
      </c>
      <c r="E260" s="69">
        <v>19344.71</v>
      </c>
      <c r="F260" s="71">
        <v>100</v>
      </c>
      <c r="G260" s="69">
        <v>70.163250000000005</v>
      </c>
      <c r="H260" s="70">
        <v>0</v>
      </c>
      <c r="I260" s="70">
        <f t="shared" si="6"/>
        <v>3.0877553961126882E-4</v>
      </c>
      <c r="J260" s="70">
        <f>G260/'סכום נכסי הקרן'!$C$41</f>
        <v>2.197570273066507E-5</v>
      </c>
    </row>
    <row r="261" spans="1:10">
      <c r="A261" s="62" t="s">
        <v>2483</v>
      </c>
      <c r="B261" s="59">
        <v>87258</v>
      </c>
      <c r="C261" s="72" t="s">
        <v>135</v>
      </c>
      <c r="D261" s="79">
        <v>44469</v>
      </c>
      <c r="E261" s="69">
        <v>11634.16</v>
      </c>
      <c r="F261" s="71">
        <v>100</v>
      </c>
      <c r="G261" s="69">
        <v>42.197099999999999</v>
      </c>
      <c r="H261" s="70">
        <v>0</v>
      </c>
      <c r="I261" s="70">
        <f t="shared" si="6"/>
        <v>1.8570166465394162E-4</v>
      </c>
      <c r="J261" s="70">
        <f>G261/'סכום נכסי הקרן'!$C$41</f>
        <v>1.3216476227884925E-5</v>
      </c>
    </row>
    <row r="262" spans="1:10">
      <c r="A262" s="62" t="s">
        <v>2484</v>
      </c>
      <c r="B262" s="59">
        <v>7041</v>
      </c>
      <c r="C262" s="72" t="s">
        <v>135</v>
      </c>
      <c r="D262" s="79">
        <v>43516</v>
      </c>
      <c r="E262" s="69">
        <v>500021.02665399999</v>
      </c>
      <c r="F262" s="71">
        <v>79.245099999999994</v>
      </c>
      <c r="G262" s="69">
        <v>1437.1703234480001</v>
      </c>
      <c r="H262" s="70">
        <v>2.9999999999999997E-4</v>
      </c>
      <c r="I262" s="70">
        <f t="shared" si="6"/>
        <v>6.3247218755681633E-3</v>
      </c>
      <c r="J262" s="70">
        <f>G262/'סכום נכסי הקרן'!$C$41</f>
        <v>4.5013347872892171E-4</v>
      </c>
    </row>
    <row r="263" spans="1:10">
      <c r="A263" s="62" t="s">
        <v>2485</v>
      </c>
      <c r="B263" s="59">
        <v>7054</v>
      </c>
      <c r="C263" s="72" t="s">
        <v>135</v>
      </c>
      <c r="D263" s="79">
        <v>43973</v>
      </c>
      <c r="E263" s="69">
        <v>81313.279999999999</v>
      </c>
      <c r="F263" s="71">
        <v>105.5343</v>
      </c>
      <c r="G263" s="69">
        <v>311.24520000000001</v>
      </c>
      <c r="H263" s="70">
        <v>2.9999999999999997E-4</v>
      </c>
      <c r="I263" s="70">
        <f t="shared" si="6"/>
        <v>1.3697327957501581E-3</v>
      </c>
      <c r="J263" s="70">
        <f>G263/'סכום נכסי הקרן'!$C$41</f>
        <v>9.7484537725182283E-5</v>
      </c>
    </row>
    <row r="264" spans="1:10">
      <c r="A264" s="62" t="s">
        <v>2486</v>
      </c>
      <c r="B264" s="59">
        <v>7071</v>
      </c>
      <c r="C264" s="72" t="s">
        <v>135</v>
      </c>
      <c r="D264" s="79">
        <v>44055</v>
      </c>
      <c r="E264" s="69">
        <v>108683.92</v>
      </c>
      <c r="F264" s="71">
        <v>0</v>
      </c>
      <c r="G264" s="69">
        <v>0</v>
      </c>
      <c r="H264" s="70">
        <v>2.9999999999999997E-4</v>
      </c>
      <c r="I264" s="107">
        <v>0</v>
      </c>
      <c r="J264" s="107">
        <v>0</v>
      </c>
    </row>
    <row r="265" spans="1:10">
      <c r="A265" s="62" t="s">
        <v>2487</v>
      </c>
      <c r="B265" s="59">
        <v>5327</v>
      </c>
      <c r="C265" s="72" t="s">
        <v>135</v>
      </c>
      <c r="D265" s="79">
        <v>43244</v>
      </c>
      <c r="E265" s="69">
        <v>162471.31</v>
      </c>
      <c r="F265" s="71">
        <v>169.0119</v>
      </c>
      <c r="G265" s="69">
        <v>995.95911999999998</v>
      </c>
      <c r="H265" s="70">
        <v>2.9999999999999997E-4</v>
      </c>
      <c r="I265" s="70">
        <f t="shared" si="6"/>
        <v>4.3830326375811322E-3</v>
      </c>
      <c r="J265" s="70">
        <f>G265/'סכום נכסי הקרן'!$C$41</f>
        <v>3.1194252764823148E-4</v>
      </c>
    </row>
    <row r="266" spans="1:10">
      <c r="A266" s="62" t="s">
        <v>2488</v>
      </c>
      <c r="B266" s="59">
        <v>5288</v>
      </c>
      <c r="C266" s="72" t="s">
        <v>135</v>
      </c>
      <c r="D266" s="79">
        <v>42649</v>
      </c>
      <c r="E266" s="69">
        <v>13863.05</v>
      </c>
      <c r="F266" s="71">
        <v>262.49160000000001</v>
      </c>
      <c r="G266" s="69">
        <v>131.98410000000001</v>
      </c>
      <c r="H266" s="70">
        <v>0</v>
      </c>
      <c r="I266" s="70">
        <f t="shared" si="6"/>
        <v>5.8083771344126251E-4</v>
      </c>
      <c r="J266" s="70">
        <f>G266/'סכום נכסי הקרן'!$C$41</f>
        <v>4.1338497671849176E-5</v>
      </c>
    </row>
    <row r="267" spans="1:10">
      <c r="A267" s="62" t="s">
        <v>2489</v>
      </c>
      <c r="B267" s="59">
        <v>7068</v>
      </c>
      <c r="C267" s="72" t="s">
        <v>135</v>
      </c>
      <c r="D267" s="79">
        <v>43885</v>
      </c>
      <c r="E267" s="69">
        <v>222532.53</v>
      </c>
      <c r="F267" s="71">
        <v>105.36</v>
      </c>
      <c r="G267" s="69">
        <v>850.38740000000007</v>
      </c>
      <c r="H267" s="70">
        <v>2.0000000000000001E-4</v>
      </c>
      <c r="I267" s="70">
        <f t="shared" si="6"/>
        <v>3.7423983112758303E-3</v>
      </c>
      <c r="J267" s="70">
        <f>G267/'סכום נכסי הקרן'!$C$41</f>
        <v>2.6634827645958777E-4</v>
      </c>
    </row>
    <row r="268" spans="1:10">
      <c r="A268" s="62" t="s">
        <v>2490</v>
      </c>
      <c r="B268" s="59">
        <v>62179</v>
      </c>
      <c r="C268" s="72" t="s">
        <v>135</v>
      </c>
      <c r="D268" s="79">
        <v>42549</v>
      </c>
      <c r="E268" s="69">
        <v>53436.24</v>
      </c>
      <c r="F268" s="71">
        <v>100</v>
      </c>
      <c r="G268" s="69">
        <v>193.81322</v>
      </c>
      <c r="H268" s="70">
        <v>0</v>
      </c>
      <c r="I268" s="70">
        <f t="shared" si="6"/>
        <v>8.529362820179731E-4</v>
      </c>
      <c r="J268" s="70">
        <f>G268/'סכום נכסי הקרן'!$C$41</f>
        <v>6.0703882844551667E-5</v>
      </c>
    </row>
    <row r="269" spans="1:10">
      <c r="A269" s="62" t="s">
        <v>2491</v>
      </c>
      <c r="B269" s="59">
        <v>6646</v>
      </c>
      <c r="C269" s="72" t="s">
        <v>137</v>
      </c>
      <c r="D269" s="79">
        <v>42947</v>
      </c>
      <c r="E269" s="69">
        <v>576192.90764700004</v>
      </c>
      <c r="F269" s="71">
        <v>63.564799999999998</v>
      </c>
      <c r="G269" s="69">
        <v>1469.2720457389996</v>
      </c>
      <c r="H269" s="70">
        <v>4.0000000000000002E-4</v>
      </c>
      <c r="I269" s="70">
        <f t="shared" si="6"/>
        <v>6.4659956424312215E-3</v>
      </c>
      <c r="J269" s="70">
        <f>G269/'סכום נכסי הקרן'!$C$41</f>
        <v>4.6018800023710969E-4</v>
      </c>
    </row>
    <row r="270" spans="1:10">
      <c r="A270" s="62" t="s">
        <v>2492</v>
      </c>
      <c r="B270" s="59">
        <v>621710</v>
      </c>
      <c r="C270" s="72" t="s">
        <v>135</v>
      </c>
      <c r="D270" s="79">
        <v>42549</v>
      </c>
      <c r="E270" s="69">
        <v>71008.28</v>
      </c>
      <c r="F270" s="71">
        <v>100</v>
      </c>
      <c r="G270" s="69">
        <v>257.54701999999997</v>
      </c>
      <c r="H270" s="70">
        <v>0</v>
      </c>
      <c r="I270" s="70">
        <f t="shared" si="6"/>
        <v>1.1334169964443525E-3</v>
      </c>
      <c r="J270" s="70">
        <f>G270/'סכום נכסי הקרן'!$C$41</f>
        <v>8.0665829343547384E-5</v>
      </c>
    </row>
    <row r="271" spans="1:10">
      <c r="A271" s="62" t="s">
        <v>2493</v>
      </c>
      <c r="B271" s="59">
        <v>6647</v>
      </c>
      <c r="C271" s="72" t="s">
        <v>135</v>
      </c>
      <c r="D271" s="79">
        <v>43454</v>
      </c>
      <c r="E271" s="69">
        <v>637572.54</v>
      </c>
      <c r="F271" s="71">
        <v>119.0748</v>
      </c>
      <c r="G271" s="69">
        <v>2753.5756699999997</v>
      </c>
      <c r="H271" s="70">
        <v>0</v>
      </c>
      <c r="I271" s="70">
        <f t="shared" si="6"/>
        <v>1.2117979331982354E-2</v>
      </c>
      <c r="J271" s="70">
        <f>G271/'סכום נכסי הקרן'!$C$41</f>
        <v>8.6244238073794892E-4</v>
      </c>
    </row>
    <row r="272" spans="1:10">
      <c r="A272" s="62" t="s">
        <v>2494</v>
      </c>
      <c r="B272" s="59">
        <v>8000</v>
      </c>
      <c r="C272" s="72" t="s">
        <v>135</v>
      </c>
      <c r="D272" s="79">
        <v>44228</v>
      </c>
      <c r="E272" s="69">
        <v>287771.65999999997</v>
      </c>
      <c r="F272" s="71">
        <v>102.9421</v>
      </c>
      <c r="G272" s="69">
        <v>1074.4559099999999</v>
      </c>
      <c r="H272" s="70">
        <v>0</v>
      </c>
      <c r="I272" s="70">
        <f t="shared" si="6"/>
        <v>4.7284825517456336E-3</v>
      </c>
      <c r="J272" s="70">
        <f>G272/'סכום נכסי הקרן'!$C$41</f>
        <v>3.3652836314404224E-4</v>
      </c>
    </row>
    <row r="273" spans="1:10">
      <c r="A273" s="62" t="s">
        <v>2495</v>
      </c>
      <c r="B273" s="59">
        <v>9618</v>
      </c>
      <c r="C273" s="72" t="s">
        <v>139</v>
      </c>
      <c r="D273" s="79">
        <v>45020</v>
      </c>
      <c r="E273" s="69">
        <v>952844.00596599991</v>
      </c>
      <c r="F273" s="71">
        <v>102.72450000000001</v>
      </c>
      <c r="G273" s="69">
        <v>2422.8341373479998</v>
      </c>
      <c r="H273" s="70">
        <v>1.5E-3</v>
      </c>
      <c r="I273" s="70">
        <f t="shared" si="6"/>
        <v>1.0662446767335201E-2</v>
      </c>
      <c r="J273" s="70">
        <f>G273/'סכום נכסי הקרן'!$C$41</f>
        <v>7.5885143245312881E-4</v>
      </c>
    </row>
    <row r="274" spans="1:10">
      <c r="A274" s="62" t="s">
        <v>2496</v>
      </c>
      <c r="B274" s="59">
        <v>8312</v>
      </c>
      <c r="C274" s="72" t="s">
        <v>137</v>
      </c>
      <c r="D274" s="79">
        <v>44377</v>
      </c>
      <c r="E274" s="69">
        <v>763602.08411200007</v>
      </c>
      <c r="F274" s="71">
        <v>91.874099999999999</v>
      </c>
      <c r="G274" s="69">
        <v>2814.3481785339995</v>
      </c>
      <c r="H274" s="70">
        <v>4.0000000000000002E-4</v>
      </c>
      <c r="I274" s="70">
        <f t="shared" si="6"/>
        <v>1.2385427948118526E-2</v>
      </c>
      <c r="J274" s="70">
        <f>G274/'סכום נכסי הקרן'!$C$41</f>
        <v>8.8147682657305465E-4</v>
      </c>
    </row>
    <row r="275" spans="1:10">
      <c r="A275" s="62" t="s">
        <v>2497</v>
      </c>
      <c r="B275" s="59">
        <v>5337</v>
      </c>
      <c r="C275" s="72" t="s">
        <v>135</v>
      </c>
      <c r="D275" s="79">
        <v>42985</v>
      </c>
      <c r="E275" s="69">
        <v>317369.02</v>
      </c>
      <c r="F275" s="71">
        <v>98.198700000000002</v>
      </c>
      <c r="G275" s="69">
        <v>1130.3627099999999</v>
      </c>
      <c r="H275" s="70">
        <v>1E-4</v>
      </c>
      <c r="I275" s="70">
        <f t="shared" si="6"/>
        <v>4.9745180808572305E-3</v>
      </c>
      <c r="J275" s="70">
        <f>G275/'סכום נכסי הקרן'!$C$41</f>
        <v>3.54038829341414E-4</v>
      </c>
    </row>
    <row r="276" spans="1:10">
      <c r="A276" s="62" t="s">
        <v>2498</v>
      </c>
      <c r="B276" s="59">
        <v>7049</v>
      </c>
      <c r="C276" s="72" t="s">
        <v>137</v>
      </c>
      <c r="D276" s="79">
        <v>43922</v>
      </c>
      <c r="E276" s="69">
        <v>111777.9</v>
      </c>
      <c r="F276" s="71">
        <v>147.3708</v>
      </c>
      <c r="G276" s="69">
        <v>660.82281</v>
      </c>
      <c r="H276" s="70">
        <v>2.0000000000000001E-4</v>
      </c>
      <c r="I276" s="70">
        <f t="shared" si="6"/>
        <v>2.9081594673163649E-3</v>
      </c>
      <c r="J276" s="70">
        <f>G276/'סכום נכסי הקרן'!$C$41</f>
        <v>2.0697509921793481E-4</v>
      </c>
    </row>
    <row r="277" spans="1:10">
      <c r="A277" s="62" t="s">
        <v>2499</v>
      </c>
      <c r="B277" s="59">
        <v>608318</v>
      </c>
      <c r="C277" s="72" t="s">
        <v>135</v>
      </c>
      <c r="D277" s="79">
        <v>42555</v>
      </c>
      <c r="E277" s="69">
        <v>9145.9500000000007</v>
      </c>
      <c r="F277" s="71">
        <v>100</v>
      </c>
      <c r="G277" s="69">
        <v>33.172359999999998</v>
      </c>
      <c r="H277" s="70">
        <v>1E-4</v>
      </c>
      <c r="I277" s="70">
        <f t="shared" si="6"/>
        <v>1.4598544621549411E-4</v>
      </c>
      <c r="J277" s="70">
        <f>G277/'סכום נכסי הקרן'!$C$41</f>
        <v>1.0389853979606199E-5</v>
      </c>
    </row>
    <row r="278" spans="1:10">
      <c r="A278" s="62" t="s">
        <v>2500</v>
      </c>
      <c r="B278" s="59">
        <v>5333</v>
      </c>
      <c r="C278" s="72" t="s">
        <v>135</v>
      </c>
      <c r="D278" s="79">
        <v>43321</v>
      </c>
      <c r="E278" s="69">
        <v>240027.86</v>
      </c>
      <c r="F278" s="71">
        <v>155.51730000000001</v>
      </c>
      <c r="G278" s="69">
        <v>1353.9041499999998</v>
      </c>
      <c r="H278" s="70">
        <v>1.2999999999999999E-3</v>
      </c>
      <c r="I278" s="70">
        <f t="shared" si="6"/>
        <v>5.9582827833400834E-3</v>
      </c>
      <c r="J278" s="70">
        <f>G278/'סכום נכסי הקרן'!$C$41</f>
        <v>4.240538333987346E-4</v>
      </c>
    </row>
    <row r="279" spans="1:10">
      <c r="A279" s="62" t="s">
        <v>2501</v>
      </c>
      <c r="B279" s="59">
        <v>8322</v>
      </c>
      <c r="C279" s="72" t="s">
        <v>135</v>
      </c>
      <c r="D279" s="79">
        <v>44197</v>
      </c>
      <c r="E279" s="69">
        <v>466703.8</v>
      </c>
      <c r="F279" s="71">
        <v>97.112700000000004</v>
      </c>
      <c r="G279" s="69">
        <v>1643.8603500000002</v>
      </c>
      <c r="H279" s="70">
        <v>2.0999999999999999E-3</v>
      </c>
      <c r="I279" s="70">
        <f t="shared" si="6"/>
        <v>7.2343266113929902E-3</v>
      </c>
      <c r="J279" s="70">
        <f>G279/'סכום נכסי הקרן'!$C$41</f>
        <v>5.1487048251509218E-4</v>
      </c>
    </row>
    <row r="280" spans="1:10">
      <c r="A280" s="62" t="s">
        <v>2502</v>
      </c>
      <c r="B280" s="59">
        <v>9273</v>
      </c>
      <c r="C280" s="72" t="s">
        <v>135</v>
      </c>
      <c r="D280" s="79">
        <v>44852</v>
      </c>
      <c r="E280" s="69">
        <v>84308.23</v>
      </c>
      <c r="F280" s="71">
        <v>79.889200000000002</v>
      </c>
      <c r="G280" s="69">
        <v>244.28995</v>
      </c>
      <c r="H280" s="70">
        <v>2.5000000000000001E-3</v>
      </c>
      <c r="I280" s="70">
        <f t="shared" si="6"/>
        <v>1.0750750732450374E-3</v>
      </c>
      <c r="J280" s="70">
        <f>G280/'סכום נכסי הקרן'!$C$41</f>
        <v>7.6513606785447277E-5</v>
      </c>
    </row>
    <row r="281" spans="1:10">
      <c r="A281" s="62" t="s">
        <v>2503</v>
      </c>
      <c r="B281" s="59">
        <v>7005</v>
      </c>
      <c r="C281" s="72" t="s">
        <v>135</v>
      </c>
      <c r="D281" s="79">
        <v>43621</v>
      </c>
      <c r="E281" s="69">
        <v>101557.05</v>
      </c>
      <c r="F281" s="71">
        <v>94.783000000000001</v>
      </c>
      <c r="G281" s="69">
        <v>349.13074</v>
      </c>
      <c r="H281" s="70">
        <v>0</v>
      </c>
      <c r="I281" s="70">
        <f t="shared" si="6"/>
        <v>1.5364600790069101E-3</v>
      </c>
      <c r="J281" s="70">
        <f>G281/'סכום נכסי הקרן'!$C$41</f>
        <v>1.0935059816039189E-4</v>
      </c>
    </row>
    <row r="282" spans="1:10">
      <c r="A282" s="62" t="s">
        <v>2504</v>
      </c>
      <c r="B282" s="59">
        <v>5286</v>
      </c>
      <c r="C282" s="72" t="s">
        <v>135</v>
      </c>
      <c r="D282" s="79">
        <v>42705</v>
      </c>
      <c r="E282" s="69">
        <v>18365.14</v>
      </c>
      <c r="F282" s="71">
        <v>94.793300000000002</v>
      </c>
      <c r="G282" s="69">
        <v>63.142160000000004</v>
      </c>
      <c r="H282" s="70">
        <v>0</v>
      </c>
      <c r="I282" s="70">
        <f t="shared" si="6"/>
        <v>2.7787701576282561E-4</v>
      </c>
      <c r="J282" s="70">
        <f>G282/'סכום נכסי הקרן'!$C$41</f>
        <v>1.9776640020695887E-5</v>
      </c>
    </row>
    <row r="283" spans="1:10">
      <c r="A283" s="62" t="s">
        <v>2505</v>
      </c>
      <c r="B283" s="59">
        <v>608320</v>
      </c>
      <c r="C283" s="72" t="s">
        <v>135</v>
      </c>
      <c r="D283" s="79">
        <v>42555</v>
      </c>
      <c r="E283" s="69">
        <v>16795.34</v>
      </c>
      <c r="F283" s="71">
        <v>100</v>
      </c>
      <c r="G283" s="69">
        <v>60.916710000000002</v>
      </c>
      <c r="H283" s="70">
        <v>0</v>
      </c>
      <c r="I283" s="70">
        <f t="shared" si="6"/>
        <v>2.6808322022701589E-4</v>
      </c>
      <c r="J283" s="70">
        <f>G283/'סכום נכסי הקרן'!$C$41</f>
        <v>1.9079610911554584E-5</v>
      </c>
    </row>
    <row r="284" spans="1:10">
      <c r="A284" s="62" t="s">
        <v>2506</v>
      </c>
      <c r="B284" s="59">
        <v>8273</v>
      </c>
      <c r="C284" s="72" t="s">
        <v>135</v>
      </c>
      <c r="D284" s="79">
        <v>43922</v>
      </c>
      <c r="E284" s="69">
        <v>513743.45</v>
      </c>
      <c r="F284" s="71">
        <v>66.516999999999996</v>
      </c>
      <c r="G284" s="69">
        <v>1239.4428500000001</v>
      </c>
      <c r="H284" s="70">
        <v>1E-4</v>
      </c>
      <c r="I284" s="70">
        <f t="shared" si="6"/>
        <v>5.4545596851069316E-3</v>
      </c>
      <c r="J284" s="70">
        <f>G284/'סכום נכסי הקרן'!$C$41</f>
        <v>3.8820361974749318E-4</v>
      </c>
    </row>
    <row r="285" spans="1:10">
      <c r="A285" s="62" t="s">
        <v>2507</v>
      </c>
      <c r="B285" s="59">
        <v>8321</v>
      </c>
      <c r="C285" s="72" t="s">
        <v>135</v>
      </c>
      <c r="D285" s="79">
        <v>44217</v>
      </c>
      <c r="E285" s="69">
        <v>511376.97</v>
      </c>
      <c r="F285" s="71">
        <v>97.382300000000001</v>
      </c>
      <c r="G285" s="69">
        <v>1806.2121200000001</v>
      </c>
      <c r="H285" s="70">
        <v>1.8E-3</v>
      </c>
      <c r="I285" s="70">
        <f t="shared" si="6"/>
        <v>7.9488068469663799E-3</v>
      </c>
      <c r="J285" s="70">
        <f>G285/'סכום נכסי הקרן'!$C$41</f>
        <v>5.6572038236034317E-4</v>
      </c>
    </row>
    <row r="286" spans="1:10">
      <c r="A286" s="62" t="s">
        <v>2508</v>
      </c>
      <c r="B286" s="59">
        <v>8509</v>
      </c>
      <c r="C286" s="72" t="s">
        <v>135</v>
      </c>
      <c r="D286" s="79">
        <v>44531</v>
      </c>
      <c r="E286" s="69">
        <v>976755.3</v>
      </c>
      <c r="F286" s="71">
        <v>74.026899999999998</v>
      </c>
      <c r="G286" s="69">
        <v>2622.54468</v>
      </c>
      <c r="H286" s="70">
        <v>2.9999999999999997E-4</v>
      </c>
      <c r="I286" s="70">
        <f t="shared" si="6"/>
        <v>1.1541336080094097E-2</v>
      </c>
      <c r="J286" s="70">
        <f>G286/'סכום נכסי הקרן'!$C$41</f>
        <v>8.214024048995329E-4</v>
      </c>
    </row>
    <row r="287" spans="1:10">
      <c r="A287" s="62" t="s">
        <v>2509</v>
      </c>
      <c r="B287" s="59">
        <v>9409</v>
      </c>
      <c r="C287" s="72" t="s">
        <v>135</v>
      </c>
      <c r="D287" s="79">
        <v>44931</v>
      </c>
      <c r="E287" s="69">
        <v>200591.54</v>
      </c>
      <c r="F287" s="71">
        <v>89.941900000000004</v>
      </c>
      <c r="G287" s="69">
        <v>654.36825999999996</v>
      </c>
      <c r="H287" s="70">
        <v>6.9999999999999999E-4</v>
      </c>
      <c r="I287" s="70">
        <f t="shared" si="6"/>
        <v>2.8797541816547412E-3</v>
      </c>
      <c r="J287" s="70">
        <f>G287/'סכום נכסי הקרן'!$C$41</f>
        <v>2.0495348146134265E-4</v>
      </c>
    </row>
    <row r="288" spans="1:10">
      <c r="A288" s="62" t="s">
        <v>2510</v>
      </c>
      <c r="B288" s="59">
        <v>608321</v>
      </c>
      <c r="C288" s="72" t="s">
        <v>135</v>
      </c>
      <c r="D288" s="79">
        <v>42555</v>
      </c>
      <c r="E288" s="69">
        <v>16777.310000000001</v>
      </c>
      <c r="F288" s="71">
        <v>100</v>
      </c>
      <c r="G288" s="69">
        <v>60.851300000000002</v>
      </c>
      <c r="H288" s="70">
        <v>0</v>
      </c>
      <c r="I288" s="70">
        <f t="shared" si="6"/>
        <v>2.6779536286513522E-4</v>
      </c>
      <c r="J288" s="70">
        <f>G288/'סכום נכסי הקרן'!$C$41</f>
        <v>1.9059123965530666E-5</v>
      </c>
    </row>
    <row r="289" spans="1:10">
      <c r="A289" s="62" t="s">
        <v>2511</v>
      </c>
      <c r="B289" s="59">
        <v>6658</v>
      </c>
      <c r="C289" s="72" t="s">
        <v>135</v>
      </c>
      <c r="D289" s="79">
        <v>43356</v>
      </c>
      <c r="E289" s="69">
        <v>668974.69386400003</v>
      </c>
      <c r="F289" s="71">
        <v>51.2164</v>
      </c>
      <c r="G289" s="69">
        <v>1242.6999864540001</v>
      </c>
      <c r="H289" s="70">
        <v>5.9999999999999995E-4</v>
      </c>
      <c r="I289" s="70">
        <f t="shared" si="6"/>
        <v>5.4688937426965005E-3</v>
      </c>
      <c r="J289" s="70">
        <f>G289/'סכום נכסי הקרן'!$C$41</f>
        <v>3.8922378147697852E-4</v>
      </c>
    </row>
    <row r="290" spans="1:10">
      <c r="A290" s="62" t="s">
        <v>2512</v>
      </c>
      <c r="B290" s="59">
        <v>79691</v>
      </c>
      <c r="C290" s="72" t="s">
        <v>135</v>
      </c>
      <c r="D290" s="79">
        <v>43466</v>
      </c>
      <c r="E290" s="69">
        <v>93853.4</v>
      </c>
      <c r="F290" s="71">
        <v>100</v>
      </c>
      <c r="G290" s="69">
        <v>340.40627000000001</v>
      </c>
      <c r="H290" s="70">
        <v>2.0000000000000001E-4</v>
      </c>
      <c r="I290" s="70">
        <f t="shared" si="6"/>
        <v>1.498065293530577E-3</v>
      </c>
      <c r="J290" s="70">
        <f>G290/'סכום נכסי הקרן'!$C$41</f>
        <v>1.0661802292759402E-4</v>
      </c>
    </row>
    <row r="291" spans="1:10">
      <c r="A291" s="136" t="s">
        <v>3675</v>
      </c>
      <c r="B291" s="137" t="s">
        <v>3675</v>
      </c>
      <c r="C291" s="137" t="s">
        <v>3675</v>
      </c>
      <c r="D291" s="137" t="s">
        <v>3675</v>
      </c>
      <c r="E291" s="137" t="s">
        <v>3675</v>
      </c>
      <c r="F291" s="137" t="s">
        <v>3675</v>
      </c>
      <c r="G291" s="137" t="s">
        <v>3675</v>
      </c>
      <c r="H291" s="137" t="s">
        <v>3675</v>
      </c>
      <c r="I291" s="137" t="s">
        <v>3675</v>
      </c>
      <c r="J291" s="137" t="s">
        <v>3675</v>
      </c>
    </row>
    <row r="292" spans="1:10">
      <c r="A292" s="136" t="s">
        <v>3675</v>
      </c>
      <c r="B292" s="137" t="s">
        <v>3675</v>
      </c>
      <c r="C292" s="137" t="s">
        <v>3675</v>
      </c>
      <c r="D292" s="137" t="s">
        <v>3675</v>
      </c>
      <c r="E292" s="137" t="s">
        <v>3675</v>
      </c>
      <c r="F292" s="137" t="s">
        <v>3675</v>
      </c>
      <c r="G292" s="137" t="s">
        <v>3675</v>
      </c>
      <c r="H292" s="137" t="s">
        <v>3675</v>
      </c>
      <c r="I292" s="137" t="s">
        <v>3675</v>
      </c>
      <c r="J292" s="137" t="s">
        <v>3675</v>
      </c>
    </row>
    <row r="293" spans="1:10">
      <c r="A293" s="136" t="s">
        <v>3675</v>
      </c>
      <c r="B293" s="137" t="s">
        <v>3675</v>
      </c>
      <c r="C293" s="137" t="s">
        <v>3675</v>
      </c>
      <c r="D293" s="137" t="s">
        <v>3675</v>
      </c>
      <c r="E293" s="137" t="s">
        <v>3675</v>
      </c>
      <c r="F293" s="137" t="s">
        <v>3675</v>
      </c>
      <c r="G293" s="137" t="s">
        <v>3675</v>
      </c>
      <c r="H293" s="137" t="s">
        <v>3675</v>
      </c>
      <c r="I293" s="137" t="s">
        <v>3675</v>
      </c>
      <c r="J293" s="137" t="s">
        <v>3675</v>
      </c>
    </row>
    <row r="294" spans="1:10">
      <c r="A294" s="102" t="s">
        <v>116</v>
      </c>
      <c r="B294" s="137" t="s">
        <v>3675</v>
      </c>
      <c r="C294" s="137" t="s">
        <v>3675</v>
      </c>
      <c r="D294" s="137" t="s">
        <v>3675</v>
      </c>
      <c r="E294" s="137" t="s">
        <v>3675</v>
      </c>
      <c r="F294" s="137" t="s">
        <v>3675</v>
      </c>
      <c r="G294" s="137" t="s">
        <v>3675</v>
      </c>
      <c r="H294" s="137" t="s">
        <v>3675</v>
      </c>
      <c r="I294" s="137" t="s">
        <v>3675</v>
      </c>
      <c r="J294" s="137" t="s">
        <v>3675</v>
      </c>
    </row>
    <row r="295" spans="1:10">
      <c r="A295" s="102" t="s">
        <v>197</v>
      </c>
      <c r="B295" s="137" t="s">
        <v>3675</v>
      </c>
      <c r="C295" s="137" t="s">
        <v>3675</v>
      </c>
      <c r="D295" s="137" t="s">
        <v>3675</v>
      </c>
      <c r="E295" s="137" t="s">
        <v>3675</v>
      </c>
      <c r="F295" s="137" t="s">
        <v>3675</v>
      </c>
      <c r="G295" s="137" t="s">
        <v>3675</v>
      </c>
      <c r="H295" s="137" t="s">
        <v>3675</v>
      </c>
      <c r="I295" s="137" t="s">
        <v>3675</v>
      </c>
      <c r="J295" s="137" t="s">
        <v>3675</v>
      </c>
    </row>
    <row r="296" spans="1:10">
      <c r="A296" s="102" t="s">
        <v>205</v>
      </c>
      <c r="B296" s="137" t="s">
        <v>3675</v>
      </c>
      <c r="C296" s="137" t="s">
        <v>3675</v>
      </c>
      <c r="D296" s="137" t="s">
        <v>3675</v>
      </c>
      <c r="E296" s="137" t="s">
        <v>3675</v>
      </c>
      <c r="F296" s="137" t="s">
        <v>3675</v>
      </c>
      <c r="G296" s="137" t="s">
        <v>3675</v>
      </c>
      <c r="H296" s="137" t="s">
        <v>3675</v>
      </c>
      <c r="I296" s="137" t="s">
        <v>3675</v>
      </c>
      <c r="J296" s="137" t="s">
        <v>3675</v>
      </c>
    </row>
    <row r="297" spans="1:10" hidden="1">
      <c r="B297" s="1"/>
    </row>
    <row r="298" spans="1:10" hidden="1">
      <c r="B298" s="1"/>
    </row>
    <row r="299" spans="1:10" hidden="1">
      <c r="B299" s="1"/>
    </row>
    <row r="300" spans="1:10" hidden="1">
      <c r="B300" s="1"/>
    </row>
    <row r="301" spans="1:10" hidden="1">
      <c r="B301" s="1"/>
    </row>
    <row r="302" spans="1:10" hidden="1">
      <c r="B302" s="1"/>
    </row>
    <row r="303" spans="1:10" hidden="1">
      <c r="B303" s="1"/>
    </row>
    <row r="304" spans="1:10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1:2" hidden="1">
      <c r="B433" s="1"/>
    </row>
    <row r="434" spans="1:2" hidden="1">
      <c r="B434" s="1"/>
    </row>
    <row r="435" spans="1:2" hidden="1">
      <c r="B435" s="1"/>
    </row>
    <row r="436" spans="1:2" hidden="1">
      <c r="B436" s="1"/>
    </row>
    <row r="437" spans="1:2" hidden="1">
      <c r="B437" s="1"/>
    </row>
    <row r="438" spans="1:2" hidden="1">
      <c r="B438" s="1"/>
    </row>
    <row r="439" spans="1:2" hidden="1">
      <c r="B439" s="1"/>
    </row>
    <row r="440" spans="1:2" hidden="1">
      <c r="B440" s="1"/>
    </row>
    <row r="441" spans="1:2" hidden="1">
      <c r="A441" s="1"/>
      <c r="B441" s="1"/>
    </row>
    <row r="442" spans="1:2" hidden="1">
      <c r="B442" s="1"/>
    </row>
    <row r="443" spans="1:2" hidden="1">
      <c r="B443" s="1"/>
    </row>
    <row r="444" spans="1:2" hidden="1">
      <c r="B444" s="1"/>
    </row>
    <row r="445" spans="1:2" hidden="1">
      <c r="B445" s="1"/>
    </row>
    <row r="446" spans="1:2" hidden="1">
      <c r="B446" s="1"/>
    </row>
    <row r="447" spans="1:2" hidden="1">
      <c r="B447" s="1"/>
    </row>
    <row r="448" spans="1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J440 A442:J1048576 K5:AY1048576 BA5:XFD1048576 AZ5:AZ9999 AZ10001:AZ1048576" xr:uid="{00000000-0002-0000-10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4.42578125" style="2" bestFit="1" customWidth="1"/>
    <col min="2" max="2" width="58.140625" style="2" bestFit="1" customWidth="1"/>
    <col min="3" max="3" width="14.42578125" style="2" bestFit="1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149</v>
      </c>
      <c r="B1" s="37" t="s" vm="1">
        <v>222</v>
      </c>
    </row>
    <row r="2" spans="1:11">
      <c r="A2" s="37" t="s">
        <v>148</v>
      </c>
      <c r="B2" s="37" t="s">
        <v>223</v>
      </c>
    </row>
    <row r="3" spans="1:11">
      <c r="A3" s="37" t="s">
        <v>150</v>
      </c>
      <c r="B3" s="37" t="s">
        <v>224</v>
      </c>
    </row>
    <row r="4" spans="1:11">
      <c r="A4" s="37" t="s">
        <v>151</v>
      </c>
      <c r="B4" s="37">
        <v>8803</v>
      </c>
    </row>
    <row r="5" spans="1:11" ht="18.75">
      <c r="A5" s="162" t="s">
        <v>103</v>
      </c>
      <c r="B5" s="163"/>
      <c r="C5" s="163"/>
      <c r="D5" s="163"/>
      <c r="E5" s="163"/>
      <c r="F5" s="163"/>
      <c r="G5" s="163"/>
      <c r="H5" s="163"/>
      <c r="I5" s="163"/>
      <c r="J5" s="163"/>
      <c r="K5" s="164"/>
    </row>
    <row r="6" spans="1:11" s="3" customFormat="1">
      <c r="A6" s="38" t="s">
        <v>120</v>
      </c>
      <c r="B6" s="39" t="s">
        <v>48</v>
      </c>
      <c r="C6" s="39" t="s">
        <v>70</v>
      </c>
      <c r="D6" s="39" t="s">
        <v>107</v>
      </c>
      <c r="E6" s="39" t="s">
        <v>108</v>
      </c>
      <c r="F6" s="39" t="s">
        <v>199</v>
      </c>
      <c r="G6" s="39" t="s">
        <v>198</v>
      </c>
      <c r="H6" s="39" t="s">
        <v>115</v>
      </c>
      <c r="I6" s="39" t="s">
        <v>63</v>
      </c>
      <c r="J6" s="39" t="s">
        <v>152</v>
      </c>
      <c r="K6" s="41" t="s">
        <v>154</v>
      </c>
    </row>
    <row r="7" spans="1:11" s="3" customFormat="1">
      <c r="A7" s="127" t="s">
        <v>3675</v>
      </c>
      <c r="B7" s="128" t="s">
        <v>3675</v>
      </c>
      <c r="C7" s="128" t="s">
        <v>3675</v>
      </c>
      <c r="D7" s="128" t="s">
        <v>3675</v>
      </c>
      <c r="E7" s="12" t="s">
        <v>21</v>
      </c>
      <c r="F7" s="12" t="s">
        <v>206</v>
      </c>
      <c r="G7" s="128" t="s">
        <v>3675</v>
      </c>
      <c r="H7" s="12" t="s">
        <v>202</v>
      </c>
      <c r="I7" s="27" t="s">
        <v>19</v>
      </c>
      <c r="J7" s="27" t="s">
        <v>19</v>
      </c>
      <c r="K7" s="28" t="s">
        <v>19</v>
      </c>
    </row>
    <row r="8" spans="1:11" s="4" customFormat="1" ht="20.25">
      <c r="A8" s="129" t="s">
        <v>3675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9" t="s">
        <v>52</v>
      </c>
      <c r="B9" s="150" t="s">
        <v>3675</v>
      </c>
      <c r="C9" s="150" t="s">
        <v>3675</v>
      </c>
      <c r="D9" s="150" t="s">
        <v>3675</v>
      </c>
      <c r="E9" s="150" t="s">
        <v>3675</v>
      </c>
      <c r="F9" s="150" t="s">
        <v>3675</v>
      </c>
      <c r="G9" s="150" t="s">
        <v>3675</v>
      </c>
      <c r="H9" s="90">
        <v>88.726140000000001</v>
      </c>
      <c r="I9" s="150" t="s">
        <v>3675</v>
      </c>
      <c r="J9" s="91">
        <f>IFERROR(H9/$H$9,0)</f>
        <v>1</v>
      </c>
      <c r="K9" s="91">
        <f>H9/'סכום נכסי הקרן'!$C$41</f>
        <v>2.7789751430832682E-5</v>
      </c>
    </row>
    <row r="10" spans="1:11" s="74" customFormat="1">
      <c r="A10" s="94" t="s">
        <v>2513</v>
      </c>
      <c r="B10" s="150" t="s">
        <v>3675</v>
      </c>
      <c r="C10" s="150" t="s">
        <v>3675</v>
      </c>
      <c r="D10" s="150" t="s">
        <v>3675</v>
      </c>
      <c r="E10" s="150" t="s">
        <v>3675</v>
      </c>
      <c r="F10" s="150" t="s">
        <v>3675</v>
      </c>
      <c r="G10" s="150" t="s">
        <v>3675</v>
      </c>
      <c r="H10" s="90">
        <v>0</v>
      </c>
      <c r="I10" s="150" t="s">
        <v>3675</v>
      </c>
      <c r="J10" s="108">
        <v>0</v>
      </c>
      <c r="K10" s="108">
        <v>0</v>
      </c>
    </row>
    <row r="11" spans="1:11">
      <c r="A11" s="58" t="s">
        <v>2514</v>
      </c>
      <c r="B11" s="59">
        <v>8944</v>
      </c>
      <c r="C11" s="72" t="s">
        <v>596</v>
      </c>
      <c r="D11" s="72" t="s">
        <v>136</v>
      </c>
      <c r="E11" s="79">
        <v>44607</v>
      </c>
      <c r="F11" s="69">
        <v>8741.473</v>
      </c>
      <c r="G11" s="71">
        <v>0</v>
      </c>
      <c r="H11" s="109">
        <v>0</v>
      </c>
      <c r="I11" s="70">
        <v>5.2478207008726778E-5</v>
      </c>
      <c r="J11" s="107">
        <v>0</v>
      </c>
      <c r="K11" s="110">
        <v>0</v>
      </c>
    </row>
    <row r="12" spans="1:11">
      <c r="A12" s="58" t="s">
        <v>2515</v>
      </c>
      <c r="B12" s="59">
        <v>8731</v>
      </c>
      <c r="C12" s="72" t="s">
        <v>159</v>
      </c>
      <c r="D12" s="72" t="s">
        <v>136</v>
      </c>
      <c r="E12" s="79">
        <v>44537</v>
      </c>
      <c r="F12" s="69">
        <v>1861.0878</v>
      </c>
      <c r="G12" s="71">
        <v>0</v>
      </c>
      <c r="H12" s="109">
        <v>0</v>
      </c>
      <c r="I12" s="70">
        <v>2.8442448252010517E-4</v>
      </c>
      <c r="J12" s="107">
        <v>0</v>
      </c>
      <c r="K12" s="110">
        <v>0</v>
      </c>
    </row>
    <row r="13" spans="1:11" s="74" customFormat="1">
      <c r="A13" s="94" t="s">
        <v>192</v>
      </c>
      <c r="B13" s="150" t="s">
        <v>3675</v>
      </c>
      <c r="C13" s="150" t="s">
        <v>3675</v>
      </c>
      <c r="D13" s="150" t="s">
        <v>3675</v>
      </c>
      <c r="E13" s="150" t="s">
        <v>3675</v>
      </c>
      <c r="F13" s="150" t="s">
        <v>3675</v>
      </c>
      <c r="G13" s="150" t="s">
        <v>3675</v>
      </c>
      <c r="H13" s="90">
        <v>88.726140000000001</v>
      </c>
      <c r="I13" s="150" t="s">
        <v>3675</v>
      </c>
      <c r="J13" s="91">
        <f t="shared" ref="J13:J15" si="0">IFERROR(H13/$H$9,0)</f>
        <v>1</v>
      </c>
      <c r="K13" s="91">
        <f>H13/'סכום נכסי הקרן'!$C$41</f>
        <v>2.7789751430832682E-5</v>
      </c>
    </row>
    <row r="14" spans="1:11">
      <c r="A14" s="58" t="s">
        <v>2516</v>
      </c>
      <c r="B14" s="59">
        <v>9122</v>
      </c>
      <c r="C14" s="72" t="s">
        <v>1297</v>
      </c>
      <c r="D14" s="72" t="s">
        <v>135</v>
      </c>
      <c r="E14" s="79">
        <v>44742</v>
      </c>
      <c r="F14" s="69">
        <v>1875.81</v>
      </c>
      <c r="G14" s="71">
        <v>0</v>
      </c>
      <c r="H14" s="109">
        <v>0</v>
      </c>
      <c r="I14" s="70">
        <v>2.255026049751827E-4</v>
      </c>
      <c r="J14" s="107">
        <v>0</v>
      </c>
      <c r="K14" s="110">
        <v>0</v>
      </c>
    </row>
    <row r="15" spans="1:11">
      <c r="A15" s="58" t="s">
        <v>2517</v>
      </c>
      <c r="B15" s="59">
        <v>9919</v>
      </c>
      <c r="C15" s="72" t="s">
        <v>856</v>
      </c>
      <c r="D15" s="72" t="s">
        <v>135</v>
      </c>
      <c r="E15" s="79">
        <v>45291</v>
      </c>
      <c r="F15" s="69">
        <v>624.66</v>
      </c>
      <c r="G15" s="71">
        <v>3916.1597000000002</v>
      </c>
      <c r="H15" s="69">
        <v>88.726140000000001</v>
      </c>
      <c r="I15" s="107">
        <v>0</v>
      </c>
      <c r="J15" s="70">
        <f t="shared" si="0"/>
        <v>1</v>
      </c>
      <c r="K15" s="70">
        <f>H15/'סכום נכסי הקרן'!$C$41</f>
        <v>2.7789751430832682E-5</v>
      </c>
    </row>
    <row r="16" spans="1:11" hidden="1">
      <c r="A16" s="59"/>
      <c r="B16" s="59"/>
      <c r="C16" s="59"/>
      <c r="D16" s="59"/>
      <c r="E16" s="59"/>
      <c r="F16" s="69"/>
      <c r="G16" s="71"/>
      <c r="H16" s="59"/>
      <c r="I16" s="59"/>
      <c r="J16" s="70"/>
      <c r="K16" s="59"/>
    </row>
    <row r="17" spans="1:11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hidden="1">
      <c r="A19" s="101"/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idden="1">
      <c r="A20" s="101"/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hidden="1">
      <c r="A21" s="101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1:11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1:11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1:11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1:11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</row>
    <row r="115" spans="1:11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5:C36 C1:C13 D1:XFD36 B5:B1048576 A1:A1048576 C37:AY1048576 BA37:XFD1048576 AZ37:AZ9999 AZ10001:AZ1048576" xr:uid="{00000000-0002-0000-11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58.140625" style="2" bestFit="1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149</v>
      </c>
      <c r="B1" s="37" t="s" vm="1">
        <v>222</v>
      </c>
    </row>
    <row r="2" spans="1:11">
      <c r="A2" s="37" t="s">
        <v>148</v>
      </c>
      <c r="B2" s="37" t="s">
        <v>223</v>
      </c>
    </row>
    <row r="3" spans="1:11">
      <c r="A3" s="37" t="s">
        <v>150</v>
      </c>
      <c r="B3" s="37" t="s">
        <v>224</v>
      </c>
    </row>
    <row r="4" spans="1:11">
      <c r="A4" s="37" t="s">
        <v>151</v>
      </c>
      <c r="B4" s="37">
        <v>8803</v>
      </c>
    </row>
    <row r="5" spans="1:11" ht="18.75">
      <c r="A5" s="162" t="s">
        <v>104</v>
      </c>
      <c r="B5" s="163"/>
      <c r="C5" s="163"/>
      <c r="D5" s="163"/>
      <c r="E5" s="163"/>
      <c r="F5" s="163"/>
      <c r="G5" s="163"/>
      <c r="H5" s="163"/>
      <c r="I5" s="163"/>
      <c r="J5" s="163"/>
      <c r="K5" s="164"/>
    </row>
    <row r="6" spans="1:11" s="3" customFormat="1">
      <c r="A6" s="38" t="s">
        <v>120</v>
      </c>
      <c r="B6" s="39" t="s">
        <v>48</v>
      </c>
      <c r="C6" s="39" t="s">
        <v>70</v>
      </c>
      <c r="D6" s="39" t="s">
        <v>107</v>
      </c>
      <c r="E6" s="39" t="s">
        <v>108</v>
      </c>
      <c r="F6" s="39" t="s">
        <v>199</v>
      </c>
      <c r="G6" s="39" t="s">
        <v>198</v>
      </c>
      <c r="H6" s="39" t="s">
        <v>115</v>
      </c>
      <c r="I6" s="39" t="s">
        <v>63</v>
      </c>
      <c r="J6" s="39" t="s">
        <v>152</v>
      </c>
      <c r="K6" s="41" t="s">
        <v>154</v>
      </c>
    </row>
    <row r="7" spans="1:11" s="3" customFormat="1">
      <c r="A7" s="127" t="s">
        <v>3675</v>
      </c>
      <c r="B7" s="128" t="s">
        <v>3675</v>
      </c>
      <c r="C7" s="128" t="s">
        <v>3675</v>
      </c>
      <c r="D7" s="128" t="s">
        <v>3675</v>
      </c>
      <c r="E7" s="12" t="s">
        <v>21</v>
      </c>
      <c r="F7" s="12" t="s">
        <v>206</v>
      </c>
      <c r="G7" s="128" t="s">
        <v>3675</v>
      </c>
      <c r="H7" s="12" t="s">
        <v>202</v>
      </c>
      <c r="I7" s="27" t="s">
        <v>19</v>
      </c>
      <c r="J7" s="27" t="s">
        <v>19</v>
      </c>
      <c r="K7" s="28" t="s">
        <v>19</v>
      </c>
    </row>
    <row r="8" spans="1:11" s="4" customFormat="1" ht="20.25">
      <c r="A8" s="129" t="s">
        <v>3675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9" t="s">
        <v>54</v>
      </c>
      <c r="B9" s="134" t="s">
        <v>3675</v>
      </c>
      <c r="C9" s="134" t="s">
        <v>3675</v>
      </c>
      <c r="D9" s="134" t="s">
        <v>3675</v>
      </c>
      <c r="E9" s="134" t="s">
        <v>3675</v>
      </c>
      <c r="F9" s="134" t="s">
        <v>3675</v>
      </c>
      <c r="G9" s="134" t="s">
        <v>3675</v>
      </c>
      <c r="H9" s="69">
        <v>7.2010267170000004</v>
      </c>
      <c r="I9" s="134" t="s">
        <v>3675</v>
      </c>
      <c r="J9" s="70">
        <f>IFERROR(H9/$H$9,0)</f>
        <v>1</v>
      </c>
      <c r="K9" s="70">
        <f>H9/'סכום נכסי הקרן'!$C$41</f>
        <v>2.2554203587828249E-6</v>
      </c>
    </row>
    <row r="10" spans="1:11">
      <c r="A10" s="75" t="s">
        <v>194</v>
      </c>
      <c r="B10" s="134" t="s">
        <v>3675</v>
      </c>
      <c r="C10" s="134" t="s">
        <v>3675</v>
      </c>
      <c r="D10" s="134" t="s">
        <v>3675</v>
      </c>
      <c r="E10" s="134" t="s">
        <v>3675</v>
      </c>
      <c r="F10" s="134" t="s">
        <v>3675</v>
      </c>
      <c r="G10" s="134" t="s">
        <v>3675</v>
      </c>
      <c r="H10" s="69">
        <v>7.2010267170000004</v>
      </c>
      <c r="I10" s="134" t="s">
        <v>3675</v>
      </c>
      <c r="J10" s="70">
        <f t="shared" ref="J10:J13" si="0">IFERROR(H10/$H$9,0)</f>
        <v>1</v>
      </c>
      <c r="K10" s="70">
        <f>H10/'סכום נכסי הקרן'!$C$41</f>
        <v>2.2554203587828249E-6</v>
      </c>
    </row>
    <row r="11" spans="1:11">
      <c r="A11" s="58" t="s">
        <v>2518</v>
      </c>
      <c r="B11" s="134" t="s">
        <v>3675</v>
      </c>
      <c r="C11" s="134" t="s">
        <v>3675</v>
      </c>
      <c r="D11" s="134" t="s">
        <v>3675</v>
      </c>
      <c r="E11" s="134" t="s">
        <v>3675</v>
      </c>
      <c r="F11" s="134" t="s">
        <v>3675</v>
      </c>
      <c r="G11" s="134" t="s">
        <v>3675</v>
      </c>
      <c r="H11" s="69">
        <v>7.2010267170000004</v>
      </c>
      <c r="I11" s="134" t="s">
        <v>3675</v>
      </c>
      <c r="J11" s="70">
        <f t="shared" si="0"/>
        <v>1</v>
      </c>
      <c r="K11" s="70">
        <f>H11/'סכום נכסי הקרן'!$C$41</f>
        <v>2.2554203587828249E-6</v>
      </c>
    </row>
    <row r="12" spans="1:11">
      <c r="A12" s="62" t="s">
        <v>2519</v>
      </c>
      <c r="B12" s="59" t="s">
        <v>2520</v>
      </c>
      <c r="C12" s="72" t="s">
        <v>1823</v>
      </c>
      <c r="D12" s="72" t="s">
        <v>135</v>
      </c>
      <c r="E12" s="79">
        <v>45274</v>
      </c>
      <c r="F12" s="69">
        <v>-1629191.56491</v>
      </c>
      <c r="G12" s="71">
        <v>1.1483000000000001</v>
      </c>
      <c r="H12" s="69">
        <v>-18.708006740000002</v>
      </c>
      <c r="I12" s="134" t="s">
        <v>3675</v>
      </c>
      <c r="J12" s="70">
        <f t="shared" si="0"/>
        <v>-2.5979638008889228</v>
      </c>
      <c r="K12" s="70">
        <f>H12/'סכום נכסי הקרן'!$C$41</f>
        <v>-5.8595004479056849E-6</v>
      </c>
    </row>
    <row r="13" spans="1:11">
      <c r="A13" s="62" t="s">
        <v>2521</v>
      </c>
      <c r="B13" s="59" t="s">
        <v>2522</v>
      </c>
      <c r="C13" s="72" t="s">
        <v>1823</v>
      </c>
      <c r="D13" s="72" t="s">
        <v>135</v>
      </c>
      <c r="E13" s="79">
        <v>45274</v>
      </c>
      <c r="F13" s="69">
        <v>1629191.56491</v>
      </c>
      <c r="G13" s="71">
        <v>1.5903</v>
      </c>
      <c r="H13" s="69">
        <v>25.909033456999996</v>
      </c>
      <c r="I13" s="134" t="s">
        <v>3675</v>
      </c>
      <c r="J13" s="70">
        <f t="shared" si="0"/>
        <v>3.5979638008889219</v>
      </c>
      <c r="K13" s="70">
        <f>H13/'סכום נכסי הקרן'!$C$41</f>
        <v>8.1149208066885077E-6</v>
      </c>
    </row>
    <row r="14" spans="1:11" s="6" customFormat="1">
      <c r="A14" s="133" t="s">
        <v>3675</v>
      </c>
      <c r="B14" s="134" t="s">
        <v>3675</v>
      </c>
      <c r="C14" s="134" t="s">
        <v>3675</v>
      </c>
      <c r="D14" s="134" t="s">
        <v>3675</v>
      </c>
      <c r="E14" s="134" t="s">
        <v>3675</v>
      </c>
      <c r="F14" s="134" t="s">
        <v>3675</v>
      </c>
      <c r="G14" s="134" t="s">
        <v>3675</v>
      </c>
      <c r="H14" s="134" t="s">
        <v>3675</v>
      </c>
      <c r="I14" s="134" t="s">
        <v>3675</v>
      </c>
      <c r="J14" s="134" t="s">
        <v>3675</v>
      </c>
      <c r="K14" s="134" t="s">
        <v>3675</v>
      </c>
    </row>
    <row r="15" spans="1:11" s="6" customFormat="1">
      <c r="A15" s="134" t="s">
        <v>3675</v>
      </c>
      <c r="B15" s="134" t="s">
        <v>3675</v>
      </c>
      <c r="C15" s="134" t="s">
        <v>3675</v>
      </c>
      <c r="D15" s="134" t="s">
        <v>3675</v>
      </c>
      <c r="E15" s="134" t="s">
        <v>3675</v>
      </c>
      <c r="F15" s="134" t="s">
        <v>3675</v>
      </c>
      <c r="G15" s="134" t="s">
        <v>3675</v>
      </c>
      <c r="H15" s="134" t="s">
        <v>3675</v>
      </c>
      <c r="I15" s="134" t="s">
        <v>3675</v>
      </c>
      <c r="J15" s="134" t="s">
        <v>3675</v>
      </c>
      <c r="K15" s="134" t="s">
        <v>3675</v>
      </c>
    </row>
    <row r="16" spans="1:11" s="6" customFormat="1">
      <c r="A16" s="134" t="s">
        <v>3675</v>
      </c>
      <c r="B16" s="134" t="s">
        <v>3675</v>
      </c>
      <c r="C16" s="134" t="s">
        <v>3675</v>
      </c>
      <c r="D16" s="134" t="s">
        <v>3675</v>
      </c>
      <c r="E16" s="134" t="s">
        <v>3675</v>
      </c>
      <c r="F16" s="134" t="s">
        <v>3675</v>
      </c>
      <c r="G16" s="134" t="s">
        <v>3675</v>
      </c>
      <c r="H16" s="134" t="s">
        <v>3675</v>
      </c>
      <c r="I16" s="134" t="s">
        <v>3675</v>
      </c>
      <c r="J16" s="134" t="s">
        <v>3675</v>
      </c>
      <c r="K16" s="134" t="s">
        <v>3675</v>
      </c>
    </row>
    <row r="17" spans="1:11">
      <c r="A17" s="102" t="s">
        <v>214</v>
      </c>
      <c r="B17" s="134" t="s">
        <v>3675</v>
      </c>
      <c r="C17" s="134" t="s">
        <v>3675</v>
      </c>
      <c r="D17" s="134" t="s">
        <v>3675</v>
      </c>
      <c r="E17" s="134" t="s">
        <v>3675</v>
      </c>
      <c r="F17" s="134" t="s">
        <v>3675</v>
      </c>
      <c r="G17" s="134" t="s">
        <v>3675</v>
      </c>
      <c r="H17" s="134" t="s">
        <v>3675</v>
      </c>
      <c r="I17" s="134" t="s">
        <v>3675</v>
      </c>
      <c r="J17" s="134" t="s">
        <v>3675</v>
      </c>
      <c r="K17" s="134" t="s">
        <v>3675</v>
      </c>
    </row>
    <row r="18" spans="1:11">
      <c r="A18" s="102" t="s">
        <v>116</v>
      </c>
      <c r="B18" s="134" t="s">
        <v>3675</v>
      </c>
      <c r="C18" s="134" t="s">
        <v>3675</v>
      </c>
      <c r="D18" s="134" t="s">
        <v>3675</v>
      </c>
      <c r="E18" s="134" t="s">
        <v>3675</v>
      </c>
      <c r="F18" s="134" t="s">
        <v>3675</v>
      </c>
      <c r="G18" s="134" t="s">
        <v>3675</v>
      </c>
      <c r="H18" s="134" t="s">
        <v>3675</v>
      </c>
      <c r="I18" s="134" t="s">
        <v>3675</v>
      </c>
      <c r="J18" s="134" t="s">
        <v>3675</v>
      </c>
      <c r="K18" s="134" t="s">
        <v>3675</v>
      </c>
    </row>
    <row r="19" spans="1:11">
      <c r="A19" s="102" t="s">
        <v>197</v>
      </c>
      <c r="B19" s="134" t="s">
        <v>3675</v>
      </c>
      <c r="C19" s="134" t="s">
        <v>3675</v>
      </c>
      <c r="D19" s="134" t="s">
        <v>3675</v>
      </c>
      <c r="E19" s="134" t="s">
        <v>3675</v>
      </c>
      <c r="F19" s="134" t="s">
        <v>3675</v>
      </c>
      <c r="G19" s="134" t="s">
        <v>3675</v>
      </c>
      <c r="H19" s="134" t="s">
        <v>3675</v>
      </c>
      <c r="I19" s="134" t="s">
        <v>3675</v>
      </c>
      <c r="J19" s="134" t="s">
        <v>3675</v>
      </c>
      <c r="K19" s="134" t="s">
        <v>3675</v>
      </c>
    </row>
    <row r="20" spans="1:11">
      <c r="A20" s="102" t="s">
        <v>205</v>
      </c>
      <c r="B20" s="134" t="s">
        <v>3675</v>
      </c>
      <c r="C20" s="134" t="s">
        <v>3675</v>
      </c>
      <c r="D20" s="134" t="s">
        <v>3675</v>
      </c>
      <c r="E20" s="134" t="s">
        <v>3675</v>
      </c>
      <c r="F20" s="134" t="s">
        <v>3675</v>
      </c>
      <c r="G20" s="134" t="s">
        <v>3675</v>
      </c>
      <c r="H20" s="134" t="s">
        <v>3675</v>
      </c>
      <c r="I20" s="134" t="s">
        <v>3675</v>
      </c>
      <c r="J20" s="134" t="s">
        <v>3675</v>
      </c>
      <c r="K20" s="134" t="s">
        <v>3675</v>
      </c>
    </row>
    <row r="21" spans="1:11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1:11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1:11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1:11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58.140625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bestFit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149</v>
      </c>
      <c r="B1" s="37" t="s" vm="1">
        <v>222</v>
      </c>
    </row>
    <row r="2" spans="1:10">
      <c r="A2" s="37" t="s">
        <v>148</v>
      </c>
      <c r="B2" s="37" t="s">
        <v>223</v>
      </c>
    </row>
    <row r="3" spans="1:10">
      <c r="A3" s="37" t="s">
        <v>150</v>
      </c>
      <c r="B3" s="37" t="s">
        <v>224</v>
      </c>
    </row>
    <row r="4" spans="1:10">
      <c r="A4" s="37" t="s">
        <v>151</v>
      </c>
      <c r="B4" s="37">
        <v>8803</v>
      </c>
    </row>
    <row r="5" spans="1:10" ht="18.75">
      <c r="A5" s="162" t="s">
        <v>105</v>
      </c>
      <c r="B5" s="163"/>
      <c r="C5" s="163"/>
      <c r="D5" s="163"/>
      <c r="E5" s="163"/>
      <c r="F5" s="163"/>
      <c r="G5" s="163"/>
      <c r="H5" s="163"/>
      <c r="I5" s="163"/>
      <c r="J5" s="164"/>
    </row>
    <row r="6" spans="1:10" s="3" customFormat="1">
      <c r="A6" s="38" t="s">
        <v>120</v>
      </c>
      <c r="B6" s="39" t="s">
        <v>48</v>
      </c>
      <c r="C6" s="39" t="s">
        <v>70</v>
      </c>
      <c r="D6" s="39" t="s">
        <v>107</v>
      </c>
      <c r="E6" s="39" t="s">
        <v>108</v>
      </c>
      <c r="F6" s="39" t="s">
        <v>199</v>
      </c>
      <c r="G6" s="39" t="s">
        <v>198</v>
      </c>
      <c r="H6" s="39" t="s">
        <v>115</v>
      </c>
      <c r="I6" s="39" t="s">
        <v>152</v>
      </c>
      <c r="J6" s="41" t="s">
        <v>154</v>
      </c>
    </row>
    <row r="7" spans="1:10" s="3" customFormat="1">
      <c r="A7" s="127" t="s">
        <v>3675</v>
      </c>
      <c r="B7" s="128" t="s">
        <v>3675</v>
      </c>
      <c r="C7" s="128" t="s">
        <v>3675</v>
      </c>
      <c r="D7" s="128" t="s">
        <v>3675</v>
      </c>
      <c r="E7" s="12" t="s">
        <v>21</v>
      </c>
      <c r="F7" s="12" t="s">
        <v>206</v>
      </c>
      <c r="G7" s="128" t="s">
        <v>3675</v>
      </c>
      <c r="H7" s="12" t="s">
        <v>202</v>
      </c>
      <c r="I7" s="27" t="s">
        <v>19</v>
      </c>
      <c r="J7" s="13" t="s">
        <v>19</v>
      </c>
    </row>
    <row r="8" spans="1:10" s="4" customFormat="1" ht="20.25">
      <c r="A8" s="129" t="s">
        <v>3675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5" t="s">
        <v>53</v>
      </c>
      <c r="B9" s="130" t="s">
        <v>3675</v>
      </c>
      <c r="C9" s="130" t="s">
        <v>3675</v>
      </c>
      <c r="D9" s="130" t="s">
        <v>3675</v>
      </c>
      <c r="E9" s="130" t="s">
        <v>3675</v>
      </c>
      <c r="F9" s="130" t="s">
        <v>3675</v>
      </c>
      <c r="G9" s="130" t="s">
        <v>3675</v>
      </c>
      <c r="H9" s="63">
        <v>22367.196482606003</v>
      </c>
      <c r="I9" s="64">
        <f>IFERROR(H9/$H$9,0)</f>
        <v>1</v>
      </c>
      <c r="J9" s="64">
        <f>H9/'סכום נכסי הקרן'!$C$41</f>
        <v>7.0055885498480595E-3</v>
      </c>
    </row>
    <row r="10" spans="1:10">
      <c r="A10" s="56" t="s">
        <v>35</v>
      </c>
      <c r="B10" s="131" t="s">
        <v>3675</v>
      </c>
      <c r="C10" s="131" t="s">
        <v>3675</v>
      </c>
      <c r="D10" s="131" t="s">
        <v>3675</v>
      </c>
      <c r="E10" s="131" t="s">
        <v>3675</v>
      </c>
      <c r="F10" s="131" t="s">
        <v>3675</v>
      </c>
      <c r="G10" s="131" t="s">
        <v>3675</v>
      </c>
      <c r="H10" s="66">
        <v>17418.725656234004</v>
      </c>
      <c r="I10" s="67">
        <f t="shared" ref="I10:I73" si="0">IFERROR(H10/$H$9,0)</f>
        <v>0.77876213363529001</v>
      </c>
      <c r="J10" s="67">
        <f>H10/'סכום נכסי הקרן'!$C$41</f>
        <v>5.4556870864506321E-3</v>
      </c>
    </row>
    <row r="11" spans="1:10">
      <c r="A11" s="76" t="s">
        <v>183</v>
      </c>
      <c r="B11" s="131" t="s">
        <v>3675</v>
      </c>
      <c r="C11" s="131" t="s">
        <v>3675</v>
      </c>
      <c r="D11" s="131" t="s">
        <v>3675</v>
      </c>
      <c r="E11" s="131" t="s">
        <v>3675</v>
      </c>
      <c r="F11" s="131" t="s">
        <v>3675</v>
      </c>
      <c r="G11" s="131" t="s">
        <v>3675</v>
      </c>
      <c r="H11" s="66">
        <v>-199.41048399300001</v>
      </c>
      <c r="I11" s="67">
        <f t="shared" si="0"/>
        <v>-8.9153097102747277E-3</v>
      </c>
      <c r="J11" s="67">
        <f>H11/'סכום נכסי הקרן'!$C$41</f>
        <v>-6.2456991624649852E-5</v>
      </c>
    </row>
    <row r="12" spans="1:10">
      <c r="A12" s="62" t="s">
        <v>2523</v>
      </c>
      <c r="B12" s="59" t="s">
        <v>2524</v>
      </c>
      <c r="C12" s="72" t="s">
        <v>1823</v>
      </c>
      <c r="D12" s="72" t="s">
        <v>136</v>
      </c>
      <c r="E12" s="79">
        <v>44952</v>
      </c>
      <c r="F12" s="69">
        <v>546070.85350600001</v>
      </c>
      <c r="G12" s="71">
        <v>-38.778080000000003</v>
      </c>
      <c r="H12" s="69">
        <v>-211.75579329500002</v>
      </c>
      <c r="I12" s="70">
        <f t="shared" si="0"/>
        <v>-9.4672478716621138E-3</v>
      </c>
      <c r="J12" s="70">
        <f>H12/'סכום נכסי הקרן'!$C$41</f>
        <v>-6.6323643288289521E-5</v>
      </c>
    </row>
    <row r="13" spans="1:10">
      <c r="A13" s="62" t="s">
        <v>2525</v>
      </c>
      <c r="B13" s="59" t="s">
        <v>2526</v>
      </c>
      <c r="C13" s="72" t="s">
        <v>1823</v>
      </c>
      <c r="D13" s="72" t="s">
        <v>136</v>
      </c>
      <c r="E13" s="79">
        <v>44952</v>
      </c>
      <c r="F13" s="69">
        <v>908868.35332300002</v>
      </c>
      <c r="G13" s="71">
        <v>-15.624169999999999</v>
      </c>
      <c r="H13" s="69">
        <v>-142.003140011</v>
      </c>
      <c r="I13" s="70">
        <f t="shared" si="0"/>
        <v>-6.3487232350030844E-3</v>
      </c>
      <c r="J13" s="70">
        <f>H13/'סכום נכסי הקרן'!$C$41</f>
        <v>-4.4476542801291943E-5</v>
      </c>
    </row>
    <row r="14" spans="1:10" s="6" customFormat="1">
      <c r="A14" s="62" t="s">
        <v>1057</v>
      </c>
      <c r="B14" s="59" t="s">
        <v>2527</v>
      </c>
      <c r="C14" s="72" t="s">
        <v>1823</v>
      </c>
      <c r="D14" s="72" t="s">
        <v>136</v>
      </c>
      <c r="E14" s="79">
        <v>45244</v>
      </c>
      <c r="F14" s="69">
        <v>451669.09007999999</v>
      </c>
      <c r="G14" s="71">
        <v>10.994979000000001</v>
      </c>
      <c r="H14" s="69">
        <v>49.660923230999991</v>
      </c>
      <c r="I14" s="70">
        <f t="shared" si="0"/>
        <v>2.2202569405432252E-3</v>
      </c>
      <c r="J14" s="70">
        <f>H14/'סכום נכסי הקרן'!$C$41</f>
        <v>1.5554206600390303E-5</v>
      </c>
    </row>
    <row r="15" spans="1:10" s="6" customFormat="1">
      <c r="A15" s="62" t="s">
        <v>1181</v>
      </c>
      <c r="B15" s="59" t="s">
        <v>2528</v>
      </c>
      <c r="C15" s="72" t="s">
        <v>1823</v>
      </c>
      <c r="D15" s="72" t="s">
        <v>136</v>
      </c>
      <c r="E15" s="79">
        <v>44965</v>
      </c>
      <c r="F15" s="69">
        <v>218424.0318</v>
      </c>
      <c r="G15" s="71">
        <v>-2.479949</v>
      </c>
      <c r="H15" s="69">
        <v>-5.4168039850000005</v>
      </c>
      <c r="I15" s="70">
        <f t="shared" si="0"/>
        <v>-2.4217625973878371E-4</v>
      </c>
      <c r="J15" s="70">
        <f>H15/'סכום נכסי הקרן'!$C$41</f>
        <v>-1.6965872322710527E-6</v>
      </c>
    </row>
    <row r="16" spans="1:10" s="6" customFormat="1">
      <c r="A16" s="62" t="s">
        <v>1181</v>
      </c>
      <c r="B16" s="59" t="s">
        <v>2529</v>
      </c>
      <c r="C16" s="72" t="s">
        <v>1823</v>
      </c>
      <c r="D16" s="72" t="s">
        <v>136</v>
      </c>
      <c r="E16" s="79">
        <v>44952</v>
      </c>
      <c r="F16" s="69">
        <v>628862.10733499995</v>
      </c>
      <c r="G16" s="71">
        <v>7.9122940000000002</v>
      </c>
      <c r="H16" s="69">
        <v>49.757420351</v>
      </c>
      <c r="I16" s="70">
        <f t="shared" si="0"/>
        <v>2.2245711656216811E-3</v>
      </c>
      <c r="J16" s="70">
        <f>H16/'סכום נכסי הקרן'!$C$41</f>
        <v>1.5584430286201399E-5</v>
      </c>
    </row>
    <row r="17" spans="1:10">
      <c r="A17" s="62" t="s">
        <v>1071</v>
      </c>
      <c r="B17" s="59" t="s">
        <v>2530</v>
      </c>
      <c r="C17" s="72" t="s">
        <v>1823</v>
      </c>
      <c r="D17" s="72" t="s">
        <v>136</v>
      </c>
      <c r="E17" s="79">
        <v>45091</v>
      </c>
      <c r="F17" s="69">
        <v>535119.13910000003</v>
      </c>
      <c r="G17" s="71">
        <v>5.8367300000000002</v>
      </c>
      <c r="H17" s="69">
        <v>31.233457181999999</v>
      </c>
      <c r="I17" s="70">
        <f t="shared" si="0"/>
        <v>1.3963957086123378E-3</v>
      </c>
      <c r="J17" s="70">
        <f>H17/'סכום נכסי הקרן'!$C$41</f>
        <v>9.7825737873115608E-6</v>
      </c>
    </row>
    <row r="18" spans="1:10">
      <c r="A18" s="62" t="s">
        <v>1090</v>
      </c>
      <c r="B18" s="59" t="s">
        <v>2531</v>
      </c>
      <c r="C18" s="72" t="s">
        <v>1823</v>
      </c>
      <c r="D18" s="72" t="s">
        <v>136</v>
      </c>
      <c r="E18" s="79">
        <v>44917</v>
      </c>
      <c r="F18" s="69">
        <v>865112.90531499998</v>
      </c>
      <c r="G18" s="71">
        <v>-1.4228719999999999</v>
      </c>
      <c r="H18" s="69">
        <v>-12.309448057999999</v>
      </c>
      <c r="I18" s="70">
        <f t="shared" si="0"/>
        <v>-5.5033486505886079E-4</v>
      </c>
      <c r="J18" s="70">
        <f>H18/'סכום נכסי הקרן'!$C$41</f>
        <v>-3.8554196292385316E-6</v>
      </c>
    </row>
    <row r="19" spans="1:10">
      <c r="A19" s="62" t="s">
        <v>1090</v>
      </c>
      <c r="B19" s="59" t="s">
        <v>2532</v>
      </c>
      <c r="C19" s="72" t="s">
        <v>1823</v>
      </c>
      <c r="D19" s="72" t="s">
        <v>136</v>
      </c>
      <c r="E19" s="79">
        <v>45043</v>
      </c>
      <c r="F19" s="69">
        <v>712965.81719999993</v>
      </c>
      <c r="G19" s="71">
        <v>5.8099420000000004</v>
      </c>
      <c r="H19" s="69">
        <v>41.422900591999998</v>
      </c>
      <c r="I19" s="70">
        <f t="shared" si="0"/>
        <v>1.8519487064108723E-3</v>
      </c>
      <c r="J19" s="70">
        <f>H19/'סכום נכסי הקרן'!$C$41</f>
        <v>1.2973990652537932E-5</v>
      </c>
    </row>
    <row r="20" spans="1:10">
      <c r="A20" s="133" t="s">
        <v>3675</v>
      </c>
      <c r="B20" s="134" t="s">
        <v>3675</v>
      </c>
      <c r="C20" s="134" t="s">
        <v>3675</v>
      </c>
      <c r="D20" s="134" t="s">
        <v>3675</v>
      </c>
      <c r="E20" s="134" t="s">
        <v>3675</v>
      </c>
      <c r="F20" s="134" t="s">
        <v>3675</v>
      </c>
      <c r="G20" s="134" t="s">
        <v>3675</v>
      </c>
      <c r="H20" s="134" t="s">
        <v>3675</v>
      </c>
      <c r="I20" s="134" t="s">
        <v>3675</v>
      </c>
      <c r="J20" s="134" t="s">
        <v>3675</v>
      </c>
    </row>
    <row r="21" spans="1:10">
      <c r="A21" s="76" t="s">
        <v>2518</v>
      </c>
      <c r="B21" s="131" t="s">
        <v>3675</v>
      </c>
      <c r="C21" s="131" t="s">
        <v>3675</v>
      </c>
      <c r="D21" s="131" t="s">
        <v>3675</v>
      </c>
      <c r="E21" s="131" t="s">
        <v>3675</v>
      </c>
      <c r="F21" s="131" t="s">
        <v>3675</v>
      </c>
      <c r="G21" s="131" t="s">
        <v>3675</v>
      </c>
      <c r="H21" s="66">
        <v>19149.423813580008</v>
      </c>
      <c r="I21" s="67">
        <f t="shared" si="0"/>
        <v>0.85613875786675742</v>
      </c>
      <c r="J21" s="67">
        <f>H21/'סכום נכסי הקרן'!$C$41</f>
        <v>5.9977558791924962E-3</v>
      </c>
    </row>
    <row r="22" spans="1:10">
      <c r="A22" s="62" t="s">
        <v>2533</v>
      </c>
      <c r="B22" s="59" t="s">
        <v>2534</v>
      </c>
      <c r="C22" s="72" t="s">
        <v>1823</v>
      </c>
      <c r="D22" s="72" t="s">
        <v>135</v>
      </c>
      <c r="E22" s="79">
        <v>45131</v>
      </c>
      <c r="F22" s="69">
        <v>822392.33903999999</v>
      </c>
      <c r="G22" s="71">
        <v>-1.8345130000000001</v>
      </c>
      <c r="H22" s="69">
        <v>-15.086895328000002</v>
      </c>
      <c r="I22" s="70">
        <f t="shared" si="0"/>
        <v>-6.7450989397497467E-4</v>
      </c>
      <c r="J22" s="70">
        <f>H22/'סכום נכסי הקרן'!$C$41</f>
        <v>-4.7253387899903114E-6</v>
      </c>
    </row>
    <row r="23" spans="1:10">
      <c r="A23" s="62" t="s">
        <v>2533</v>
      </c>
      <c r="B23" s="59" t="s">
        <v>2535</v>
      </c>
      <c r="C23" s="72" t="s">
        <v>1823</v>
      </c>
      <c r="D23" s="72" t="s">
        <v>135</v>
      </c>
      <c r="E23" s="79">
        <v>45131</v>
      </c>
      <c r="F23" s="69">
        <v>2098046.84</v>
      </c>
      <c r="G23" s="71">
        <v>-1.8345130000000001</v>
      </c>
      <c r="H23" s="69">
        <v>-38.488944500999999</v>
      </c>
      <c r="I23" s="70">
        <f t="shared" si="0"/>
        <v>-1.7207764294882096E-3</v>
      </c>
      <c r="J23" s="70">
        <f>H23/'סכום נכסי הקרן'!$C$41</f>
        <v>-1.2055051651271028E-5</v>
      </c>
    </row>
    <row r="24" spans="1:10">
      <c r="A24" s="62" t="s">
        <v>2536</v>
      </c>
      <c r="B24" s="59" t="s">
        <v>2537</v>
      </c>
      <c r="C24" s="72" t="s">
        <v>1823</v>
      </c>
      <c r="D24" s="72" t="s">
        <v>135</v>
      </c>
      <c r="E24" s="79">
        <v>45131</v>
      </c>
      <c r="F24" s="69">
        <v>2782254.6855250001</v>
      </c>
      <c r="G24" s="71">
        <v>-1.7487699999999999</v>
      </c>
      <c r="H24" s="69">
        <v>-48.655228923999999</v>
      </c>
      <c r="I24" s="70">
        <f t="shared" si="0"/>
        <v>-2.1752940276550553E-3</v>
      </c>
      <c r="J24" s="70">
        <f>H24/'סכום נכסי הקרן'!$C$41</f>
        <v>-1.5239214932693125E-5</v>
      </c>
    </row>
    <row r="25" spans="1:10">
      <c r="A25" s="62" t="s">
        <v>2538</v>
      </c>
      <c r="B25" s="59" t="s">
        <v>2539</v>
      </c>
      <c r="C25" s="72" t="s">
        <v>1823</v>
      </c>
      <c r="D25" s="72" t="s">
        <v>135</v>
      </c>
      <c r="E25" s="79">
        <v>45131</v>
      </c>
      <c r="F25" s="69">
        <v>824530.76702999999</v>
      </c>
      <c r="G25" s="71">
        <v>-1.720221</v>
      </c>
      <c r="H25" s="69">
        <v>-14.183749208</v>
      </c>
      <c r="I25" s="70">
        <f t="shared" si="0"/>
        <v>-6.3413173926513708E-4</v>
      </c>
      <c r="J25" s="70">
        <f>H25/'סכום נכסי הקרן'!$C$41</f>
        <v>-4.442466051691079E-6</v>
      </c>
    </row>
    <row r="26" spans="1:10">
      <c r="A26" s="62" t="s">
        <v>2540</v>
      </c>
      <c r="B26" s="59" t="s">
        <v>2541</v>
      </c>
      <c r="C26" s="72" t="s">
        <v>1823</v>
      </c>
      <c r="D26" s="72" t="s">
        <v>135</v>
      </c>
      <c r="E26" s="79">
        <v>45138</v>
      </c>
      <c r="F26" s="69">
        <v>1757931.0023479997</v>
      </c>
      <c r="G26" s="71">
        <v>0.75822500000000004</v>
      </c>
      <c r="H26" s="69">
        <v>13.329063851999999</v>
      </c>
      <c r="I26" s="70">
        <f t="shared" si="0"/>
        <v>5.9592018438097208E-4</v>
      </c>
      <c r="J26" s="70">
        <f>H26/'סכום נכסי הקרן'!$C$41</f>
        <v>4.1747716203226825E-6</v>
      </c>
    </row>
    <row r="27" spans="1:10">
      <c r="A27" s="62" t="s">
        <v>2542</v>
      </c>
      <c r="B27" s="59" t="s">
        <v>2543</v>
      </c>
      <c r="C27" s="72" t="s">
        <v>1823</v>
      </c>
      <c r="D27" s="72" t="s">
        <v>135</v>
      </c>
      <c r="E27" s="79">
        <v>45274</v>
      </c>
      <c r="F27" s="69">
        <v>704211.94181700004</v>
      </c>
      <c r="G27" s="71">
        <v>1.4278599999999999</v>
      </c>
      <c r="H27" s="69">
        <v>10.055161275</v>
      </c>
      <c r="I27" s="70">
        <f t="shared" si="0"/>
        <v>4.4954946780297039E-4</v>
      </c>
      <c r="J27" s="70">
        <f>H27/'סכום נכסי הקרן'!$C$41</f>
        <v>3.1493586042307784E-6</v>
      </c>
    </row>
    <row r="28" spans="1:10">
      <c r="A28" s="62" t="s">
        <v>2544</v>
      </c>
      <c r="B28" s="59" t="s">
        <v>2545</v>
      </c>
      <c r="C28" s="72" t="s">
        <v>1823</v>
      </c>
      <c r="D28" s="72" t="s">
        <v>135</v>
      </c>
      <c r="E28" s="79">
        <v>45274</v>
      </c>
      <c r="F28" s="69">
        <v>704500.70317200001</v>
      </c>
      <c r="G28" s="71">
        <v>1.4682630000000001</v>
      </c>
      <c r="H28" s="69">
        <v>10.34392263</v>
      </c>
      <c r="I28" s="70">
        <f t="shared" si="0"/>
        <v>4.6245950573394477E-4</v>
      </c>
      <c r="J28" s="70">
        <f>H28/'סכום נכסי הקרן'!$C$41</f>
        <v>3.2398010181381163E-6</v>
      </c>
    </row>
    <row r="29" spans="1:10">
      <c r="A29" s="62" t="s">
        <v>2546</v>
      </c>
      <c r="B29" s="59" t="s">
        <v>2547</v>
      </c>
      <c r="C29" s="72" t="s">
        <v>1823</v>
      </c>
      <c r="D29" s="72" t="s">
        <v>135</v>
      </c>
      <c r="E29" s="79">
        <v>45264</v>
      </c>
      <c r="F29" s="69">
        <v>2266686.1948500001</v>
      </c>
      <c r="G29" s="71">
        <v>1.537382</v>
      </c>
      <c r="H29" s="69">
        <v>34.847623910000003</v>
      </c>
      <c r="I29" s="70">
        <f t="shared" si="0"/>
        <v>1.5579790671173066E-3</v>
      </c>
      <c r="J29" s="70">
        <f>H29/'סכום נכסי הקרן'!$C$41</f>
        <v>1.0914560313499965E-5</v>
      </c>
    </row>
    <row r="30" spans="1:10">
      <c r="A30" s="62" t="s">
        <v>2548</v>
      </c>
      <c r="B30" s="59" t="s">
        <v>2549</v>
      </c>
      <c r="C30" s="72" t="s">
        <v>1823</v>
      </c>
      <c r="D30" s="72" t="s">
        <v>135</v>
      </c>
      <c r="E30" s="79">
        <v>45264</v>
      </c>
      <c r="F30" s="69">
        <v>2861122.9772000001</v>
      </c>
      <c r="G30" s="71">
        <v>1.564255</v>
      </c>
      <c r="H30" s="69">
        <v>44.755256727999999</v>
      </c>
      <c r="I30" s="70">
        <f t="shared" si="0"/>
        <v>2.00093278399035E-3</v>
      </c>
      <c r="J30" s="70">
        <f>H30/'סכום נכסי הקרן'!$C$41</f>
        <v>1.4017711800538399E-5</v>
      </c>
    </row>
    <row r="31" spans="1:10">
      <c r="A31" s="62" t="s">
        <v>2550</v>
      </c>
      <c r="B31" s="59" t="s">
        <v>2551</v>
      </c>
      <c r="C31" s="72" t="s">
        <v>1823</v>
      </c>
      <c r="D31" s="72" t="s">
        <v>135</v>
      </c>
      <c r="E31" s="79">
        <v>45264</v>
      </c>
      <c r="F31" s="69">
        <v>1890039.63995</v>
      </c>
      <c r="G31" s="71">
        <v>1.5964830000000001</v>
      </c>
      <c r="H31" s="69">
        <v>30.174164167000001</v>
      </c>
      <c r="I31" s="70">
        <f t="shared" si="0"/>
        <v>1.3490364870029706E-3</v>
      </c>
      <c r="J31" s="70">
        <f>H31/'סכום נכסי הקרן'!$C$41</f>
        <v>9.4507945666752616E-6</v>
      </c>
    </row>
    <row r="32" spans="1:10">
      <c r="A32" s="62" t="s">
        <v>2552</v>
      </c>
      <c r="B32" s="59" t="s">
        <v>2553</v>
      </c>
      <c r="C32" s="72" t="s">
        <v>1823</v>
      </c>
      <c r="D32" s="72" t="s">
        <v>135</v>
      </c>
      <c r="E32" s="79">
        <v>45132</v>
      </c>
      <c r="F32" s="69">
        <v>640819.90268399997</v>
      </c>
      <c r="G32" s="71">
        <v>1.0965450000000001</v>
      </c>
      <c r="H32" s="69">
        <v>7.0268816850000002</v>
      </c>
      <c r="I32" s="70">
        <f t="shared" si="0"/>
        <v>3.1416014476666758E-4</v>
      </c>
      <c r="J32" s="70">
        <f>H32/'סכום נכסי הקרן'!$C$41</f>
        <v>2.2008767129959754E-6</v>
      </c>
    </row>
    <row r="33" spans="1:10">
      <c r="A33" s="62" t="s">
        <v>2554</v>
      </c>
      <c r="B33" s="59" t="s">
        <v>2555</v>
      </c>
      <c r="C33" s="72" t="s">
        <v>1823</v>
      </c>
      <c r="D33" s="72" t="s">
        <v>135</v>
      </c>
      <c r="E33" s="79">
        <v>45258</v>
      </c>
      <c r="F33" s="69">
        <v>1367805.7874030001</v>
      </c>
      <c r="G33" s="71">
        <v>1.573842</v>
      </c>
      <c r="H33" s="69">
        <v>21.52709767</v>
      </c>
      <c r="I33" s="70">
        <f t="shared" si="0"/>
        <v>9.6244058511046253E-4</v>
      </c>
      <c r="J33" s="70">
        <f>H33/'סכום נכסי הקרן'!$C$41</f>
        <v>6.7424627429589226E-6</v>
      </c>
    </row>
    <row r="34" spans="1:10">
      <c r="A34" s="62" t="s">
        <v>2556</v>
      </c>
      <c r="B34" s="59" t="s">
        <v>2557</v>
      </c>
      <c r="C34" s="72" t="s">
        <v>1823</v>
      </c>
      <c r="D34" s="72" t="s">
        <v>135</v>
      </c>
      <c r="E34" s="79">
        <v>45258</v>
      </c>
      <c r="F34" s="69">
        <v>413951.04399999999</v>
      </c>
      <c r="G34" s="71">
        <v>1.6988760000000001</v>
      </c>
      <c r="H34" s="69">
        <v>7.0325131110000001</v>
      </c>
      <c r="I34" s="70">
        <f t="shared" si="0"/>
        <v>3.1441191641826371E-4</v>
      </c>
      <c r="J34" s="70">
        <f>H34/'סכום נכסי הקרן'!$C$41</f>
        <v>2.2026405215955732E-6</v>
      </c>
    </row>
    <row r="35" spans="1:10">
      <c r="A35" s="62" t="s">
        <v>2558</v>
      </c>
      <c r="B35" s="59" t="s">
        <v>2559</v>
      </c>
      <c r="C35" s="72" t="s">
        <v>1823</v>
      </c>
      <c r="D35" s="72" t="s">
        <v>135</v>
      </c>
      <c r="E35" s="79">
        <v>45258</v>
      </c>
      <c r="F35" s="69">
        <v>2433233.3962500002</v>
      </c>
      <c r="G35" s="71">
        <v>1.6988760000000001</v>
      </c>
      <c r="H35" s="69">
        <v>41.337607378999998</v>
      </c>
      <c r="I35" s="70">
        <f t="shared" si="0"/>
        <v>1.8481353893031011E-3</v>
      </c>
      <c r="J35" s="70">
        <f>H35/'סכום נכסי הקרן'!$C$41</f>
        <v>1.294727612187079E-5</v>
      </c>
    </row>
    <row r="36" spans="1:10">
      <c r="A36" s="62" t="s">
        <v>2560</v>
      </c>
      <c r="B36" s="59" t="s">
        <v>2561</v>
      </c>
      <c r="C36" s="72" t="s">
        <v>1823</v>
      </c>
      <c r="D36" s="72" t="s">
        <v>135</v>
      </c>
      <c r="E36" s="79">
        <v>45258</v>
      </c>
      <c r="F36" s="69">
        <v>2703592.6625000001</v>
      </c>
      <c r="G36" s="71">
        <v>1.6988760000000001</v>
      </c>
      <c r="H36" s="69">
        <v>45.930674947</v>
      </c>
      <c r="I36" s="70">
        <f t="shared" si="0"/>
        <v>2.0534837695335797E-3</v>
      </c>
      <c r="J36" s="70">
        <f>H36/'סכום נכסי הקרן'!$C$41</f>
        <v>1.4385862383143278E-5</v>
      </c>
    </row>
    <row r="37" spans="1:10">
      <c r="A37" s="62" t="s">
        <v>2562</v>
      </c>
      <c r="B37" s="59" t="s">
        <v>2563</v>
      </c>
      <c r="C37" s="72" t="s">
        <v>1823</v>
      </c>
      <c r="D37" s="72" t="s">
        <v>135</v>
      </c>
      <c r="E37" s="79">
        <v>45251</v>
      </c>
      <c r="F37" s="69">
        <v>235565.09649</v>
      </c>
      <c r="G37" s="71">
        <v>1.695227</v>
      </c>
      <c r="H37" s="69">
        <v>3.9933620810000008</v>
      </c>
      <c r="I37" s="70">
        <f t="shared" si="0"/>
        <v>1.7853654945560412E-4</v>
      </c>
      <c r="J37" s="70">
        <f>H37/'סכום נכסי הקרן'!$C$41</f>
        <v>1.250753606595562E-6</v>
      </c>
    </row>
    <row r="38" spans="1:10">
      <c r="A38" s="62" t="s">
        <v>2564</v>
      </c>
      <c r="B38" s="59" t="s">
        <v>2565</v>
      </c>
      <c r="C38" s="72" t="s">
        <v>1823</v>
      </c>
      <c r="D38" s="72" t="s">
        <v>135</v>
      </c>
      <c r="E38" s="79">
        <v>45251</v>
      </c>
      <c r="F38" s="69">
        <v>2218456.1644379999</v>
      </c>
      <c r="G38" s="71">
        <v>1.7353780000000001</v>
      </c>
      <c r="H38" s="69">
        <v>38.498606271999996</v>
      </c>
      <c r="I38" s="70">
        <f t="shared" si="0"/>
        <v>1.7212083911338058E-3</v>
      </c>
      <c r="J38" s="70">
        <f>H38/'סכום נכסי הקרן'!$C$41</f>
        <v>1.205807779682939E-5</v>
      </c>
    </row>
    <row r="39" spans="1:10">
      <c r="A39" s="62" t="s">
        <v>2566</v>
      </c>
      <c r="B39" s="59" t="s">
        <v>2567</v>
      </c>
      <c r="C39" s="72" t="s">
        <v>1823</v>
      </c>
      <c r="D39" s="72" t="s">
        <v>135</v>
      </c>
      <c r="E39" s="79">
        <v>45251</v>
      </c>
      <c r="F39" s="69">
        <v>310784.74362000002</v>
      </c>
      <c r="G39" s="71">
        <v>1.7701499999999999</v>
      </c>
      <c r="H39" s="69">
        <v>5.5013557979999996</v>
      </c>
      <c r="I39" s="70">
        <f t="shared" si="0"/>
        <v>2.4595643009074316E-4</v>
      </c>
      <c r="J39" s="70">
        <f>H39/'סכום נכסי הקרן'!$C$41</f>
        <v>1.723069550405215E-6</v>
      </c>
    </row>
    <row r="40" spans="1:10">
      <c r="A40" s="62" t="s">
        <v>2566</v>
      </c>
      <c r="B40" s="59" t="s">
        <v>2568</v>
      </c>
      <c r="C40" s="72" t="s">
        <v>1823</v>
      </c>
      <c r="D40" s="72" t="s">
        <v>135</v>
      </c>
      <c r="E40" s="79">
        <v>45251</v>
      </c>
      <c r="F40" s="69">
        <v>471489.54044399998</v>
      </c>
      <c r="G40" s="71">
        <v>1.7701499999999999</v>
      </c>
      <c r="H40" s="69">
        <v>8.3460716250000004</v>
      </c>
      <c r="I40" s="70">
        <f t="shared" si="0"/>
        <v>3.7313892384726791E-4</v>
      </c>
      <c r="J40" s="70">
        <f>H40/'סכום נכסי הקרן'!$C$41</f>
        <v>2.6140577724070474E-6</v>
      </c>
    </row>
    <row r="41" spans="1:10">
      <c r="A41" s="62" t="s">
        <v>2569</v>
      </c>
      <c r="B41" s="59" t="s">
        <v>2570</v>
      </c>
      <c r="C41" s="72" t="s">
        <v>1823</v>
      </c>
      <c r="D41" s="72" t="s">
        <v>135</v>
      </c>
      <c r="E41" s="79">
        <v>45251</v>
      </c>
      <c r="F41" s="69">
        <v>589506.30623300001</v>
      </c>
      <c r="G41" s="71">
        <v>1.794208</v>
      </c>
      <c r="H41" s="69">
        <v>10.576970177</v>
      </c>
      <c r="I41" s="70">
        <f t="shared" si="0"/>
        <v>4.7287867235508256E-4</v>
      </c>
      <c r="J41" s="70">
        <f>H41/'סכום נכסי הקרן'!$C$41</f>
        <v>3.3127934125181187E-6</v>
      </c>
    </row>
    <row r="42" spans="1:10">
      <c r="A42" s="62" t="s">
        <v>2569</v>
      </c>
      <c r="B42" s="59" t="s">
        <v>2571</v>
      </c>
      <c r="C42" s="72" t="s">
        <v>1823</v>
      </c>
      <c r="D42" s="72" t="s">
        <v>135</v>
      </c>
      <c r="E42" s="79">
        <v>45251</v>
      </c>
      <c r="F42" s="69">
        <v>725342.05107000005</v>
      </c>
      <c r="G42" s="71">
        <v>1.794208</v>
      </c>
      <c r="H42" s="69">
        <v>13.01414619</v>
      </c>
      <c r="I42" s="70">
        <f t="shared" si="0"/>
        <v>5.8184074164683696E-4</v>
      </c>
      <c r="J42" s="70">
        <f>H42/'סכום נכסי הקרן'!$C$41</f>
        <v>4.0761368375161839E-6</v>
      </c>
    </row>
    <row r="43" spans="1:10">
      <c r="A43" s="62" t="s">
        <v>2572</v>
      </c>
      <c r="B43" s="59" t="s">
        <v>2573</v>
      </c>
      <c r="C43" s="72" t="s">
        <v>1823</v>
      </c>
      <c r="D43" s="72" t="s">
        <v>135</v>
      </c>
      <c r="E43" s="79">
        <v>45132</v>
      </c>
      <c r="F43" s="69">
        <v>621772.51500000001</v>
      </c>
      <c r="G43" s="71">
        <v>1.3549059999999999</v>
      </c>
      <c r="H43" s="69">
        <v>8.424430151000001</v>
      </c>
      <c r="I43" s="70">
        <f t="shared" si="0"/>
        <v>3.7664220268066739E-4</v>
      </c>
      <c r="J43" s="70">
        <f>H43/'סכום נכסי הקרן'!$C$41</f>
        <v>2.6386003024892357E-6</v>
      </c>
    </row>
    <row r="44" spans="1:10">
      <c r="A44" s="62" t="s">
        <v>2574</v>
      </c>
      <c r="B44" s="59" t="s">
        <v>2575</v>
      </c>
      <c r="C44" s="72" t="s">
        <v>1823</v>
      </c>
      <c r="D44" s="72" t="s">
        <v>135</v>
      </c>
      <c r="E44" s="79">
        <v>45132</v>
      </c>
      <c r="F44" s="69">
        <v>1718140.0573710001</v>
      </c>
      <c r="G44" s="71">
        <v>1.3763749999999999</v>
      </c>
      <c r="H44" s="69">
        <v>23.648043532999999</v>
      </c>
      <c r="I44" s="70">
        <f t="shared" si="0"/>
        <v>1.0572645325215458E-3</v>
      </c>
      <c r="J44" s="70">
        <f>H44/'סכום נכסי הקרן'!$C$41</f>
        <v>7.4067603031934027E-6</v>
      </c>
    </row>
    <row r="45" spans="1:10">
      <c r="A45" s="62" t="s">
        <v>2576</v>
      </c>
      <c r="B45" s="59" t="s">
        <v>2577</v>
      </c>
      <c r="C45" s="72" t="s">
        <v>1823</v>
      </c>
      <c r="D45" s="72" t="s">
        <v>135</v>
      </c>
      <c r="E45" s="79">
        <v>45132</v>
      </c>
      <c r="F45" s="69">
        <v>943569.43743599998</v>
      </c>
      <c r="G45" s="71">
        <v>1.384423</v>
      </c>
      <c r="H45" s="69">
        <v>13.062993364</v>
      </c>
      <c r="I45" s="70">
        <f t="shared" si="0"/>
        <v>5.840246172182787E-4</v>
      </c>
      <c r="J45" s="70">
        <f>H45/'סכום נכסי הקרן'!$C$41</f>
        <v>4.0914361712137695E-6</v>
      </c>
    </row>
    <row r="46" spans="1:10">
      <c r="A46" s="62" t="s">
        <v>2578</v>
      </c>
      <c r="B46" s="59" t="s">
        <v>2579</v>
      </c>
      <c r="C46" s="72" t="s">
        <v>1823</v>
      </c>
      <c r="D46" s="72" t="s">
        <v>135</v>
      </c>
      <c r="E46" s="79">
        <v>45133</v>
      </c>
      <c r="F46" s="69">
        <v>1837031.5435949999</v>
      </c>
      <c r="G46" s="71">
        <v>1.4326080000000001</v>
      </c>
      <c r="H46" s="69">
        <v>26.317466249000002</v>
      </c>
      <c r="I46" s="70">
        <f t="shared" si="0"/>
        <v>1.176609964036662E-3</v>
      </c>
      <c r="J46" s="70">
        <f>H46/'סכום נכסי הקרן'!$C$41</f>
        <v>8.2428452916923768E-6</v>
      </c>
    </row>
    <row r="47" spans="1:10">
      <c r="A47" s="62" t="s">
        <v>2580</v>
      </c>
      <c r="B47" s="59" t="s">
        <v>2581</v>
      </c>
      <c r="C47" s="72" t="s">
        <v>1823</v>
      </c>
      <c r="D47" s="72" t="s">
        <v>135</v>
      </c>
      <c r="E47" s="79">
        <v>45132</v>
      </c>
      <c r="F47" s="69">
        <v>708447.10835700005</v>
      </c>
      <c r="G47" s="71">
        <v>1.491611</v>
      </c>
      <c r="H47" s="69">
        <v>10.567275303000001</v>
      </c>
      <c r="I47" s="70">
        <f t="shared" si="0"/>
        <v>4.7244523072964068E-4</v>
      </c>
      <c r="J47" s="70">
        <f>H47/'סכום נכסי הקרן'!$C$41</f>
        <v>3.3097568988298955E-6</v>
      </c>
    </row>
    <row r="48" spans="1:10">
      <c r="A48" s="62" t="s">
        <v>2582</v>
      </c>
      <c r="B48" s="59" t="s">
        <v>2583</v>
      </c>
      <c r="C48" s="72" t="s">
        <v>1823</v>
      </c>
      <c r="D48" s="72" t="s">
        <v>135</v>
      </c>
      <c r="E48" s="79">
        <v>45272</v>
      </c>
      <c r="F48" s="69">
        <v>472413.57678</v>
      </c>
      <c r="G48" s="71">
        <v>2.0410910000000002</v>
      </c>
      <c r="H48" s="69">
        <v>9.6423897519999997</v>
      </c>
      <c r="I48" s="70">
        <f t="shared" si="0"/>
        <v>4.3109514236611937E-4</v>
      </c>
      <c r="J48" s="70">
        <f>H48/'סכום נכסי הקרן'!$C$41</f>
        <v>3.0200751932552053E-6</v>
      </c>
    </row>
    <row r="49" spans="1:10">
      <c r="A49" s="62" t="s">
        <v>2584</v>
      </c>
      <c r="B49" s="59" t="s">
        <v>2585</v>
      </c>
      <c r="C49" s="72" t="s">
        <v>1823</v>
      </c>
      <c r="D49" s="72" t="s">
        <v>135</v>
      </c>
      <c r="E49" s="79">
        <v>45250</v>
      </c>
      <c r="F49" s="69">
        <v>401736.989222</v>
      </c>
      <c r="G49" s="71">
        <v>1.9945440000000001</v>
      </c>
      <c r="H49" s="69">
        <v>8.0128204880000009</v>
      </c>
      <c r="I49" s="70">
        <f t="shared" si="0"/>
        <v>3.5823982206403126E-4</v>
      </c>
      <c r="J49" s="70">
        <f>H49/'סכום נכסי הקרן'!$C$41</f>
        <v>2.5096807955513839E-6</v>
      </c>
    </row>
    <row r="50" spans="1:10">
      <c r="A50" s="62" t="s">
        <v>2584</v>
      </c>
      <c r="B50" s="59" t="s">
        <v>2586</v>
      </c>
      <c r="C50" s="72" t="s">
        <v>1823</v>
      </c>
      <c r="D50" s="72" t="s">
        <v>135</v>
      </c>
      <c r="E50" s="79">
        <v>45250</v>
      </c>
      <c r="F50" s="69">
        <v>519229.39705000003</v>
      </c>
      <c r="G50" s="71">
        <v>1.9945440000000001</v>
      </c>
      <c r="H50" s="69">
        <v>10.356258067999999</v>
      </c>
      <c r="I50" s="70">
        <f t="shared" si="0"/>
        <v>4.6301100256590543E-4</v>
      </c>
      <c r="J50" s="70">
        <f>H50/'סכום נכסי הקרן'!$C$41</f>
        <v>3.2436645780293776E-6</v>
      </c>
    </row>
    <row r="51" spans="1:10">
      <c r="A51" s="62" t="s">
        <v>2587</v>
      </c>
      <c r="B51" s="59" t="s">
        <v>2588</v>
      </c>
      <c r="C51" s="72" t="s">
        <v>1823</v>
      </c>
      <c r="D51" s="72" t="s">
        <v>135</v>
      </c>
      <c r="E51" s="79">
        <v>45271</v>
      </c>
      <c r="F51" s="69">
        <v>1371115.9165680001</v>
      </c>
      <c r="G51" s="71">
        <v>2.1030929999999999</v>
      </c>
      <c r="H51" s="69">
        <v>28.835844306999999</v>
      </c>
      <c r="I51" s="70">
        <f t="shared" si="0"/>
        <v>1.2892024411474358E-3</v>
      </c>
      <c r="J51" s="70">
        <f>H51/'סכום נכסי הקרן'!$C$41</f>
        <v>9.0316218601386434E-6</v>
      </c>
    </row>
    <row r="52" spans="1:10">
      <c r="A52" s="62" t="s">
        <v>2589</v>
      </c>
      <c r="B52" s="59" t="s">
        <v>2590</v>
      </c>
      <c r="C52" s="72" t="s">
        <v>1823</v>
      </c>
      <c r="D52" s="72" t="s">
        <v>135</v>
      </c>
      <c r="E52" s="79">
        <v>45271</v>
      </c>
      <c r="F52" s="69">
        <v>1773235.3541629999</v>
      </c>
      <c r="G52" s="71">
        <v>2.1163780000000001</v>
      </c>
      <c r="H52" s="69">
        <v>37.528364170000003</v>
      </c>
      <c r="I52" s="70">
        <f t="shared" si="0"/>
        <v>1.6778304871235955E-3</v>
      </c>
      <c r="J52" s="70">
        <f>H52/'סכום נכסי הקרן'!$C$41</f>
        <v>1.1754190049179054E-5</v>
      </c>
    </row>
    <row r="53" spans="1:10">
      <c r="A53" s="62" t="s">
        <v>2591</v>
      </c>
      <c r="B53" s="59" t="s">
        <v>2592</v>
      </c>
      <c r="C53" s="72" t="s">
        <v>1823</v>
      </c>
      <c r="D53" s="72" t="s">
        <v>135</v>
      </c>
      <c r="E53" s="79">
        <v>45250</v>
      </c>
      <c r="F53" s="69">
        <v>2010484.8918900001</v>
      </c>
      <c r="G53" s="71">
        <v>2.0822859999999999</v>
      </c>
      <c r="H53" s="69">
        <v>41.864048153000006</v>
      </c>
      <c r="I53" s="70">
        <f t="shared" si="0"/>
        <v>1.8716716771167929E-3</v>
      </c>
      <c r="J53" s="70">
        <f>H53/'סכום נכסי הקרן'!$C$41</f>
        <v>1.3112161670284318E-5</v>
      </c>
    </row>
    <row r="54" spans="1:10">
      <c r="A54" s="62" t="s">
        <v>2593</v>
      </c>
      <c r="B54" s="59" t="s">
        <v>2594</v>
      </c>
      <c r="C54" s="72" t="s">
        <v>1823</v>
      </c>
      <c r="D54" s="72" t="s">
        <v>135</v>
      </c>
      <c r="E54" s="79">
        <v>45252</v>
      </c>
      <c r="F54" s="69">
        <v>312155.18099999998</v>
      </c>
      <c r="G54" s="71">
        <v>2.2230240000000001</v>
      </c>
      <c r="H54" s="69">
        <v>6.9392858089999994</v>
      </c>
      <c r="I54" s="70">
        <f t="shared" si="0"/>
        <v>3.1024387944177004E-4</v>
      </c>
      <c r="J54" s="70">
        <f>H54/'סכום נכסי הקרן'!$C$41</f>
        <v>2.1734409694777059E-6</v>
      </c>
    </row>
    <row r="55" spans="1:10">
      <c r="A55" s="62" t="s">
        <v>2593</v>
      </c>
      <c r="B55" s="59" t="s">
        <v>2595</v>
      </c>
      <c r="C55" s="72" t="s">
        <v>1823</v>
      </c>
      <c r="D55" s="72" t="s">
        <v>135</v>
      </c>
      <c r="E55" s="79">
        <v>45252</v>
      </c>
      <c r="F55" s="69">
        <v>828745.08884999994</v>
      </c>
      <c r="G55" s="71">
        <v>2.2230240000000001</v>
      </c>
      <c r="H55" s="69">
        <v>18.423205458000002</v>
      </c>
      <c r="I55" s="70">
        <f t="shared" si="0"/>
        <v>8.2367074802275418E-4</v>
      </c>
      <c r="J55" s="70">
        <f>H55/'סכום נכסי הקרן'!$C$41</f>
        <v>5.770298361192993E-6</v>
      </c>
    </row>
    <row r="56" spans="1:10">
      <c r="A56" s="62" t="s">
        <v>2596</v>
      </c>
      <c r="B56" s="59" t="s">
        <v>2597</v>
      </c>
      <c r="C56" s="72" t="s">
        <v>1823</v>
      </c>
      <c r="D56" s="72" t="s">
        <v>135</v>
      </c>
      <c r="E56" s="79">
        <v>45252</v>
      </c>
      <c r="F56" s="69">
        <v>2337760.4782500002</v>
      </c>
      <c r="G56" s="71">
        <v>2.2230240000000001</v>
      </c>
      <c r="H56" s="69">
        <v>51.968985617000001</v>
      </c>
      <c r="I56" s="70">
        <f t="shared" si="0"/>
        <v>2.3234465552003365E-3</v>
      </c>
      <c r="J56" s="70">
        <f>H56/'סכום נכסי הקרן'!$C$41</f>
        <v>1.6277110583295396E-5</v>
      </c>
    </row>
    <row r="57" spans="1:10">
      <c r="A57" s="62" t="s">
        <v>2598</v>
      </c>
      <c r="B57" s="59" t="s">
        <v>2599</v>
      </c>
      <c r="C57" s="72" t="s">
        <v>1823</v>
      </c>
      <c r="D57" s="72" t="s">
        <v>135</v>
      </c>
      <c r="E57" s="79">
        <v>45252</v>
      </c>
      <c r="F57" s="69">
        <v>1522262.6370000001</v>
      </c>
      <c r="G57" s="71">
        <v>2.2230240000000001</v>
      </c>
      <c r="H57" s="69">
        <v>33.840269704000001</v>
      </c>
      <c r="I57" s="70">
        <f t="shared" si="0"/>
        <v>1.5129419429169904E-3</v>
      </c>
      <c r="J57" s="70">
        <f>H57/'סכום נכסי הקרן'!$C$41</f>
        <v>1.0599048751884145E-5</v>
      </c>
    </row>
    <row r="58" spans="1:10">
      <c r="A58" s="62" t="s">
        <v>2598</v>
      </c>
      <c r="B58" s="59" t="s">
        <v>2600</v>
      </c>
      <c r="C58" s="72" t="s">
        <v>1823</v>
      </c>
      <c r="D58" s="72" t="s">
        <v>135</v>
      </c>
      <c r="E58" s="79">
        <v>45252</v>
      </c>
      <c r="F58" s="69">
        <v>1775882.3332499999</v>
      </c>
      <c r="G58" s="71">
        <v>2.2230240000000001</v>
      </c>
      <c r="H58" s="69">
        <v>39.478297409999996</v>
      </c>
      <c r="I58" s="70">
        <f t="shared" si="0"/>
        <v>1.7650087457630442E-3</v>
      </c>
      <c r="J58" s="70">
        <f>H58/'סכום נכסי הקרן'!$C$41</f>
        <v>1.2364925059699268E-5</v>
      </c>
    </row>
    <row r="59" spans="1:10">
      <c r="A59" s="62" t="s">
        <v>2601</v>
      </c>
      <c r="B59" s="59" t="s">
        <v>2602</v>
      </c>
      <c r="C59" s="72" t="s">
        <v>1823</v>
      </c>
      <c r="D59" s="72" t="s">
        <v>135</v>
      </c>
      <c r="E59" s="79">
        <v>45252</v>
      </c>
      <c r="F59" s="69">
        <v>947137.24439999997</v>
      </c>
      <c r="G59" s="71">
        <v>2.2230240000000001</v>
      </c>
      <c r="H59" s="69">
        <v>21.055091951999998</v>
      </c>
      <c r="I59" s="70">
        <f t="shared" si="0"/>
        <v>9.4133799774029023E-4</v>
      </c>
      <c r="J59" s="70">
        <f>H59/'סכום נכסי הקרן'!$C$41</f>
        <v>6.5946266985062763E-6</v>
      </c>
    </row>
    <row r="60" spans="1:10">
      <c r="A60" s="62" t="s">
        <v>2603</v>
      </c>
      <c r="B60" s="59" t="s">
        <v>2604</v>
      </c>
      <c r="C60" s="72" t="s">
        <v>1823</v>
      </c>
      <c r="D60" s="72" t="s">
        <v>135</v>
      </c>
      <c r="E60" s="79">
        <v>45252</v>
      </c>
      <c r="F60" s="69">
        <v>636862.29936099995</v>
      </c>
      <c r="G60" s="71">
        <v>2.2283240000000002</v>
      </c>
      <c r="H60" s="69">
        <v>14.19135335</v>
      </c>
      <c r="I60" s="70">
        <f t="shared" si="0"/>
        <v>6.3447170775452345E-4</v>
      </c>
      <c r="J60" s="70">
        <f>H60/'סכום נכסי הקרן'!$C$41</f>
        <v>4.4448477310476336E-6</v>
      </c>
    </row>
    <row r="61" spans="1:10">
      <c r="A61" s="62" t="s">
        <v>2605</v>
      </c>
      <c r="B61" s="59" t="s">
        <v>2606</v>
      </c>
      <c r="C61" s="72" t="s">
        <v>1823</v>
      </c>
      <c r="D61" s="72" t="s">
        <v>135</v>
      </c>
      <c r="E61" s="79">
        <v>45253</v>
      </c>
      <c r="F61" s="69">
        <v>1184146.1476650001</v>
      </c>
      <c r="G61" s="71">
        <v>2.2199520000000001</v>
      </c>
      <c r="H61" s="69">
        <v>26.287475618000006</v>
      </c>
      <c r="I61" s="70">
        <f t="shared" si="0"/>
        <v>1.175269133011043E-3</v>
      </c>
      <c r="J61" s="70">
        <f>H61/'סכום נכסי הקרן'!$C$41</f>
        <v>8.2334519812120185E-6</v>
      </c>
    </row>
    <row r="62" spans="1:10">
      <c r="A62" s="62" t="s">
        <v>2607</v>
      </c>
      <c r="B62" s="59" t="s">
        <v>2608</v>
      </c>
      <c r="C62" s="72" t="s">
        <v>1823</v>
      </c>
      <c r="D62" s="72" t="s">
        <v>135</v>
      </c>
      <c r="E62" s="79">
        <v>45265</v>
      </c>
      <c r="F62" s="69">
        <v>924982.29397500004</v>
      </c>
      <c r="G62" s="71">
        <v>2.267887</v>
      </c>
      <c r="H62" s="69">
        <v>20.977553234999998</v>
      </c>
      <c r="I62" s="70">
        <f t="shared" si="0"/>
        <v>9.3787137119814411E-4</v>
      </c>
      <c r="J62" s="70">
        <f>H62/'סכום נכסי הקרן'!$C$41</f>
        <v>6.5703409392960177E-6</v>
      </c>
    </row>
    <row r="63" spans="1:10">
      <c r="A63" s="62" t="s">
        <v>2609</v>
      </c>
      <c r="B63" s="59" t="s">
        <v>2610</v>
      </c>
      <c r="C63" s="72" t="s">
        <v>1823</v>
      </c>
      <c r="D63" s="72" t="s">
        <v>135</v>
      </c>
      <c r="E63" s="79">
        <v>45252</v>
      </c>
      <c r="F63" s="69">
        <v>920759.56711399998</v>
      </c>
      <c r="G63" s="71">
        <v>2.319293</v>
      </c>
      <c r="H63" s="69">
        <v>21.355109225</v>
      </c>
      <c r="I63" s="70">
        <f t="shared" si="0"/>
        <v>9.5475126896689714E-4</v>
      </c>
      <c r="J63" s="70">
        <f>H63/'סכום נכסי הקרן'!$C$41</f>
        <v>6.6885945578273998E-6</v>
      </c>
    </row>
    <row r="64" spans="1:10">
      <c r="A64" s="62" t="s">
        <v>2609</v>
      </c>
      <c r="B64" s="59" t="s">
        <v>2611</v>
      </c>
      <c r="C64" s="72" t="s">
        <v>1823</v>
      </c>
      <c r="D64" s="72" t="s">
        <v>135</v>
      </c>
      <c r="E64" s="79">
        <v>45252</v>
      </c>
      <c r="F64" s="69">
        <v>1066626.693099</v>
      </c>
      <c r="G64" s="71">
        <v>2.319293</v>
      </c>
      <c r="H64" s="69">
        <v>24.738194843999999</v>
      </c>
      <c r="I64" s="70">
        <f t="shared" si="0"/>
        <v>1.1060033770096229E-3</v>
      </c>
      <c r="J64" s="70">
        <f>H64/'סכום נכסי הקרן'!$C$41</f>
        <v>7.7482045940719014E-6</v>
      </c>
    </row>
    <row r="65" spans="1:10">
      <c r="A65" s="62" t="s">
        <v>2612</v>
      </c>
      <c r="B65" s="59" t="s">
        <v>2613</v>
      </c>
      <c r="C65" s="72" t="s">
        <v>1823</v>
      </c>
      <c r="D65" s="72" t="s">
        <v>135</v>
      </c>
      <c r="E65" s="79">
        <v>45265</v>
      </c>
      <c r="F65" s="69">
        <v>1682991.0138059997</v>
      </c>
      <c r="G65" s="71">
        <v>2.3245809999999998</v>
      </c>
      <c r="H65" s="69">
        <v>39.122494267</v>
      </c>
      <c r="I65" s="70">
        <f t="shared" si="0"/>
        <v>1.7491013814549296E-3</v>
      </c>
      <c r="J65" s="70">
        <f>H65/'סכום נכסי הקרן'!$C$41</f>
        <v>1.2253484610444077E-5</v>
      </c>
    </row>
    <row r="66" spans="1:10">
      <c r="A66" s="62" t="s">
        <v>2614</v>
      </c>
      <c r="B66" s="59" t="s">
        <v>2615</v>
      </c>
      <c r="C66" s="72" t="s">
        <v>1823</v>
      </c>
      <c r="D66" s="72" t="s">
        <v>135</v>
      </c>
      <c r="E66" s="79">
        <v>45252</v>
      </c>
      <c r="F66" s="69">
        <v>1250211.10812</v>
      </c>
      <c r="G66" s="71">
        <v>2.3430870000000001</v>
      </c>
      <c r="H66" s="69">
        <v>29.293533139000001</v>
      </c>
      <c r="I66" s="70">
        <f t="shared" si="0"/>
        <v>1.30966494445472E-3</v>
      </c>
      <c r="J66" s="70">
        <f>H66/'סכום נכסי הקרן'!$C$41</f>
        <v>9.1749737390093825E-6</v>
      </c>
    </row>
    <row r="67" spans="1:10">
      <c r="A67" s="62" t="s">
        <v>2614</v>
      </c>
      <c r="B67" s="59" t="s">
        <v>2616</v>
      </c>
      <c r="C67" s="72" t="s">
        <v>1823</v>
      </c>
      <c r="D67" s="72" t="s">
        <v>135</v>
      </c>
      <c r="E67" s="79">
        <v>45252</v>
      </c>
      <c r="F67" s="69">
        <v>355628.85943999997</v>
      </c>
      <c r="G67" s="71">
        <v>2.3430870000000001</v>
      </c>
      <c r="H67" s="69">
        <v>8.332693312</v>
      </c>
      <c r="I67" s="70">
        <f t="shared" si="0"/>
        <v>3.725408018157293E-4</v>
      </c>
      <c r="J67" s="70">
        <f>H67/'סכום נכסי הקרן'!$C$41</f>
        <v>2.6098675755514883E-6</v>
      </c>
    </row>
    <row r="68" spans="1:10">
      <c r="A68" s="62" t="s">
        <v>2617</v>
      </c>
      <c r="B68" s="59" t="s">
        <v>2618</v>
      </c>
      <c r="C68" s="72" t="s">
        <v>1823</v>
      </c>
      <c r="D68" s="72" t="s">
        <v>135</v>
      </c>
      <c r="E68" s="79">
        <v>45253</v>
      </c>
      <c r="F68" s="69">
        <v>1185493.7006550001</v>
      </c>
      <c r="G68" s="71">
        <v>2.3008690000000001</v>
      </c>
      <c r="H68" s="69">
        <v>27.276654270000002</v>
      </c>
      <c r="I68" s="70">
        <f t="shared" si="0"/>
        <v>1.2194936585464284E-3</v>
      </c>
      <c r="J68" s="70">
        <f>H68/'סכום נכסי הקרן'!$C$41</f>
        <v>8.5432708109251792E-6</v>
      </c>
    </row>
    <row r="69" spans="1:10">
      <c r="A69" s="62" t="s">
        <v>2619</v>
      </c>
      <c r="B69" s="59" t="s">
        <v>2620</v>
      </c>
      <c r="C69" s="72" t="s">
        <v>1823</v>
      </c>
      <c r="D69" s="72" t="s">
        <v>135</v>
      </c>
      <c r="E69" s="79">
        <v>45252</v>
      </c>
      <c r="F69" s="69">
        <v>948677.30495999986</v>
      </c>
      <c r="G69" s="71">
        <v>2.3774359999999999</v>
      </c>
      <c r="H69" s="69">
        <v>22.554195371999999</v>
      </c>
      <c r="I69" s="70">
        <f t="shared" si="0"/>
        <v>1.0083604080439593E-3</v>
      </c>
      <c r="J69" s="70">
        <f>H69/'סכום נכסי הקרן'!$C$41</f>
        <v>7.064158128712878E-6</v>
      </c>
    </row>
    <row r="70" spans="1:10">
      <c r="A70" s="62" t="s">
        <v>2621</v>
      </c>
      <c r="B70" s="59" t="s">
        <v>2622</v>
      </c>
      <c r="C70" s="72" t="s">
        <v>1823</v>
      </c>
      <c r="D70" s="72" t="s">
        <v>135</v>
      </c>
      <c r="E70" s="79">
        <v>45257</v>
      </c>
      <c r="F70" s="69">
        <v>949986.35643599997</v>
      </c>
      <c r="G70" s="71">
        <v>2.5205790000000001</v>
      </c>
      <c r="H70" s="69">
        <v>23.945161128999999</v>
      </c>
      <c r="I70" s="70">
        <f t="shared" si="0"/>
        <v>1.07054816403214E-3</v>
      </c>
      <c r="J70" s="70">
        <f>H70/'סכום נכסי הקרן'!$C$41</f>
        <v>7.4998199600044234E-6</v>
      </c>
    </row>
    <row r="71" spans="1:10">
      <c r="A71" s="62" t="s">
        <v>2623</v>
      </c>
      <c r="B71" s="59" t="s">
        <v>2624</v>
      </c>
      <c r="C71" s="72" t="s">
        <v>1823</v>
      </c>
      <c r="D71" s="72" t="s">
        <v>135</v>
      </c>
      <c r="E71" s="79">
        <v>45257</v>
      </c>
      <c r="F71" s="69">
        <v>476135.38980000006</v>
      </c>
      <c r="G71" s="71">
        <v>2.7544249999999999</v>
      </c>
      <c r="H71" s="69">
        <v>13.114792145999999</v>
      </c>
      <c r="I71" s="70">
        <f t="shared" si="0"/>
        <v>5.8634045425401448E-4</v>
      </c>
      <c r="J71" s="70">
        <f>H71/'סכום נכסי הקרן'!$C$41</f>
        <v>4.1076599726346341E-6</v>
      </c>
    </row>
    <row r="72" spans="1:10">
      <c r="A72" s="62" t="s">
        <v>2623</v>
      </c>
      <c r="B72" s="59" t="s">
        <v>2625</v>
      </c>
      <c r="C72" s="72" t="s">
        <v>1823</v>
      </c>
      <c r="D72" s="72" t="s">
        <v>135</v>
      </c>
      <c r="E72" s="79">
        <v>45257</v>
      </c>
      <c r="F72" s="69">
        <v>1366529.8062499999</v>
      </c>
      <c r="G72" s="71">
        <v>2.7544249999999999</v>
      </c>
      <c r="H72" s="69">
        <v>37.640038357999998</v>
      </c>
      <c r="I72" s="70">
        <f t="shared" si="0"/>
        <v>1.6828232535655964E-3</v>
      </c>
      <c r="J72" s="70">
        <f>H72/'סכום נכסי הקרן'!$C$41</f>
        <v>1.1789167316597201E-5</v>
      </c>
    </row>
    <row r="73" spans="1:10">
      <c r="A73" s="62" t="s">
        <v>2626</v>
      </c>
      <c r="B73" s="59" t="s">
        <v>2627</v>
      </c>
      <c r="C73" s="72" t="s">
        <v>1823</v>
      </c>
      <c r="D73" s="72" t="s">
        <v>135</v>
      </c>
      <c r="E73" s="79">
        <v>45257</v>
      </c>
      <c r="F73" s="69">
        <v>476558.90645399992</v>
      </c>
      <c r="G73" s="71">
        <v>2.8408470000000001</v>
      </c>
      <c r="H73" s="69">
        <v>13.538308800000001</v>
      </c>
      <c r="I73" s="70">
        <f t="shared" si="0"/>
        <v>6.0527517655277702E-4</v>
      </c>
      <c r="J73" s="70">
        <f>H73/'סכום נכסי הקרן'!$C$41</f>
        <v>4.2403088463653973E-6</v>
      </c>
    </row>
    <row r="74" spans="1:10">
      <c r="A74" s="62" t="s">
        <v>2628</v>
      </c>
      <c r="B74" s="59" t="s">
        <v>2629</v>
      </c>
      <c r="C74" s="72" t="s">
        <v>1823</v>
      </c>
      <c r="D74" s="72" t="s">
        <v>135</v>
      </c>
      <c r="E74" s="79">
        <v>45257</v>
      </c>
      <c r="F74" s="69">
        <v>1916132.624175</v>
      </c>
      <c r="G74" s="71">
        <v>2.9062160000000001</v>
      </c>
      <c r="H74" s="69">
        <v>55.686949302999999</v>
      </c>
      <c r="I74" s="70">
        <f t="shared" ref="I74:I137" si="1">IFERROR(H74/$H$9,0)</f>
        <v>2.4896705023495151E-3</v>
      </c>
      <c r="J74" s="70">
        <f>H74/'סכום נכסי הקרן'!$C$41</f>
        <v>1.7441607164154231E-5</v>
      </c>
    </row>
    <row r="75" spans="1:10">
      <c r="A75" s="62" t="s">
        <v>2628</v>
      </c>
      <c r="B75" s="59" t="s">
        <v>2630</v>
      </c>
      <c r="C75" s="72" t="s">
        <v>1823</v>
      </c>
      <c r="D75" s="72" t="s">
        <v>135</v>
      </c>
      <c r="E75" s="79">
        <v>45257</v>
      </c>
      <c r="F75" s="69">
        <v>523896.2157</v>
      </c>
      <c r="G75" s="71">
        <v>2.9062160000000001</v>
      </c>
      <c r="H75" s="69">
        <v>15.225554611</v>
      </c>
      <c r="I75" s="70">
        <f t="shared" si="1"/>
        <v>6.8070911894748418E-4</v>
      </c>
      <c r="J75" s="70">
        <f>H75/'סכום נכסי הקרן'!$C$41</f>
        <v>4.7687680094756559E-6</v>
      </c>
    </row>
    <row r="76" spans="1:10">
      <c r="A76" s="62" t="s">
        <v>2631</v>
      </c>
      <c r="B76" s="59" t="s">
        <v>2632</v>
      </c>
      <c r="C76" s="72" t="s">
        <v>1823</v>
      </c>
      <c r="D76" s="72" t="s">
        <v>135</v>
      </c>
      <c r="E76" s="79">
        <v>45257</v>
      </c>
      <c r="F76" s="69">
        <v>1094991.862</v>
      </c>
      <c r="G76" s="71">
        <v>2.9114420000000001</v>
      </c>
      <c r="H76" s="69">
        <v>31.880047744999999</v>
      </c>
      <c r="I76" s="70">
        <f t="shared" si="1"/>
        <v>1.4253036928339108E-3</v>
      </c>
      <c r="J76" s="70">
        <f>H76/'סכום נכסי הקרן'!$C$41</f>
        <v>9.9850912305734024E-6</v>
      </c>
    </row>
    <row r="77" spans="1:10">
      <c r="A77" s="62" t="s">
        <v>2631</v>
      </c>
      <c r="B77" s="59" t="s">
        <v>2633</v>
      </c>
      <c r="C77" s="72" t="s">
        <v>1823</v>
      </c>
      <c r="D77" s="72" t="s">
        <v>135</v>
      </c>
      <c r="E77" s="79">
        <v>45257</v>
      </c>
      <c r="F77" s="69">
        <v>238452.71004000001</v>
      </c>
      <c r="G77" s="71">
        <v>2.9114420000000001</v>
      </c>
      <c r="H77" s="69">
        <v>6.9424112130000006</v>
      </c>
      <c r="I77" s="70">
        <f t="shared" si="1"/>
        <v>3.1038361103497312E-4</v>
      </c>
      <c r="J77" s="70">
        <f>H77/'סכום נכסי הקרן'!$C$41</f>
        <v>2.1744198715271015E-6</v>
      </c>
    </row>
    <row r="78" spans="1:10">
      <c r="A78" s="62" t="s">
        <v>2634</v>
      </c>
      <c r="B78" s="59" t="s">
        <v>2635</v>
      </c>
      <c r="C78" s="72" t="s">
        <v>1823</v>
      </c>
      <c r="D78" s="72" t="s">
        <v>135</v>
      </c>
      <c r="E78" s="79">
        <v>45245</v>
      </c>
      <c r="F78" s="69">
        <v>959380.72585199995</v>
      </c>
      <c r="G78" s="71">
        <v>3.4153419999999999</v>
      </c>
      <c r="H78" s="69">
        <v>32.766131603000005</v>
      </c>
      <c r="I78" s="70">
        <f t="shared" si="1"/>
        <v>1.4649190223048653E-3</v>
      </c>
      <c r="J78" s="70">
        <f>H78/'סכום נכסי הקרן'!$C$41</f>
        <v>1.0262619929113578E-5</v>
      </c>
    </row>
    <row r="79" spans="1:10">
      <c r="A79" s="62" t="s">
        <v>2636</v>
      </c>
      <c r="B79" s="59" t="s">
        <v>2637</v>
      </c>
      <c r="C79" s="72" t="s">
        <v>1823</v>
      </c>
      <c r="D79" s="72" t="s">
        <v>135</v>
      </c>
      <c r="E79" s="79">
        <v>45245</v>
      </c>
      <c r="F79" s="69">
        <v>1199386.33029</v>
      </c>
      <c r="G79" s="71">
        <v>3.4282599999999999</v>
      </c>
      <c r="H79" s="69">
        <v>41.118087479000003</v>
      </c>
      <c r="I79" s="70">
        <f t="shared" si="1"/>
        <v>1.8383210211872442E-3</v>
      </c>
      <c r="J79" s="70">
        <f>H79/'סכום נכסי הקרן'!$C$41</f>
        <v>1.2878520696974351E-5</v>
      </c>
    </row>
    <row r="80" spans="1:10">
      <c r="A80" s="62" t="s">
        <v>2636</v>
      </c>
      <c r="B80" s="59" t="s">
        <v>2638</v>
      </c>
      <c r="C80" s="72" t="s">
        <v>1823</v>
      </c>
      <c r="D80" s="72" t="s">
        <v>135</v>
      </c>
      <c r="E80" s="79">
        <v>45245</v>
      </c>
      <c r="F80" s="69">
        <v>316232.65518</v>
      </c>
      <c r="G80" s="71">
        <v>3.4282599999999999</v>
      </c>
      <c r="H80" s="69">
        <v>10.841279092000001</v>
      </c>
      <c r="I80" s="70">
        <f t="shared" si="1"/>
        <v>4.8469548253089262E-4</v>
      </c>
      <c r="J80" s="70">
        <f>H80/'סכום נכסי הקרן'!$C$41</f>
        <v>3.3955771225815016E-6</v>
      </c>
    </row>
    <row r="81" spans="1:10">
      <c r="A81" s="62" t="s">
        <v>2639</v>
      </c>
      <c r="B81" s="59" t="s">
        <v>2640</v>
      </c>
      <c r="C81" s="72" t="s">
        <v>1823</v>
      </c>
      <c r="D81" s="72" t="s">
        <v>135</v>
      </c>
      <c r="E81" s="79">
        <v>45246</v>
      </c>
      <c r="F81" s="69">
        <v>1539739.9731999999</v>
      </c>
      <c r="G81" s="71">
        <v>3.4790049999999999</v>
      </c>
      <c r="H81" s="69">
        <v>53.567636007000004</v>
      </c>
      <c r="I81" s="70">
        <f t="shared" si="1"/>
        <v>2.3949195442825046E-3</v>
      </c>
      <c r="J81" s="70">
        <f>H81/'סכום נכסי הקרן'!$C$41</f>
        <v>1.6777820937232847E-5</v>
      </c>
    </row>
    <row r="82" spans="1:10">
      <c r="A82" s="62" t="s">
        <v>2641</v>
      </c>
      <c r="B82" s="59" t="s">
        <v>2642</v>
      </c>
      <c r="C82" s="72" t="s">
        <v>1823</v>
      </c>
      <c r="D82" s="72" t="s">
        <v>135</v>
      </c>
      <c r="E82" s="79">
        <v>45160</v>
      </c>
      <c r="F82" s="69">
        <v>840199.28926500003</v>
      </c>
      <c r="G82" s="71">
        <v>3.11198</v>
      </c>
      <c r="H82" s="69">
        <v>26.146832731999996</v>
      </c>
      <c r="I82" s="70">
        <f t="shared" si="1"/>
        <v>1.1689812244611547E-3</v>
      </c>
      <c r="J82" s="70">
        <f>H82/'סכום נכסי הקרן'!$C$41</f>
        <v>8.1894014810724294E-6</v>
      </c>
    </row>
    <row r="83" spans="1:10">
      <c r="A83" s="62" t="s">
        <v>2643</v>
      </c>
      <c r="B83" s="59" t="s">
        <v>2644</v>
      </c>
      <c r="C83" s="72" t="s">
        <v>1823</v>
      </c>
      <c r="D83" s="72" t="s">
        <v>135</v>
      </c>
      <c r="E83" s="79">
        <v>45245</v>
      </c>
      <c r="F83" s="69">
        <v>480370.55634000001</v>
      </c>
      <c r="G83" s="71">
        <v>3.5521029999999998</v>
      </c>
      <c r="H83" s="69">
        <v>17.063259215999999</v>
      </c>
      <c r="I83" s="70">
        <f t="shared" si="1"/>
        <v>7.6286982274552623E-4</v>
      </c>
      <c r="J83" s="70">
        <f>H83/'סכום נכסי הקרן'!$C$41</f>
        <v>5.3443520952506773E-6</v>
      </c>
    </row>
    <row r="84" spans="1:10">
      <c r="A84" s="62" t="s">
        <v>2645</v>
      </c>
      <c r="B84" s="59" t="s">
        <v>2646</v>
      </c>
      <c r="C84" s="72" t="s">
        <v>1823</v>
      </c>
      <c r="D84" s="72" t="s">
        <v>135</v>
      </c>
      <c r="E84" s="79">
        <v>45246</v>
      </c>
      <c r="F84" s="69">
        <v>720575.08526700002</v>
      </c>
      <c r="G84" s="71">
        <v>3.5589430000000002</v>
      </c>
      <c r="H84" s="69">
        <v>25.644857435999999</v>
      </c>
      <c r="I84" s="70">
        <f t="shared" si="1"/>
        <v>1.1465387473098335E-3</v>
      </c>
      <c r="J84" s="70">
        <f>H84/'סכום נכסי הקרן'!$C$41</f>
        <v>8.0321787201109069E-6</v>
      </c>
    </row>
    <row r="85" spans="1:10">
      <c r="A85" s="62" t="s">
        <v>2647</v>
      </c>
      <c r="B85" s="59" t="s">
        <v>2648</v>
      </c>
      <c r="C85" s="72" t="s">
        <v>1823</v>
      </c>
      <c r="D85" s="72" t="s">
        <v>135</v>
      </c>
      <c r="E85" s="79">
        <v>45155</v>
      </c>
      <c r="F85" s="69">
        <v>1441381.1796180001</v>
      </c>
      <c r="G85" s="71">
        <v>3.170544</v>
      </c>
      <c r="H85" s="69">
        <v>45.699628847</v>
      </c>
      <c r="I85" s="70">
        <f t="shared" si="1"/>
        <v>2.0431540842652594E-3</v>
      </c>
      <c r="J85" s="70">
        <f>H85/'סכום נכסי הקרן'!$C$41</f>
        <v>1.4313496858304E-5</v>
      </c>
    </row>
    <row r="86" spans="1:10">
      <c r="A86" s="62" t="s">
        <v>2649</v>
      </c>
      <c r="B86" s="59" t="s">
        <v>2650</v>
      </c>
      <c r="C86" s="72" t="s">
        <v>1823</v>
      </c>
      <c r="D86" s="72" t="s">
        <v>135</v>
      </c>
      <c r="E86" s="79">
        <v>45245</v>
      </c>
      <c r="F86" s="69">
        <v>408424.060512</v>
      </c>
      <c r="G86" s="71">
        <v>3.5778639999999999</v>
      </c>
      <c r="H86" s="69">
        <v>14.61285795</v>
      </c>
      <c r="I86" s="70">
        <f t="shared" si="1"/>
        <v>6.5331647447921268E-4</v>
      </c>
      <c r="J86" s="70">
        <f>H86/'סכום נכסי הקרן'!$C$41</f>
        <v>4.5768664130386749E-6</v>
      </c>
    </row>
    <row r="87" spans="1:10">
      <c r="A87" s="62" t="s">
        <v>2651</v>
      </c>
      <c r="B87" s="59" t="s">
        <v>2652</v>
      </c>
      <c r="C87" s="72" t="s">
        <v>1823</v>
      </c>
      <c r="D87" s="72" t="s">
        <v>135</v>
      </c>
      <c r="E87" s="79">
        <v>45155</v>
      </c>
      <c r="F87" s="69">
        <v>1441496.6841600002</v>
      </c>
      <c r="G87" s="71">
        <v>3.1783030000000001</v>
      </c>
      <c r="H87" s="69">
        <v>45.815133388999996</v>
      </c>
      <c r="I87" s="70">
        <f t="shared" si="1"/>
        <v>2.048318099437649E-3</v>
      </c>
      <c r="J87" s="70">
        <f>H87/'סכום נכסי הקרן'!$C$41</f>
        <v>1.4349673823866934E-5</v>
      </c>
    </row>
    <row r="88" spans="1:10">
      <c r="A88" s="62" t="s">
        <v>2653</v>
      </c>
      <c r="B88" s="59" t="s">
        <v>2654</v>
      </c>
      <c r="C88" s="72" t="s">
        <v>1823</v>
      </c>
      <c r="D88" s="72" t="s">
        <v>135</v>
      </c>
      <c r="E88" s="79">
        <v>45160</v>
      </c>
      <c r="F88" s="69">
        <v>1201247.2368000001</v>
      </c>
      <c r="G88" s="71">
        <v>3.1896149999999999</v>
      </c>
      <c r="H88" s="69">
        <v>38.315156084000002</v>
      </c>
      <c r="I88" s="70">
        <f t="shared" si="1"/>
        <v>1.7130066396025998E-3</v>
      </c>
      <c r="J88" s="70">
        <f>H88/'סכום נכסי הקרן'!$C$41</f>
        <v>1.2000619700213676E-5</v>
      </c>
    </row>
    <row r="89" spans="1:10">
      <c r="A89" s="62" t="s">
        <v>2655</v>
      </c>
      <c r="B89" s="59" t="s">
        <v>2656</v>
      </c>
      <c r="C89" s="72" t="s">
        <v>1823</v>
      </c>
      <c r="D89" s="72" t="s">
        <v>135</v>
      </c>
      <c r="E89" s="79">
        <v>45160</v>
      </c>
      <c r="F89" s="69">
        <v>1201247.2368000001</v>
      </c>
      <c r="G89" s="71">
        <v>3.1896149999999999</v>
      </c>
      <c r="H89" s="69">
        <v>38.315156084000002</v>
      </c>
      <c r="I89" s="70">
        <f t="shared" si="1"/>
        <v>1.7130066396025998E-3</v>
      </c>
      <c r="J89" s="70">
        <f>H89/'סכום נכסי הקרן'!$C$41</f>
        <v>1.2000619700213676E-5</v>
      </c>
    </row>
    <row r="90" spans="1:10">
      <c r="A90" s="62" t="s">
        <v>2657</v>
      </c>
      <c r="B90" s="59" t="s">
        <v>2658</v>
      </c>
      <c r="C90" s="72" t="s">
        <v>1823</v>
      </c>
      <c r="D90" s="72" t="s">
        <v>135</v>
      </c>
      <c r="E90" s="79">
        <v>45168</v>
      </c>
      <c r="F90" s="69">
        <v>1684890.4218299999</v>
      </c>
      <c r="G90" s="71">
        <v>3.370279</v>
      </c>
      <c r="H90" s="69">
        <v>56.785508827999998</v>
      </c>
      <c r="I90" s="70">
        <f t="shared" si="1"/>
        <v>2.5387852640432439E-3</v>
      </c>
      <c r="J90" s="70">
        <f>H90/'סכום נכסי הקרן'!$C$41</f>
        <v>1.7785684976304332E-5</v>
      </c>
    </row>
    <row r="91" spans="1:10">
      <c r="A91" s="62" t="s">
        <v>2659</v>
      </c>
      <c r="B91" s="59" t="s">
        <v>2660</v>
      </c>
      <c r="C91" s="72" t="s">
        <v>1823</v>
      </c>
      <c r="D91" s="72" t="s">
        <v>135</v>
      </c>
      <c r="E91" s="79">
        <v>45174</v>
      </c>
      <c r="F91" s="69">
        <v>1634965.6322999999</v>
      </c>
      <c r="G91" s="71">
        <v>3.8023899999999999</v>
      </c>
      <c r="H91" s="69">
        <v>62.167776870999994</v>
      </c>
      <c r="I91" s="70">
        <f t="shared" si="1"/>
        <v>2.7794174794925765E-3</v>
      </c>
      <c r="J91" s="70">
        <f>H91/'סכום נכסי הקרן'!$C$41</f>
        <v>1.9471455269580746E-5</v>
      </c>
    </row>
    <row r="92" spans="1:10">
      <c r="A92" s="62" t="s">
        <v>2659</v>
      </c>
      <c r="B92" s="59" t="s">
        <v>2661</v>
      </c>
      <c r="C92" s="72" t="s">
        <v>1823</v>
      </c>
      <c r="D92" s="72" t="s">
        <v>135</v>
      </c>
      <c r="E92" s="79">
        <v>45174</v>
      </c>
      <c r="F92" s="69">
        <v>241597.00034999999</v>
      </c>
      <c r="G92" s="71">
        <v>3.8023899999999999</v>
      </c>
      <c r="H92" s="69">
        <v>9.1864612399999999</v>
      </c>
      <c r="I92" s="70">
        <f t="shared" si="1"/>
        <v>4.1071134002618128E-4</v>
      </c>
      <c r="J92" s="70">
        <f>H92/'סכום נכסי הקרן'!$C$41</f>
        <v>2.8772746609801687E-6</v>
      </c>
    </row>
    <row r="93" spans="1:10">
      <c r="A93" s="62" t="s">
        <v>2662</v>
      </c>
      <c r="B93" s="59" t="s">
        <v>2663</v>
      </c>
      <c r="C93" s="72" t="s">
        <v>1823</v>
      </c>
      <c r="D93" s="72" t="s">
        <v>135</v>
      </c>
      <c r="E93" s="79">
        <v>45169</v>
      </c>
      <c r="F93" s="69">
        <v>724964.25786300004</v>
      </c>
      <c r="G93" s="71">
        <v>3.8032300000000001</v>
      </c>
      <c r="H93" s="69">
        <v>27.572057072</v>
      </c>
      <c r="I93" s="70">
        <f t="shared" si="1"/>
        <v>1.2327006244811053E-3</v>
      </c>
      <c r="J93" s="70">
        <f>H93/'סכום נכסי הקרן'!$C$41</f>
        <v>8.6357933802553826E-6</v>
      </c>
    </row>
    <row r="94" spans="1:10">
      <c r="A94" s="62" t="s">
        <v>2664</v>
      </c>
      <c r="B94" s="59" t="s">
        <v>2665</v>
      </c>
      <c r="C94" s="72" t="s">
        <v>1823</v>
      </c>
      <c r="D94" s="72" t="s">
        <v>135</v>
      </c>
      <c r="E94" s="79">
        <v>45174</v>
      </c>
      <c r="F94" s="69">
        <v>21255.878540000002</v>
      </c>
      <c r="G94" s="71">
        <v>3.9044840000000001</v>
      </c>
      <c r="H94" s="69">
        <v>0.82993236599999998</v>
      </c>
      <c r="I94" s="70">
        <f t="shared" si="1"/>
        <v>3.7104890040439457E-5</v>
      </c>
      <c r="J94" s="70">
        <f>H94/'סכום נכסי הקרן'!$C$41</f>
        <v>2.5994159281067399E-7</v>
      </c>
    </row>
    <row r="95" spans="1:10">
      <c r="A95" s="62" t="s">
        <v>2664</v>
      </c>
      <c r="B95" s="59" t="s">
        <v>2666</v>
      </c>
      <c r="C95" s="72" t="s">
        <v>1823</v>
      </c>
      <c r="D95" s="72" t="s">
        <v>135</v>
      </c>
      <c r="E95" s="79">
        <v>45174</v>
      </c>
      <c r="F95" s="69">
        <v>604634.192775</v>
      </c>
      <c r="G95" s="71">
        <v>3.9044840000000001</v>
      </c>
      <c r="H95" s="69">
        <v>23.607845001000001</v>
      </c>
      <c r="I95" s="70">
        <f t="shared" si="1"/>
        <v>1.0554673232901046E-3</v>
      </c>
      <c r="J95" s="70">
        <f>H95/'סכום נכסי הקרן'!$C$41</f>
        <v>7.3941697947799375E-6</v>
      </c>
    </row>
    <row r="96" spans="1:10">
      <c r="A96" s="62" t="s">
        <v>2667</v>
      </c>
      <c r="B96" s="59" t="s">
        <v>2668</v>
      </c>
      <c r="C96" s="72" t="s">
        <v>1823</v>
      </c>
      <c r="D96" s="72" t="s">
        <v>135</v>
      </c>
      <c r="E96" s="79">
        <v>45181</v>
      </c>
      <c r="F96" s="69">
        <v>532219.26185999997</v>
      </c>
      <c r="G96" s="71">
        <v>3.9528509999999999</v>
      </c>
      <c r="H96" s="69">
        <v>21.037836856999999</v>
      </c>
      <c r="I96" s="70">
        <f t="shared" si="1"/>
        <v>9.4056655126002091E-4</v>
      </c>
      <c r="J96" s="70">
        <f>H96/'סכום נכסי הקרן'!$C$41</f>
        <v>6.5892222618772802E-6</v>
      </c>
    </row>
    <row r="97" spans="1:10">
      <c r="A97" s="62" t="s">
        <v>2667</v>
      </c>
      <c r="B97" s="59" t="s">
        <v>2669</v>
      </c>
      <c r="C97" s="72" t="s">
        <v>1823</v>
      </c>
      <c r="D97" s="72" t="s">
        <v>135</v>
      </c>
      <c r="E97" s="79">
        <v>45181</v>
      </c>
      <c r="F97" s="69">
        <v>850460.728</v>
      </c>
      <c r="G97" s="71">
        <v>3.9528509999999999</v>
      </c>
      <c r="H97" s="69">
        <v>33.617449293999996</v>
      </c>
      <c r="I97" s="70">
        <f t="shared" si="1"/>
        <v>1.502980014511109E-3</v>
      </c>
      <c r="J97" s="70">
        <f>H97/'סכום נכסי הקרן'!$C$41</f>
        <v>1.0529259580309496E-5</v>
      </c>
    </row>
    <row r="98" spans="1:10">
      <c r="A98" s="62" t="s">
        <v>2670</v>
      </c>
      <c r="B98" s="59" t="s">
        <v>2671</v>
      </c>
      <c r="C98" s="72" t="s">
        <v>1823</v>
      </c>
      <c r="D98" s="72" t="s">
        <v>135</v>
      </c>
      <c r="E98" s="79">
        <v>45181</v>
      </c>
      <c r="F98" s="69">
        <v>725849.79268499999</v>
      </c>
      <c r="G98" s="71">
        <v>3.9655879999999999</v>
      </c>
      <c r="H98" s="69">
        <v>28.784213135000002</v>
      </c>
      <c r="I98" s="70">
        <f t="shared" si="1"/>
        <v>1.2868940976748799E-3</v>
      </c>
      <c r="J98" s="70">
        <f>H98/'סכום נכסי הקרן'!$C$41</f>
        <v>9.0154505555381901E-6</v>
      </c>
    </row>
    <row r="99" spans="1:10">
      <c r="A99" s="62" t="s">
        <v>2672</v>
      </c>
      <c r="B99" s="59" t="s">
        <v>2673</v>
      </c>
      <c r="C99" s="72" t="s">
        <v>1823</v>
      </c>
      <c r="D99" s="72" t="s">
        <v>135</v>
      </c>
      <c r="E99" s="79">
        <v>45159</v>
      </c>
      <c r="F99" s="69">
        <v>968313.07709999988</v>
      </c>
      <c r="G99" s="71">
        <v>3.9097590000000002</v>
      </c>
      <c r="H99" s="69">
        <v>37.858709920000003</v>
      </c>
      <c r="I99" s="70">
        <f t="shared" si="1"/>
        <v>1.6925996939062557E-3</v>
      </c>
      <c r="J99" s="70">
        <f>H99/'סכום נכסי הקרן'!$C$41</f>
        <v>1.1857657035105996E-5</v>
      </c>
    </row>
    <row r="100" spans="1:10">
      <c r="A100" s="62" t="s">
        <v>2674</v>
      </c>
      <c r="B100" s="59" t="s">
        <v>2675</v>
      </c>
      <c r="C100" s="72" t="s">
        <v>1823</v>
      </c>
      <c r="D100" s="72" t="s">
        <v>135</v>
      </c>
      <c r="E100" s="79">
        <v>45167</v>
      </c>
      <c r="F100" s="69">
        <v>847431.15697799996</v>
      </c>
      <c r="G100" s="71">
        <v>3.9388100000000001</v>
      </c>
      <c r="H100" s="69">
        <v>33.378700445</v>
      </c>
      <c r="I100" s="70">
        <f t="shared" si="1"/>
        <v>1.4923059521991129E-3</v>
      </c>
      <c r="J100" s="70">
        <f>H100/'סכום נכסי הקרן'!$C$41</f>
        <v>1.0454481491596211E-5</v>
      </c>
    </row>
    <row r="101" spans="1:10">
      <c r="A101" s="62" t="s">
        <v>2676</v>
      </c>
      <c r="B101" s="59" t="s">
        <v>2677</v>
      </c>
      <c r="C101" s="72" t="s">
        <v>1823</v>
      </c>
      <c r="D101" s="72" t="s">
        <v>135</v>
      </c>
      <c r="E101" s="79">
        <v>45189</v>
      </c>
      <c r="F101" s="69">
        <v>3579686.5291419993</v>
      </c>
      <c r="G101" s="71">
        <v>4.0757500000000002</v>
      </c>
      <c r="H101" s="69">
        <v>145.899071846</v>
      </c>
      <c r="I101" s="70">
        <f t="shared" si="1"/>
        <v>6.5229038408751569E-3</v>
      </c>
      <c r="J101" s="70">
        <f>H101/'סכום נכסי הקרן'!$C$41</f>
        <v>4.569678045939493E-5</v>
      </c>
    </row>
    <row r="102" spans="1:10">
      <c r="A102" s="62" t="s">
        <v>2678</v>
      </c>
      <c r="B102" s="59" t="s">
        <v>2679</v>
      </c>
      <c r="C102" s="72" t="s">
        <v>1823</v>
      </c>
      <c r="D102" s="72" t="s">
        <v>135</v>
      </c>
      <c r="E102" s="79">
        <v>45174</v>
      </c>
      <c r="F102" s="69">
        <v>4450688.1279999996</v>
      </c>
      <c r="G102" s="71">
        <v>4.0826269999999996</v>
      </c>
      <c r="H102" s="69">
        <v>181.70500048000002</v>
      </c>
      <c r="I102" s="70">
        <f t="shared" si="1"/>
        <v>8.1237271117685275E-3</v>
      </c>
      <c r="J102" s="70">
        <f>H102/'סכום נכסי הקרן'!$C$41</f>
        <v>5.6911489636295841E-5</v>
      </c>
    </row>
    <row r="103" spans="1:10">
      <c r="A103" s="62" t="s">
        <v>2678</v>
      </c>
      <c r="B103" s="59" t="s">
        <v>2680</v>
      </c>
      <c r="C103" s="72" t="s">
        <v>1823</v>
      </c>
      <c r="D103" s="72" t="s">
        <v>135</v>
      </c>
      <c r="E103" s="79">
        <v>45174</v>
      </c>
      <c r="F103" s="69">
        <v>508836.00902400003</v>
      </c>
      <c r="G103" s="71">
        <v>4.0826269999999996</v>
      </c>
      <c r="H103" s="69">
        <v>20.773876894000001</v>
      </c>
      <c r="I103" s="70">
        <f t="shared" si="1"/>
        <v>9.2876534214535753E-4</v>
      </c>
      <c r="J103" s="70">
        <f>H103/'סכום נכסי הקרן'!$C$41</f>
        <v>6.5065478464292318E-6</v>
      </c>
    </row>
    <row r="104" spans="1:10">
      <c r="A104" s="62" t="s">
        <v>2681</v>
      </c>
      <c r="B104" s="59" t="s">
        <v>2682</v>
      </c>
      <c r="C104" s="72" t="s">
        <v>1823</v>
      </c>
      <c r="D104" s="72" t="s">
        <v>135</v>
      </c>
      <c r="E104" s="79">
        <v>45167</v>
      </c>
      <c r="F104" s="69">
        <v>958291.02720000001</v>
      </c>
      <c r="G104" s="71">
        <v>4.0100410000000002</v>
      </c>
      <c r="H104" s="69">
        <v>38.427867843000001</v>
      </c>
      <c r="I104" s="70">
        <f t="shared" si="1"/>
        <v>1.718045794111197E-3</v>
      </c>
      <c r="J104" s="70">
        <f>H104/'סכום נכסי הקרן'!$C$41</f>
        <v>1.2035921943340018E-5</v>
      </c>
    </row>
    <row r="105" spans="1:10">
      <c r="A105" s="62" t="s">
        <v>2683</v>
      </c>
      <c r="B105" s="59" t="s">
        <v>2684</v>
      </c>
      <c r="C105" s="72" t="s">
        <v>1823</v>
      </c>
      <c r="D105" s="72" t="s">
        <v>135</v>
      </c>
      <c r="E105" s="79">
        <v>45189</v>
      </c>
      <c r="F105" s="69">
        <v>1277924.3973600001</v>
      </c>
      <c r="G105" s="71">
        <v>4.1519490000000001</v>
      </c>
      <c r="H105" s="69">
        <v>53.058767228999997</v>
      </c>
      <c r="I105" s="70">
        <f t="shared" si="1"/>
        <v>2.372168871063546E-3</v>
      </c>
      <c r="J105" s="70">
        <f>H105/'סכום נכסי הקרן'!$C$41</f>
        <v>1.6618439081428777E-5</v>
      </c>
    </row>
    <row r="106" spans="1:10">
      <c r="A106" s="62" t="s">
        <v>2685</v>
      </c>
      <c r="B106" s="59" t="s">
        <v>2686</v>
      </c>
      <c r="C106" s="72" t="s">
        <v>1823</v>
      </c>
      <c r="D106" s="72" t="s">
        <v>135</v>
      </c>
      <c r="E106" s="79">
        <v>45189</v>
      </c>
      <c r="F106" s="69">
        <v>848194.77033900004</v>
      </c>
      <c r="G106" s="71">
        <v>4.1519490000000001</v>
      </c>
      <c r="H106" s="69">
        <v>35.216612952000006</v>
      </c>
      <c r="I106" s="70">
        <f t="shared" si="1"/>
        <v>1.5744759509483646E-3</v>
      </c>
      <c r="J106" s="70">
        <f>H106/'סכום נכסי הקרן'!$C$41</f>
        <v>1.1030130693975E-5</v>
      </c>
    </row>
    <row r="107" spans="1:10">
      <c r="A107" s="62" t="s">
        <v>2687</v>
      </c>
      <c r="B107" s="59" t="s">
        <v>2688</v>
      </c>
      <c r="C107" s="72" t="s">
        <v>1823</v>
      </c>
      <c r="D107" s="72" t="s">
        <v>135</v>
      </c>
      <c r="E107" s="79">
        <v>45190</v>
      </c>
      <c r="F107" s="69">
        <v>969468.12252000009</v>
      </c>
      <c r="G107" s="71">
        <v>4.1816259999999996</v>
      </c>
      <c r="H107" s="69">
        <v>40.539527474000003</v>
      </c>
      <c r="I107" s="70">
        <f t="shared" si="1"/>
        <v>1.8124545695981985E-3</v>
      </c>
      <c r="J107" s="70">
        <f>H107/'סכום נכסי הקרן'!$C$41</f>
        <v>1.2697310979896933E-5</v>
      </c>
    </row>
    <row r="108" spans="1:10">
      <c r="A108" s="62" t="s">
        <v>2689</v>
      </c>
      <c r="B108" s="59" t="s">
        <v>2690</v>
      </c>
      <c r="C108" s="72" t="s">
        <v>1823</v>
      </c>
      <c r="D108" s="72" t="s">
        <v>135</v>
      </c>
      <c r="E108" s="79">
        <v>45188</v>
      </c>
      <c r="F108" s="69">
        <v>1212797.6910000001</v>
      </c>
      <c r="G108" s="71">
        <v>4.2342589999999998</v>
      </c>
      <c r="H108" s="69">
        <v>51.352998527000004</v>
      </c>
      <c r="I108" s="70">
        <f t="shared" si="1"/>
        <v>2.2959068011467148E-3</v>
      </c>
      <c r="J108" s="70">
        <f>H108/'סכום נכסי הקרן'!$C$41</f>
        <v>1.6084178397631713E-5</v>
      </c>
    </row>
    <row r="109" spans="1:10">
      <c r="A109" s="62" t="s">
        <v>2691</v>
      </c>
      <c r="B109" s="59" t="s">
        <v>2692</v>
      </c>
      <c r="C109" s="72" t="s">
        <v>1823</v>
      </c>
      <c r="D109" s="72" t="s">
        <v>135</v>
      </c>
      <c r="E109" s="79">
        <v>45188</v>
      </c>
      <c r="F109" s="69">
        <v>2425595.3820000002</v>
      </c>
      <c r="G109" s="71">
        <v>4.2342589999999998</v>
      </c>
      <c r="H109" s="69">
        <v>102.70599705499998</v>
      </c>
      <c r="I109" s="70">
        <f t="shared" si="1"/>
        <v>4.591813602338137E-3</v>
      </c>
      <c r="J109" s="70">
        <f>H109/'סכום נכסי הקרן'!$C$41</f>
        <v>3.2168356795576626E-5</v>
      </c>
    </row>
    <row r="110" spans="1:10">
      <c r="A110" s="62" t="s">
        <v>2693</v>
      </c>
      <c r="B110" s="59" t="s">
        <v>2694</v>
      </c>
      <c r="C110" s="72" t="s">
        <v>1823</v>
      </c>
      <c r="D110" s="72" t="s">
        <v>135</v>
      </c>
      <c r="E110" s="79">
        <v>45190</v>
      </c>
      <c r="F110" s="69">
        <v>1697916.7674</v>
      </c>
      <c r="G110" s="71">
        <v>4.2576720000000003</v>
      </c>
      <c r="H110" s="69">
        <v>72.29172607000001</v>
      </c>
      <c r="I110" s="70">
        <f t="shared" si="1"/>
        <v>3.232042340497082E-3</v>
      </c>
      <c r="J110" s="70">
        <f>H110/'סכום נכסי הקרן'!$C$41</f>
        <v>2.2642358813210482E-5</v>
      </c>
    </row>
    <row r="111" spans="1:10">
      <c r="A111" s="62" t="s">
        <v>2693</v>
      </c>
      <c r="B111" s="59" t="s">
        <v>2695</v>
      </c>
      <c r="C111" s="72" t="s">
        <v>1823</v>
      </c>
      <c r="D111" s="72" t="s">
        <v>135</v>
      </c>
      <c r="E111" s="79">
        <v>45190</v>
      </c>
      <c r="F111" s="69">
        <v>556925.35499999998</v>
      </c>
      <c r="G111" s="71">
        <v>4.2576720000000003</v>
      </c>
      <c r="H111" s="69">
        <v>23.712054665</v>
      </c>
      <c r="I111" s="70">
        <f t="shared" si="1"/>
        <v>1.0601263633303278E-3</v>
      </c>
      <c r="J111" s="70">
        <f>H111/'סכום נכסי הקרן'!$C$41</f>
        <v>7.4268091123390078E-6</v>
      </c>
    </row>
    <row r="112" spans="1:10">
      <c r="A112" s="62" t="s">
        <v>2696</v>
      </c>
      <c r="B112" s="59" t="s">
        <v>2697</v>
      </c>
      <c r="C112" s="72" t="s">
        <v>1823</v>
      </c>
      <c r="D112" s="72" t="s">
        <v>135</v>
      </c>
      <c r="E112" s="79">
        <v>45182</v>
      </c>
      <c r="F112" s="69">
        <v>1213760.2288500001</v>
      </c>
      <c r="G112" s="71">
        <v>4.2868089999999999</v>
      </c>
      <c r="H112" s="69">
        <v>52.031587712000004</v>
      </c>
      <c r="I112" s="70">
        <f t="shared" si="1"/>
        <v>2.3262453903180359E-3</v>
      </c>
      <c r="J112" s="70">
        <f>H112/'סכום נכסי הקרן'!$C$41</f>
        <v>1.6296718070548865E-5</v>
      </c>
    </row>
    <row r="113" spans="1:10">
      <c r="A113" s="62" t="s">
        <v>2698</v>
      </c>
      <c r="B113" s="59" t="s">
        <v>2699</v>
      </c>
      <c r="C113" s="72" t="s">
        <v>1823</v>
      </c>
      <c r="D113" s="72" t="s">
        <v>135</v>
      </c>
      <c r="E113" s="79">
        <v>45182</v>
      </c>
      <c r="F113" s="69">
        <v>1115029.388</v>
      </c>
      <c r="G113" s="71">
        <v>4.3121039999999997</v>
      </c>
      <c r="H113" s="69">
        <v>48.081222314999998</v>
      </c>
      <c r="I113" s="70">
        <f t="shared" si="1"/>
        <v>2.1496311507966889E-3</v>
      </c>
      <c r="J113" s="70">
        <f>H113/'סכום נכסי הקרן'!$C$41</f>
        <v>1.5059431376417993E-5</v>
      </c>
    </row>
    <row r="114" spans="1:10">
      <c r="A114" s="62" t="s">
        <v>2700</v>
      </c>
      <c r="B114" s="59" t="s">
        <v>2701</v>
      </c>
      <c r="C114" s="72" t="s">
        <v>1823</v>
      </c>
      <c r="D114" s="72" t="s">
        <v>135</v>
      </c>
      <c r="E114" s="79">
        <v>45182</v>
      </c>
      <c r="F114" s="69">
        <v>728583.40017900011</v>
      </c>
      <c r="G114" s="71">
        <v>4.3298019999999999</v>
      </c>
      <c r="H114" s="69">
        <v>31.546215496000002</v>
      </c>
      <c r="I114" s="70">
        <f t="shared" si="1"/>
        <v>1.410378610503651E-3</v>
      </c>
      <c r="J114" s="70">
        <f>H114/'סכום נכסי הקרן'!$C$41</f>
        <v>9.8805322446949932E-6</v>
      </c>
    </row>
    <row r="115" spans="1:10">
      <c r="A115" s="62" t="s">
        <v>2700</v>
      </c>
      <c r="B115" s="59" t="s">
        <v>2702</v>
      </c>
      <c r="C115" s="72" t="s">
        <v>1823</v>
      </c>
      <c r="D115" s="72" t="s">
        <v>135</v>
      </c>
      <c r="E115" s="79">
        <v>45182</v>
      </c>
      <c r="F115" s="69">
        <v>1115235.65665</v>
      </c>
      <c r="G115" s="71">
        <v>4.3298019999999999</v>
      </c>
      <c r="H115" s="69">
        <v>48.287490964999996</v>
      </c>
      <c r="I115" s="70">
        <f t="shared" si="1"/>
        <v>2.1588530776555336E-3</v>
      </c>
      <c r="J115" s="70">
        <f>H115/'סכום נכסי הקרן'!$C$41</f>
        <v>1.5124036401627851E-5</v>
      </c>
    </row>
    <row r="116" spans="1:10">
      <c r="A116" s="62" t="s">
        <v>2703</v>
      </c>
      <c r="B116" s="59" t="s">
        <v>2704</v>
      </c>
      <c r="C116" s="72" t="s">
        <v>1823</v>
      </c>
      <c r="D116" s="72" t="s">
        <v>135</v>
      </c>
      <c r="E116" s="79">
        <v>45182</v>
      </c>
      <c r="F116" s="69">
        <v>971521.53659999999</v>
      </c>
      <c r="G116" s="71">
        <v>4.3373840000000001</v>
      </c>
      <c r="H116" s="69">
        <v>42.138623688999999</v>
      </c>
      <c r="I116" s="70">
        <f t="shared" si="1"/>
        <v>1.8839474907715581E-3</v>
      </c>
      <c r="J116" s="70">
        <f>H116/'סכום נכסי הקרן'!$C$41</f>
        <v>1.3198160969864211E-5</v>
      </c>
    </row>
    <row r="117" spans="1:10">
      <c r="A117" s="62" t="s">
        <v>2705</v>
      </c>
      <c r="B117" s="59" t="s">
        <v>2706</v>
      </c>
      <c r="C117" s="72" t="s">
        <v>1823</v>
      </c>
      <c r="D117" s="72" t="s">
        <v>135</v>
      </c>
      <c r="E117" s="79">
        <v>45173</v>
      </c>
      <c r="F117" s="69">
        <v>2307973.25673</v>
      </c>
      <c r="G117" s="71">
        <v>4.3170890000000002</v>
      </c>
      <c r="H117" s="69">
        <v>99.637265965999987</v>
      </c>
      <c r="I117" s="70">
        <f t="shared" si="1"/>
        <v>4.4546157603382952E-3</v>
      </c>
      <c r="J117" s="70">
        <f>H117/'סכום נכסי הקרן'!$C$41</f>
        <v>3.120720516459867E-5</v>
      </c>
    </row>
    <row r="118" spans="1:10">
      <c r="A118" s="62" t="s">
        <v>2707</v>
      </c>
      <c r="B118" s="59" t="s">
        <v>2708</v>
      </c>
      <c r="C118" s="72" t="s">
        <v>1823</v>
      </c>
      <c r="D118" s="72" t="s">
        <v>135</v>
      </c>
      <c r="E118" s="79">
        <v>45173</v>
      </c>
      <c r="F118" s="69">
        <v>2065028.7033899999</v>
      </c>
      <c r="G118" s="71">
        <v>4.3170890000000002</v>
      </c>
      <c r="H118" s="69">
        <v>89.149132706000003</v>
      </c>
      <c r="I118" s="70">
        <f t="shared" si="1"/>
        <v>3.9857088381785987E-3</v>
      </c>
      <c r="J118" s="70">
        <f>H118/'סכום נכסי הקרן'!$C$41</f>
        <v>2.7922236199772202E-5</v>
      </c>
    </row>
    <row r="119" spans="1:10">
      <c r="A119" s="62" t="s">
        <v>2709</v>
      </c>
      <c r="B119" s="59" t="s">
        <v>2710</v>
      </c>
      <c r="C119" s="72" t="s">
        <v>1823</v>
      </c>
      <c r="D119" s="72" t="s">
        <v>135</v>
      </c>
      <c r="E119" s="79">
        <v>45173</v>
      </c>
      <c r="F119" s="69">
        <v>729122.42137500003</v>
      </c>
      <c r="G119" s="71">
        <v>4.3549829999999998</v>
      </c>
      <c r="H119" s="69">
        <v>31.753161134000003</v>
      </c>
      <c r="I119" s="70">
        <f t="shared" si="1"/>
        <v>1.4196308043653595E-3</v>
      </c>
      <c r="J119" s="70">
        <f>H119/'סכום נכסי הקרן'!$C$41</f>
        <v>9.9453493080735538E-6</v>
      </c>
    </row>
    <row r="120" spans="1:10">
      <c r="A120" s="62" t="s">
        <v>2709</v>
      </c>
      <c r="B120" s="59" t="s">
        <v>2711</v>
      </c>
      <c r="C120" s="72" t="s">
        <v>1823</v>
      </c>
      <c r="D120" s="72" t="s">
        <v>135</v>
      </c>
      <c r="E120" s="79">
        <v>45173</v>
      </c>
      <c r="F120" s="69">
        <v>854408.49</v>
      </c>
      <c r="G120" s="71">
        <v>4.3549829999999998</v>
      </c>
      <c r="H120" s="69">
        <v>37.209348747999996</v>
      </c>
      <c r="I120" s="70">
        <f t="shared" si="1"/>
        <v>1.6635678403833975E-3</v>
      </c>
      <c r="J120" s="70">
        <f>H120/'סכום נכסי הקרן'!$C$41</f>
        <v>1.1654271814485395E-5</v>
      </c>
    </row>
    <row r="121" spans="1:10">
      <c r="A121" s="62" t="s">
        <v>2712</v>
      </c>
      <c r="B121" s="59" t="s">
        <v>2713</v>
      </c>
      <c r="C121" s="72" t="s">
        <v>1823</v>
      </c>
      <c r="D121" s="72" t="s">
        <v>135</v>
      </c>
      <c r="E121" s="79">
        <v>45195</v>
      </c>
      <c r="F121" s="69">
        <v>2007782.0856069999</v>
      </c>
      <c r="G121" s="71">
        <v>4.4637669999999998</v>
      </c>
      <c r="H121" s="69">
        <v>89.622717371000022</v>
      </c>
      <c r="I121" s="70">
        <f t="shared" si="1"/>
        <v>4.0068820176321924E-3</v>
      </c>
      <c r="J121" s="70">
        <f>H121/'סכום נכסי הקרן'!$C$41</f>
        <v>2.807056678331618E-5</v>
      </c>
    </row>
    <row r="122" spans="1:10">
      <c r="A122" s="62" t="s">
        <v>2714</v>
      </c>
      <c r="B122" s="59" t="s">
        <v>2715</v>
      </c>
      <c r="C122" s="72" t="s">
        <v>1823</v>
      </c>
      <c r="D122" s="72" t="s">
        <v>135</v>
      </c>
      <c r="E122" s="79">
        <v>45173</v>
      </c>
      <c r="F122" s="69">
        <v>1215364.4586</v>
      </c>
      <c r="G122" s="71">
        <v>4.3676079999999997</v>
      </c>
      <c r="H122" s="69">
        <v>53.082358198000009</v>
      </c>
      <c r="I122" s="70">
        <f t="shared" si="1"/>
        <v>2.373223583889016E-3</v>
      </c>
      <c r="J122" s="70">
        <f>H122/'סכום נכסי הקרן'!$C$41</f>
        <v>1.6625827965522265E-5</v>
      </c>
    </row>
    <row r="123" spans="1:10">
      <c r="A123" s="62" t="s">
        <v>2716</v>
      </c>
      <c r="B123" s="59" t="s">
        <v>2717</v>
      </c>
      <c r="C123" s="72" t="s">
        <v>1823</v>
      </c>
      <c r="D123" s="72" t="s">
        <v>135</v>
      </c>
      <c r="E123" s="79">
        <v>45195</v>
      </c>
      <c r="F123" s="69">
        <v>1337465.5933320001</v>
      </c>
      <c r="G123" s="71">
        <v>4.5041029999999997</v>
      </c>
      <c r="H123" s="69">
        <v>60.240832400000002</v>
      </c>
      <c r="I123" s="70">
        <f t="shared" si="1"/>
        <v>2.6932670103223121E-3</v>
      </c>
      <c r="J123" s="70">
        <f>H123/'סכום נכסי הקרן'!$C$41</f>
        <v>1.8867920529197506E-5</v>
      </c>
    </row>
    <row r="124" spans="1:10">
      <c r="A124" s="62" t="s">
        <v>2716</v>
      </c>
      <c r="B124" s="59" t="s">
        <v>2718</v>
      </c>
      <c r="C124" s="72" t="s">
        <v>1823</v>
      </c>
      <c r="D124" s="72" t="s">
        <v>135</v>
      </c>
      <c r="E124" s="79">
        <v>45195</v>
      </c>
      <c r="F124" s="69">
        <v>427441.11072</v>
      </c>
      <c r="G124" s="71">
        <v>4.5041029999999997</v>
      </c>
      <c r="H124" s="69">
        <v>19.252389324999999</v>
      </c>
      <c r="I124" s="70">
        <f t="shared" si="1"/>
        <v>8.6074217392294761E-4</v>
      </c>
      <c r="J124" s="70">
        <f>H124/'סכום נכסי הקרן'!$C$41</f>
        <v>6.030005518005929E-6</v>
      </c>
    </row>
    <row r="125" spans="1:10">
      <c r="A125" s="62" t="s">
        <v>2719</v>
      </c>
      <c r="B125" s="59" t="s">
        <v>2720</v>
      </c>
      <c r="C125" s="72" t="s">
        <v>1823</v>
      </c>
      <c r="D125" s="72" t="s">
        <v>135</v>
      </c>
      <c r="E125" s="79">
        <v>45187</v>
      </c>
      <c r="F125" s="69">
        <v>486402.46019999997</v>
      </c>
      <c r="G125" s="71">
        <v>4.483047</v>
      </c>
      <c r="H125" s="69">
        <v>21.805653300000003</v>
      </c>
      <c r="I125" s="70">
        <f t="shared" si="1"/>
        <v>9.7489434212094097E-4</v>
      </c>
      <c r="J125" s="70">
        <f>H125/'סכום נכסי הקרן'!$C$41</f>
        <v>6.8297086404741208E-6</v>
      </c>
    </row>
    <row r="126" spans="1:10">
      <c r="A126" s="62" t="s">
        <v>2721</v>
      </c>
      <c r="B126" s="59" t="s">
        <v>2722</v>
      </c>
      <c r="C126" s="72" t="s">
        <v>1823</v>
      </c>
      <c r="D126" s="72" t="s">
        <v>135</v>
      </c>
      <c r="E126" s="79">
        <v>45195</v>
      </c>
      <c r="F126" s="69">
        <v>2553612.9160500001</v>
      </c>
      <c r="G126" s="71">
        <v>4.5141819999999999</v>
      </c>
      <c r="H126" s="69">
        <v>115.27473608800003</v>
      </c>
      <c r="I126" s="70">
        <f t="shared" si="1"/>
        <v>5.1537409338557102E-3</v>
      </c>
      <c r="J126" s="70">
        <f>H126/'סכום נכסי הקרן'!$C$41</f>
        <v>3.6104988475102814E-5</v>
      </c>
    </row>
    <row r="127" spans="1:10">
      <c r="A127" s="62" t="s">
        <v>2723</v>
      </c>
      <c r="B127" s="59" t="s">
        <v>2724</v>
      </c>
      <c r="C127" s="72" t="s">
        <v>1823</v>
      </c>
      <c r="D127" s="72" t="s">
        <v>135</v>
      </c>
      <c r="E127" s="79">
        <v>45239</v>
      </c>
      <c r="F127" s="69">
        <v>854972.45599999989</v>
      </c>
      <c r="G127" s="71">
        <v>4.6587509999999996</v>
      </c>
      <c r="H127" s="69">
        <v>39.831038768999996</v>
      </c>
      <c r="I127" s="70">
        <f t="shared" si="1"/>
        <v>1.7807792228219065E-3</v>
      </c>
      <c r="J127" s="70">
        <f>H127/'סכום נכסי הקרן'!$C$41</f>
        <v>1.2475406533208474E-5</v>
      </c>
    </row>
    <row r="128" spans="1:10">
      <c r="A128" s="62" t="s">
        <v>2725</v>
      </c>
      <c r="B128" s="59" t="s">
        <v>2726</v>
      </c>
      <c r="C128" s="72" t="s">
        <v>1823</v>
      </c>
      <c r="D128" s="72" t="s">
        <v>135</v>
      </c>
      <c r="E128" s="79">
        <v>45175</v>
      </c>
      <c r="F128" s="69">
        <v>972804.92039999994</v>
      </c>
      <c r="G128" s="71">
        <v>4.4400839999999997</v>
      </c>
      <c r="H128" s="69">
        <v>43.193351360999998</v>
      </c>
      <c r="I128" s="70">
        <f t="shared" si="1"/>
        <v>1.9311026035198284E-3</v>
      </c>
      <c r="J128" s="70">
        <f>H128/'סכום נכסי הקרן'!$C$41</f>
        <v>1.3528510287800286E-5</v>
      </c>
    </row>
    <row r="129" spans="1:10">
      <c r="A129" s="62" t="s">
        <v>2727</v>
      </c>
      <c r="B129" s="59" t="s">
        <v>2728</v>
      </c>
      <c r="C129" s="72" t="s">
        <v>1823</v>
      </c>
      <c r="D129" s="72" t="s">
        <v>135</v>
      </c>
      <c r="E129" s="79">
        <v>45173</v>
      </c>
      <c r="F129" s="69">
        <v>291856.87672599999</v>
      </c>
      <c r="G129" s="71">
        <v>4.3504649999999998</v>
      </c>
      <c r="H129" s="69">
        <v>12.697131958000002</v>
      </c>
      <c r="I129" s="70">
        <f t="shared" si="1"/>
        <v>5.6766756476941624E-4</v>
      </c>
      <c r="J129" s="70">
        <f>H129/'סכום נכסי הקרן'!$C$41</f>
        <v>3.976845391868754E-6</v>
      </c>
    </row>
    <row r="130" spans="1:10">
      <c r="A130" s="62" t="s">
        <v>2729</v>
      </c>
      <c r="B130" s="59" t="s">
        <v>2730</v>
      </c>
      <c r="C130" s="72" t="s">
        <v>1823</v>
      </c>
      <c r="D130" s="72" t="s">
        <v>135</v>
      </c>
      <c r="E130" s="79">
        <v>45175</v>
      </c>
      <c r="F130" s="69">
        <v>851496.275165</v>
      </c>
      <c r="G130" s="71">
        <v>4.4728500000000002</v>
      </c>
      <c r="H130" s="69">
        <v>38.086152222999999</v>
      </c>
      <c r="I130" s="70">
        <f t="shared" si="1"/>
        <v>1.7027682594292918E-3</v>
      </c>
      <c r="J130" s="70">
        <f>H130/'סכום נכסי הקרן'!$C$41</f>
        <v>1.1928893821302556E-5</v>
      </c>
    </row>
    <row r="131" spans="1:10">
      <c r="A131" s="62" t="s">
        <v>2731</v>
      </c>
      <c r="B131" s="59" t="s">
        <v>2732</v>
      </c>
      <c r="C131" s="72" t="s">
        <v>1823</v>
      </c>
      <c r="D131" s="72" t="s">
        <v>135</v>
      </c>
      <c r="E131" s="79">
        <v>45239</v>
      </c>
      <c r="F131" s="69">
        <v>1675991.7151500001</v>
      </c>
      <c r="G131" s="71">
        <v>4.7040100000000002</v>
      </c>
      <c r="H131" s="69">
        <v>78.838824872000004</v>
      </c>
      <c r="I131" s="70">
        <f t="shared" si="1"/>
        <v>3.5247521938348209E-3</v>
      </c>
      <c r="J131" s="70">
        <f>H131/'סכום נכסי הקרן'!$C$41</f>
        <v>2.4692963610181052E-5</v>
      </c>
    </row>
    <row r="132" spans="1:10">
      <c r="A132" s="62" t="s">
        <v>2733</v>
      </c>
      <c r="B132" s="59" t="s">
        <v>2734</v>
      </c>
      <c r="C132" s="72" t="s">
        <v>1823</v>
      </c>
      <c r="D132" s="72" t="s">
        <v>135</v>
      </c>
      <c r="E132" s="79">
        <v>45175</v>
      </c>
      <c r="F132" s="69">
        <v>2676625.2532799998</v>
      </c>
      <c r="G132" s="71">
        <v>4.4904840000000004</v>
      </c>
      <c r="H132" s="69">
        <v>120.193438423</v>
      </c>
      <c r="I132" s="70">
        <f t="shared" si="1"/>
        <v>5.3736479006865796E-3</v>
      </c>
      <c r="J132" s="70">
        <f>H132/'סכום נכסי הקרן'!$C$41</f>
        <v>3.7645566203964969E-5</v>
      </c>
    </row>
    <row r="133" spans="1:10">
      <c r="A133" s="62" t="s">
        <v>2735</v>
      </c>
      <c r="B133" s="59" t="s">
        <v>2736</v>
      </c>
      <c r="C133" s="72" t="s">
        <v>1823</v>
      </c>
      <c r="D133" s="72" t="s">
        <v>135</v>
      </c>
      <c r="E133" s="79">
        <v>45187</v>
      </c>
      <c r="F133" s="69">
        <v>1216808.265375</v>
      </c>
      <c r="G133" s="71">
        <v>4.5460120000000002</v>
      </c>
      <c r="H133" s="69">
        <v>55.316248125000001</v>
      </c>
      <c r="I133" s="70">
        <f t="shared" si="1"/>
        <v>2.4730970717772808E-3</v>
      </c>
      <c r="J133" s="70">
        <f>H133/'סכום נכסי הקרן'!$C$41</f>
        <v>1.7325500528705682E-5</v>
      </c>
    </row>
    <row r="134" spans="1:10">
      <c r="A134" s="62" t="s">
        <v>2735</v>
      </c>
      <c r="B134" s="59" t="s">
        <v>2737</v>
      </c>
      <c r="C134" s="72" t="s">
        <v>1823</v>
      </c>
      <c r="D134" s="72" t="s">
        <v>135</v>
      </c>
      <c r="E134" s="79">
        <v>45187</v>
      </c>
      <c r="F134" s="69">
        <v>1564547.71025</v>
      </c>
      <c r="G134" s="71">
        <v>4.5460120000000002</v>
      </c>
      <c r="H134" s="69">
        <v>71.124524550000004</v>
      </c>
      <c r="I134" s="70">
        <f t="shared" si="1"/>
        <v>3.1798587098436971E-3</v>
      </c>
      <c r="J134" s="70">
        <f>H134/'סכום נכסי הקרן'!$C$41</f>
        <v>2.2276781767815629E-5</v>
      </c>
    </row>
    <row r="135" spans="1:10">
      <c r="A135" s="62" t="s">
        <v>2738</v>
      </c>
      <c r="B135" s="59" t="s">
        <v>2739</v>
      </c>
      <c r="C135" s="72" t="s">
        <v>1823</v>
      </c>
      <c r="D135" s="72" t="s">
        <v>135</v>
      </c>
      <c r="E135" s="79">
        <v>45239</v>
      </c>
      <c r="F135" s="69">
        <v>2403015.0390249998</v>
      </c>
      <c r="G135" s="71">
        <v>4.734159</v>
      </c>
      <c r="H135" s="69">
        <v>113.762562946</v>
      </c>
      <c r="I135" s="70">
        <f t="shared" si="1"/>
        <v>5.0861341981087438E-3</v>
      </c>
      <c r="J135" s="70">
        <f>H135/'סכום נכסי הקרן'!$C$41</f>
        <v>3.5631363501261262E-5</v>
      </c>
    </row>
    <row r="136" spans="1:10">
      <c r="A136" s="62" t="s">
        <v>2740</v>
      </c>
      <c r="B136" s="59" t="s">
        <v>2741</v>
      </c>
      <c r="C136" s="72" t="s">
        <v>1823</v>
      </c>
      <c r="D136" s="72" t="s">
        <v>135</v>
      </c>
      <c r="E136" s="79">
        <v>45175</v>
      </c>
      <c r="F136" s="69">
        <v>3042421.7208750006</v>
      </c>
      <c r="G136" s="71">
        <v>4.5156650000000003</v>
      </c>
      <c r="H136" s="69">
        <v>137.38556765999999</v>
      </c>
      <c r="I136" s="70">
        <f t="shared" si="1"/>
        <v>6.1422792868493278E-3</v>
      </c>
      <c r="J136" s="70">
        <f>H136/'סכום נכסי הקרן'!$C$41</f>
        <v>4.3030281441920556E-5</v>
      </c>
    </row>
    <row r="137" spans="1:10">
      <c r="A137" s="62" t="s">
        <v>2742</v>
      </c>
      <c r="B137" s="59" t="s">
        <v>2743</v>
      </c>
      <c r="C137" s="72" t="s">
        <v>1823</v>
      </c>
      <c r="D137" s="72" t="s">
        <v>135</v>
      </c>
      <c r="E137" s="79">
        <v>45187</v>
      </c>
      <c r="F137" s="69">
        <v>1704025.674288</v>
      </c>
      <c r="G137" s="71">
        <v>4.57369</v>
      </c>
      <c r="H137" s="69">
        <v>77.936850137000008</v>
      </c>
      <c r="I137" s="70">
        <f t="shared" si="1"/>
        <v>3.4844264097920411E-3</v>
      </c>
      <c r="J137" s="70">
        <f>H137/'סכום נכסי הקרן'!$C$41</f>
        <v>2.4410457759227308E-5</v>
      </c>
    </row>
    <row r="138" spans="1:10">
      <c r="A138" s="62" t="s">
        <v>2744</v>
      </c>
      <c r="B138" s="59" t="s">
        <v>2745</v>
      </c>
      <c r="C138" s="72" t="s">
        <v>1823</v>
      </c>
      <c r="D138" s="72" t="s">
        <v>135</v>
      </c>
      <c r="E138" s="79">
        <v>45201</v>
      </c>
      <c r="F138" s="69">
        <v>1217931.2261999999</v>
      </c>
      <c r="G138" s="71">
        <v>4.665108</v>
      </c>
      <c r="H138" s="69">
        <v>56.817807170999998</v>
      </c>
      <c r="I138" s="70">
        <f t="shared" ref="I138:I201" si="2">IFERROR(H138/$H$9,0)</f>
        <v>2.5402292690183473E-3</v>
      </c>
      <c r="J138" s="70">
        <f>H138/'סכום נכסי הקרן'!$C$41</f>
        <v>1.7795801081023841E-5</v>
      </c>
    </row>
    <row r="139" spans="1:10">
      <c r="A139" s="62" t="s">
        <v>2746</v>
      </c>
      <c r="B139" s="59" t="s">
        <v>2747</v>
      </c>
      <c r="C139" s="72" t="s">
        <v>1823</v>
      </c>
      <c r="D139" s="72" t="s">
        <v>135</v>
      </c>
      <c r="E139" s="79">
        <v>45244</v>
      </c>
      <c r="F139" s="69">
        <v>1962646.20475</v>
      </c>
      <c r="G139" s="71">
        <v>5.1443950000000003</v>
      </c>
      <c r="H139" s="69">
        <v>100.96626969599998</v>
      </c>
      <c r="I139" s="70">
        <f t="shared" si="2"/>
        <v>4.5140332975801001E-3</v>
      </c>
      <c r="J139" s="70">
        <f>H139/'סכום נכסי הקרן'!$C$41</f>
        <v>3.1623459983160026E-5</v>
      </c>
    </row>
    <row r="140" spans="1:10">
      <c r="A140" s="62" t="s">
        <v>2746</v>
      </c>
      <c r="B140" s="59" t="s">
        <v>2748</v>
      </c>
      <c r="C140" s="72" t="s">
        <v>1823</v>
      </c>
      <c r="D140" s="72" t="s">
        <v>135</v>
      </c>
      <c r="E140" s="79">
        <v>45244</v>
      </c>
      <c r="F140" s="69">
        <v>1953823.4971199997</v>
      </c>
      <c r="G140" s="71">
        <v>5.1443950000000003</v>
      </c>
      <c r="H140" s="69">
        <v>100.51239485500001</v>
      </c>
      <c r="I140" s="70">
        <f t="shared" si="2"/>
        <v>4.4937413114408027E-3</v>
      </c>
      <c r="J140" s="70">
        <f>H140/'סכום נכסי הקרן'!$C$41</f>
        <v>3.1481302677408892E-5</v>
      </c>
    </row>
    <row r="141" spans="1:10">
      <c r="A141" s="62" t="s">
        <v>2749</v>
      </c>
      <c r="B141" s="59" t="s">
        <v>2750</v>
      </c>
      <c r="C141" s="72" t="s">
        <v>1823</v>
      </c>
      <c r="D141" s="72" t="s">
        <v>135</v>
      </c>
      <c r="E141" s="79">
        <v>45244</v>
      </c>
      <c r="F141" s="69">
        <v>342278.45945999993</v>
      </c>
      <c r="G141" s="71">
        <v>5.2439809999999998</v>
      </c>
      <c r="H141" s="69">
        <v>17.949016576000002</v>
      </c>
      <c r="I141" s="70">
        <f t="shared" si="2"/>
        <v>8.0247055503617415E-4</v>
      </c>
      <c r="J141" s="70">
        <f>H141/'סכום נכסי הקרן'!$C$41</f>
        <v>5.6217785319516392E-6</v>
      </c>
    </row>
    <row r="142" spans="1:10">
      <c r="A142" s="62" t="s">
        <v>2751</v>
      </c>
      <c r="B142" s="59" t="s">
        <v>2752</v>
      </c>
      <c r="C142" s="72" t="s">
        <v>1823</v>
      </c>
      <c r="D142" s="72" t="s">
        <v>135</v>
      </c>
      <c r="E142" s="79">
        <v>45244</v>
      </c>
      <c r="F142" s="69">
        <v>966919.70700000005</v>
      </c>
      <c r="G142" s="71">
        <v>5.2439809999999998</v>
      </c>
      <c r="H142" s="69">
        <v>50.705083382999995</v>
      </c>
      <c r="I142" s="70">
        <f t="shared" si="2"/>
        <v>2.2669395971207716E-3</v>
      </c>
      <c r="J142" s="70">
        <f>H142/'סכום נכסי הקרן'!$C$41</f>
        <v>1.5881246084786452E-5</v>
      </c>
    </row>
    <row r="143" spans="1:10">
      <c r="A143" s="62" t="s">
        <v>2753</v>
      </c>
      <c r="B143" s="59" t="s">
        <v>2754</v>
      </c>
      <c r="C143" s="72" t="s">
        <v>1823</v>
      </c>
      <c r="D143" s="72" t="s">
        <v>135</v>
      </c>
      <c r="E143" s="79">
        <v>45244</v>
      </c>
      <c r="F143" s="69">
        <v>1964708.8912500001</v>
      </c>
      <c r="G143" s="71">
        <v>5.2439809999999998</v>
      </c>
      <c r="H143" s="69">
        <v>103.028956196</v>
      </c>
      <c r="I143" s="70">
        <f t="shared" si="2"/>
        <v>4.6062525661685469E-3</v>
      </c>
      <c r="J143" s="70">
        <f>H143/'סכום נכסי הקרן'!$C$41</f>
        <v>3.2269510235258611E-5</v>
      </c>
    </row>
    <row r="144" spans="1:10">
      <c r="A144" s="62" t="s">
        <v>2755</v>
      </c>
      <c r="B144" s="59" t="s">
        <v>2756</v>
      </c>
      <c r="C144" s="72" t="s">
        <v>1823</v>
      </c>
      <c r="D144" s="72" t="s">
        <v>135</v>
      </c>
      <c r="E144" s="79">
        <v>45180</v>
      </c>
      <c r="F144" s="69">
        <v>3058624.44135</v>
      </c>
      <c r="G144" s="71">
        <v>5.0339830000000001</v>
      </c>
      <c r="H144" s="69">
        <v>153.97062896</v>
      </c>
      <c r="I144" s="70">
        <f t="shared" si="2"/>
        <v>6.8837696793934934E-3</v>
      </c>
      <c r="J144" s="70">
        <f>H144/'סכום נכסי הקרן'!$C$41</f>
        <v>4.8224858045750308E-5</v>
      </c>
    </row>
    <row r="145" spans="1:10">
      <c r="A145" s="62" t="s">
        <v>2757</v>
      </c>
      <c r="B145" s="59" t="s">
        <v>2758</v>
      </c>
      <c r="C145" s="72" t="s">
        <v>1823</v>
      </c>
      <c r="D145" s="72" t="s">
        <v>135</v>
      </c>
      <c r="E145" s="79">
        <v>45238</v>
      </c>
      <c r="F145" s="69">
        <v>1468678.7530439999</v>
      </c>
      <c r="G145" s="71">
        <v>5.2778799999999997</v>
      </c>
      <c r="H145" s="69">
        <v>77.515098136000006</v>
      </c>
      <c r="I145" s="70">
        <f t="shared" si="2"/>
        <v>3.4655705821818182E-3</v>
      </c>
      <c r="J145" s="70">
        <f>H145/'סכום נכסי הקרן'!$C$41</f>
        <v>2.4278361589223221E-5</v>
      </c>
    </row>
    <row r="146" spans="1:10">
      <c r="A146" s="62" t="s">
        <v>2759</v>
      </c>
      <c r="B146" s="59" t="s">
        <v>2760</v>
      </c>
      <c r="C146" s="72" t="s">
        <v>1823</v>
      </c>
      <c r="D146" s="72" t="s">
        <v>135</v>
      </c>
      <c r="E146" s="79">
        <v>45238</v>
      </c>
      <c r="F146" s="69">
        <v>1224219.8068200001</v>
      </c>
      <c r="G146" s="71">
        <v>5.3027049999999996</v>
      </c>
      <c r="H146" s="69">
        <v>64.916761063999999</v>
      </c>
      <c r="I146" s="70">
        <f t="shared" si="2"/>
        <v>2.9023199717712923E-3</v>
      </c>
      <c r="J146" s="70">
        <f>H146/'סכום נכסי הקרן'!$C$41</f>
        <v>2.0332459562236306E-5</v>
      </c>
    </row>
    <row r="147" spans="1:10">
      <c r="A147" s="62" t="s">
        <v>2761</v>
      </c>
      <c r="B147" s="59" t="s">
        <v>2762</v>
      </c>
      <c r="C147" s="72" t="s">
        <v>1823</v>
      </c>
      <c r="D147" s="72" t="s">
        <v>135</v>
      </c>
      <c r="E147" s="79">
        <v>45243</v>
      </c>
      <c r="F147" s="69">
        <v>215209.42559999999</v>
      </c>
      <c r="G147" s="71">
        <v>5.3887869999999998</v>
      </c>
      <c r="H147" s="69">
        <v>11.597176876999997</v>
      </c>
      <c r="I147" s="70">
        <f t="shared" si="2"/>
        <v>5.1849041009760066E-4</v>
      </c>
      <c r="J147" s="70">
        <f>H147/'סכום נכסי הקרן'!$C$41</f>
        <v>3.6323304801857759E-6</v>
      </c>
    </row>
    <row r="148" spans="1:10">
      <c r="A148" s="62" t="s">
        <v>2761</v>
      </c>
      <c r="B148" s="59" t="s">
        <v>2763</v>
      </c>
      <c r="C148" s="72" t="s">
        <v>1823</v>
      </c>
      <c r="D148" s="72" t="s">
        <v>135</v>
      </c>
      <c r="E148" s="79">
        <v>45243</v>
      </c>
      <c r="F148" s="69">
        <v>1469217.7742399999</v>
      </c>
      <c r="G148" s="71">
        <v>5.3887869999999998</v>
      </c>
      <c r="H148" s="69">
        <v>79.173011830999997</v>
      </c>
      <c r="I148" s="70">
        <f t="shared" si="2"/>
        <v>3.5396931346567914E-3</v>
      </c>
      <c r="J148" s="70">
        <f>H148/'סכום נכסי הקרן'!$C$41</f>
        <v>2.4797633694127401E-5</v>
      </c>
    </row>
    <row r="149" spans="1:10">
      <c r="A149" s="62" t="s">
        <v>2764</v>
      </c>
      <c r="B149" s="59" t="s">
        <v>2765</v>
      </c>
      <c r="C149" s="72" t="s">
        <v>1823</v>
      </c>
      <c r="D149" s="72" t="s">
        <v>135</v>
      </c>
      <c r="E149" s="79">
        <v>45238</v>
      </c>
      <c r="F149" s="69">
        <v>1224508.5681749999</v>
      </c>
      <c r="G149" s="71">
        <v>5.3250359999999999</v>
      </c>
      <c r="H149" s="69">
        <v>65.205522419000005</v>
      </c>
      <c r="I149" s="70">
        <f t="shared" si="2"/>
        <v>2.9152300097022668E-3</v>
      </c>
      <c r="J149" s="70">
        <f>H149/'סכום נכסי הקרן'!$C$41</f>
        <v>2.0422901976143648E-5</v>
      </c>
    </row>
    <row r="150" spans="1:10">
      <c r="A150" s="62" t="s">
        <v>2766</v>
      </c>
      <c r="B150" s="59" t="s">
        <v>2767</v>
      </c>
      <c r="C150" s="72" t="s">
        <v>1823</v>
      </c>
      <c r="D150" s="72" t="s">
        <v>135</v>
      </c>
      <c r="E150" s="79">
        <v>45197</v>
      </c>
      <c r="F150" s="69">
        <v>979991.86968</v>
      </c>
      <c r="G150" s="71">
        <v>5.1408899999999997</v>
      </c>
      <c r="H150" s="69">
        <v>50.380300641000005</v>
      </c>
      <c r="I150" s="70">
        <f t="shared" si="2"/>
        <v>2.2524191031351908E-3</v>
      </c>
      <c r="J150" s="70">
        <f>H150/'סכום נכסי הקרן'!$C$41</f>
        <v>1.5779521478382929E-5</v>
      </c>
    </row>
    <row r="151" spans="1:10">
      <c r="A151" s="62" t="s">
        <v>2768</v>
      </c>
      <c r="B151" s="59" t="s">
        <v>2769</v>
      </c>
      <c r="C151" s="72" t="s">
        <v>1823</v>
      </c>
      <c r="D151" s="72" t="s">
        <v>135</v>
      </c>
      <c r="E151" s="79">
        <v>45243</v>
      </c>
      <c r="F151" s="69">
        <v>796358.20774700004</v>
      </c>
      <c r="G151" s="71">
        <v>5.4631080000000001</v>
      </c>
      <c r="H151" s="69">
        <v>43.505910116999999</v>
      </c>
      <c r="I151" s="70">
        <f t="shared" si="2"/>
        <v>1.9450765835062366E-3</v>
      </c>
      <c r="J151" s="70">
        <f>H151/'סכום נכסי הקרן'!$C$41</f>
        <v>1.3626406241988875E-5</v>
      </c>
    </row>
    <row r="152" spans="1:10">
      <c r="A152" s="62" t="s">
        <v>2770</v>
      </c>
      <c r="B152" s="59" t="s">
        <v>2771</v>
      </c>
      <c r="C152" s="72" t="s">
        <v>1823</v>
      </c>
      <c r="D152" s="72" t="s">
        <v>135</v>
      </c>
      <c r="E152" s="79">
        <v>45243</v>
      </c>
      <c r="F152" s="69">
        <v>687072.35116799991</v>
      </c>
      <c r="G152" s="71">
        <v>5.5867180000000003</v>
      </c>
      <c r="H152" s="69">
        <v>38.384795377000003</v>
      </c>
      <c r="I152" s="70">
        <f t="shared" si="2"/>
        <v>1.7161200960902807E-3</v>
      </c>
      <c r="J152" s="70">
        <f>H152/'סכום נכסי הקרן'!$C$41</f>
        <v>1.2022431295334222E-5</v>
      </c>
    </row>
    <row r="153" spans="1:10">
      <c r="A153" s="62" t="s">
        <v>2770</v>
      </c>
      <c r="B153" s="59" t="s">
        <v>2772</v>
      </c>
      <c r="C153" s="72" t="s">
        <v>1823</v>
      </c>
      <c r="D153" s="72" t="s">
        <v>135</v>
      </c>
      <c r="E153" s="79">
        <v>45243</v>
      </c>
      <c r="F153" s="69">
        <v>2253632.3360000001</v>
      </c>
      <c r="G153" s="71">
        <v>5.5867180000000003</v>
      </c>
      <c r="H153" s="69">
        <v>125.904085538</v>
      </c>
      <c r="I153" s="70">
        <f t="shared" si="2"/>
        <v>5.6289613960296787E-3</v>
      </c>
      <c r="J153" s="70">
        <f>H153/'סכום נכסי הקרן'!$C$41</f>
        <v>3.9434187503562267E-5</v>
      </c>
    </row>
    <row r="154" spans="1:10">
      <c r="A154" s="62" t="s">
        <v>2773</v>
      </c>
      <c r="B154" s="59" t="s">
        <v>2774</v>
      </c>
      <c r="C154" s="72" t="s">
        <v>1823</v>
      </c>
      <c r="D154" s="72" t="s">
        <v>135</v>
      </c>
      <c r="E154" s="79">
        <v>45243</v>
      </c>
      <c r="F154" s="69">
        <v>859963.39978500013</v>
      </c>
      <c r="G154" s="71">
        <v>5.7100049999999998</v>
      </c>
      <c r="H154" s="69">
        <v>49.103955046000003</v>
      </c>
      <c r="I154" s="70">
        <f t="shared" si="2"/>
        <v>2.1953558231665739E-3</v>
      </c>
      <c r="J154" s="70">
        <f>H154/'סכום נכסי הקרן'!$C$41</f>
        <v>1.5379759617618013E-5</v>
      </c>
    </row>
    <row r="155" spans="1:10">
      <c r="A155" s="62" t="s">
        <v>2775</v>
      </c>
      <c r="B155" s="59" t="s">
        <v>2776</v>
      </c>
      <c r="C155" s="72" t="s">
        <v>1823</v>
      </c>
      <c r="D155" s="72" t="s">
        <v>135</v>
      </c>
      <c r="E155" s="79">
        <v>45237</v>
      </c>
      <c r="F155" s="69">
        <v>1300392.8027999999</v>
      </c>
      <c r="G155" s="71">
        <v>5.8540850000000004</v>
      </c>
      <c r="H155" s="69">
        <v>76.126104561000005</v>
      </c>
      <c r="I155" s="70">
        <f t="shared" si="2"/>
        <v>3.4034709991571798E-3</v>
      </c>
      <c r="J155" s="70">
        <f>H155/'סכום נכסי הקרן'!$C$41</f>
        <v>2.3843317461435471E-5</v>
      </c>
    </row>
    <row r="156" spans="1:10">
      <c r="A156" s="62" t="s">
        <v>2777</v>
      </c>
      <c r="B156" s="59" t="s">
        <v>2778</v>
      </c>
      <c r="C156" s="72" t="s">
        <v>1823</v>
      </c>
      <c r="D156" s="72" t="s">
        <v>135</v>
      </c>
      <c r="E156" s="79">
        <v>45237</v>
      </c>
      <c r="F156" s="69">
        <v>493204.39434</v>
      </c>
      <c r="G156" s="71">
        <v>5.8540850000000004</v>
      </c>
      <c r="H156" s="69">
        <v>28.872606194999999</v>
      </c>
      <c r="I156" s="70">
        <f t="shared" si="2"/>
        <v>1.290846003765066E-3</v>
      </c>
      <c r="J156" s="70">
        <f>H156/'סכום נכסי הקרן'!$C$41</f>
        <v>9.0431359835936715E-6</v>
      </c>
    </row>
    <row r="157" spans="1:10">
      <c r="A157" s="62" t="s">
        <v>2779</v>
      </c>
      <c r="B157" s="59" t="s">
        <v>2780</v>
      </c>
      <c r="C157" s="72" t="s">
        <v>1823</v>
      </c>
      <c r="D157" s="72" t="s">
        <v>135</v>
      </c>
      <c r="E157" s="79">
        <v>45237</v>
      </c>
      <c r="F157" s="69">
        <v>1135255.6418039999</v>
      </c>
      <c r="G157" s="71">
        <v>5.9275219999999997</v>
      </c>
      <c r="H157" s="69">
        <v>67.292529068999997</v>
      </c>
      <c r="I157" s="70">
        <f t="shared" si="2"/>
        <v>3.0085365915809106E-3</v>
      </c>
      <c r="J157" s="70">
        <f>H157/'סכום נכסי הקרן'!$C$41</f>
        <v>2.1076569497778135E-5</v>
      </c>
    </row>
    <row r="158" spans="1:10">
      <c r="A158" s="62" t="s">
        <v>2781</v>
      </c>
      <c r="B158" s="59" t="s">
        <v>2782</v>
      </c>
      <c r="C158" s="72" t="s">
        <v>1823</v>
      </c>
      <c r="D158" s="72" t="s">
        <v>135</v>
      </c>
      <c r="E158" s="79">
        <v>45236</v>
      </c>
      <c r="F158" s="69">
        <v>2847391.3785000001</v>
      </c>
      <c r="G158" s="71">
        <v>6.2561010000000001</v>
      </c>
      <c r="H158" s="69">
        <v>178.13569313699998</v>
      </c>
      <c r="I158" s="70">
        <f t="shared" si="2"/>
        <v>7.9641493414486873E-3</v>
      </c>
      <c r="J158" s="70">
        <f>H158/'סכום נכסי הקרן'!$C$41</f>
        <v>5.5793553435732883E-5</v>
      </c>
    </row>
    <row r="159" spans="1:10">
      <c r="A159" s="62" t="s">
        <v>2781</v>
      </c>
      <c r="B159" s="59" t="s">
        <v>2783</v>
      </c>
      <c r="C159" s="72" t="s">
        <v>1823</v>
      </c>
      <c r="D159" s="72" t="s">
        <v>135</v>
      </c>
      <c r="E159" s="79">
        <v>45236</v>
      </c>
      <c r="F159" s="69">
        <v>496053.50637599995</v>
      </c>
      <c r="G159" s="71">
        <v>6.2561010000000001</v>
      </c>
      <c r="H159" s="69">
        <v>31.033610573999997</v>
      </c>
      <c r="I159" s="70">
        <f t="shared" si="2"/>
        <v>1.3874609005260668E-3</v>
      </c>
      <c r="J159" s="70">
        <f>H159/'סכום נכסי הקרן'!$C$41</f>
        <v>9.7199801980872915E-6</v>
      </c>
    </row>
    <row r="160" spans="1:10">
      <c r="A160" s="62" t="s">
        <v>2784</v>
      </c>
      <c r="B160" s="59" t="s">
        <v>2785</v>
      </c>
      <c r="C160" s="72" t="s">
        <v>1823</v>
      </c>
      <c r="D160" s="72" t="s">
        <v>135</v>
      </c>
      <c r="E160" s="79">
        <v>45236</v>
      </c>
      <c r="F160" s="69">
        <v>744099.51032100013</v>
      </c>
      <c r="G160" s="71">
        <v>6.258527</v>
      </c>
      <c r="H160" s="69">
        <v>46.569666617999992</v>
      </c>
      <c r="I160" s="70">
        <f t="shared" si="2"/>
        <v>2.082052019984498E-3</v>
      </c>
      <c r="J160" s="70">
        <f>H160/'סכום נכסי הקרן'!$C$41</f>
        <v>1.4585999791391424E-5</v>
      </c>
    </row>
    <row r="161" spans="1:10">
      <c r="A161" s="62" t="s">
        <v>2786</v>
      </c>
      <c r="B161" s="59" t="s">
        <v>2787</v>
      </c>
      <c r="C161" s="72" t="s">
        <v>1823</v>
      </c>
      <c r="D161" s="72" t="s">
        <v>135</v>
      </c>
      <c r="E161" s="79">
        <v>45236</v>
      </c>
      <c r="F161" s="69">
        <v>21802.92556</v>
      </c>
      <c r="G161" s="71">
        <v>6.2755000000000001</v>
      </c>
      <c r="H161" s="69">
        <v>1.368242594</v>
      </c>
      <c r="I161" s="70">
        <f t="shared" si="2"/>
        <v>6.117184131967647E-5</v>
      </c>
      <c r="J161" s="70">
        <f>H161/'סכום נכסי הקרן'!$C$41</f>
        <v>4.285447511222479E-7</v>
      </c>
    </row>
    <row r="162" spans="1:10">
      <c r="A162" s="62" t="s">
        <v>2786</v>
      </c>
      <c r="B162" s="59" t="s">
        <v>2788</v>
      </c>
      <c r="C162" s="72" t="s">
        <v>1823</v>
      </c>
      <c r="D162" s="72" t="s">
        <v>135</v>
      </c>
      <c r="E162" s="79">
        <v>45236</v>
      </c>
      <c r="F162" s="69">
        <v>2828090.2093560006</v>
      </c>
      <c r="G162" s="71">
        <v>6.2755000000000001</v>
      </c>
      <c r="H162" s="69">
        <v>177.47680327</v>
      </c>
      <c r="I162" s="70">
        <f t="shared" si="2"/>
        <v>7.9346914758859476E-3</v>
      </c>
      <c r="J162" s="70">
        <f>H162/'סכום נכסי הקרן'!$C$41</f>
        <v>5.5587183750043598E-5</v>
      </c>
    </row>
    <row r="163" spans="1:10">
      <c r="A163" s="62" t="s">
        <v>2789</v>
      </c>
      <c r="B163" s="59" t="s">
        <v>2790</v>
      </c>
      <c r="C163" s="72" t="s">
        <v>1823</v>
      </c>
      <c r="D163" s="72" t="s">
        <v>135</v>
      </c>
      <c r="E163" s="79">
        <v>45236</v>
      </c>
      <c r="F163" s="69">
        <v>327238.45166999998</v>
      </c>
      <c r="G163" s="71">
        <v>6.331226</v>
      </c>
      <c r="H163" s="69">
        <v>20.718207397999997</v>
      </c>
      <c r="I163" s="70">
        <f t="shared" si="2"/>
        <v>9.2627645195103667E-4</v>
      </c>
      <c r="J163" s="70">
        <f>H163/'סכום נכסי הקרן'!$C$41</f>
        <v>6.4891117057820696E-6</v>
      </c>
    </row>
    <row r="164" spans="1:10">
      <c r="A164" s="62" t="s">
        <v>2791</v>
      </c>
      <c r="B164" s="59" t="s">
        <v>2792</v>
      </c>
      <c r="C164" s="72" t="s">
        <v>1823</v>
      </c>
      <c r="D164" s="72" t="s">
        <v>135</v>
      </c>
      <c r="E164" s="79">
        <v>45210</v>
      </c>
      <c r="F164" s="69">
        <v>1206483.442704</v>
      </c>
      <c r="G164" s="71">
        <v>7.5140630000000002</v>
      </c>
      <c r="H164" s="69">
        <v>90.655921413000002</v>
      </c>
      <c r="I164" s="70">
        <f t="shared" si="2"/>
        <v>4.0530748448290863E-3</v>
      </c>
      <c r="J164" s="70">
        <f>H164/'סכום נכסי הקרן'!$C$41</f>
        <v>2.8394174724611847E-5</v>
      </c>
    </row>
    <row r="165" spans="1:10">
      <c r="A165" s="62" t="s">
        <v>2793</v>
      </c>
      <c r="B165" s="59" t="s">
        <v>2794</v>
      </c>
      <c r="C165" s="72" t="s">
        <v>1823</v>
      </c>
      <c r="D165" s="72" t="s">
        <v>135</v>
      </c>
      <c r="E165" s="79">
        <v>45210</v>
      </c>
      <c r="F165" s="69">
        <v>1183157.9421389999</v>
      </c>
      <c r="G165" s="71">
        <v>7.5961169999999996</v>
      </c>
      <c r="H165" s="69">
        <v>89.874060708000002</v>
      </c>
      <c r="I165" s="70">
        <f t="shared" si="2"/>
        <v>4.018119158469018E-3</v>
      </c>
      <c r="J165" s="70">
        <f>H165/'סכום נכסי הקרן'!$C$41</f>
        <v>2.8149289568495671E-5</v>
      </c>
    </row>
    <row r="166" spans="1:10">
      <c r="A166" s="62" t="s">
        <v>2795</v>
      </c>
      <c r="B166" s="59" t="s">
        <v>2796</v>
      </c>
      <c r="C166" s="72" t="s">
        <v>1823</v>
      </c>
      <c r="D166" s="72" t="s">
        <v>135</v>
      </c>
      <c r="E166" s="79">
        <v>45210</v>
      </c>
      <c r="F166" s="69">
        <v>2392952.5150469998</v>
      </c>
      <c r="G166" s="71">
        <v>7.6526129999999997</v>
      </c>
      <c r="H166" s="69">
        <v>183.123393026</v>
      </c>
      <c r="I166" s="70">
        <f t="shared" si="2"/>
        <v>8.187141073688297E-3</v>
      </c>
      <c r="J166" s="70">
        <f>H166/'סכום נכסי הקרן'!$C$41</f>
        <v>5.7355741761821483E-5</v>
      </c>
    </row>
    <row r="167" spans="1:10">
      <c r="A167" s="62" t="s">
        <v>2797</v>
      </c>
      <c r="B167" s="59" t="s">
        <v>2798</v>
      </c>
      <c r="C167" s="72" t="s">
        <v>1823</v>
      </c>
      <c r="D167" s="72" t="s">
        <v>135</v>
      </c>
      <c r="E167" s="79">
        <v>45211</v>
      </c>
      <c r="F167" s="69">
        <v>1511646.4426679998</v>
      </c>
      <c r="G167" s="71">
        <v>7.67143</v>
      </c>
      <c r="H167" s="69">
        <v>115.964891897</v>
      </c>
      <c r="I167" s="70">
        <f t="shared" si="2"/>
        <v>5.1845966474690225E-3</v>
      </c>
      <c r="J167" s="70">
        <f>H167/'סכום נכסי הקרן'!$C$41</f>
        <v>3.632115090908962E-5</v>
      </c>
    </row>
    <row r="168" spans="1:10">
      <c r="A168" s="62" t="s">
        <v>2799</v>
      </c>
      <c r="B168" s="59" t="s">
        <v>2800</v>
      </c>
      <c r="C168" s="72" t="s">
        <v>1823</v>
      </c>
      <c r="D168" s="72" t="s">
        <v>135</v>
      </c>
      <c r="E168" s="79">
        <v>45211</v>
      </c>
      <c r="F168" s="69">
        <v>1261726.6983749999</v>
      </c>
      <c r="G168" s="71">
        <v>7.8301119999999997</v>
      </c>
      <c r="H168" s="69">
        <v>98.794617658999996</v>
      </c>
      <c r="I168" s="70">
        <f t="shared" si="2"/>
        <v>4.4169423618122313E-3</v>
      </c>
      <c r="J168" s="70">
        <f>H168/'סכום נכסי הקרן'!$C$41</f>
        <v>3.0943280835250615E-5</v>
      </c>
    </row>
    <row r="169" spans="1:10">
      <c r="A169" s="62" t="s">
        <v>2801</v>
      </c>
      <c r="B169" s="59" t="s">
        <v>2802</v>
      </c>
      <c r="C169" s="72" t="s">
        <v>1823</v>
      </c>
      <c r="D169" s="72" t="s">
        <v>135</v>
      </c>
      <c r="E169" s="79">
        <v>45211</v>
      </c>
      <c r="F169" s="69">
        <v>908674.23191400012</v>
      </c>
      <c r="G169" s="71">
        <v>7.8093570000000003</v>
      </c>
      <c r="H169" s="69">
        <v>70.961617860000004</v>
      </c>
      <c r="I169" s="70">
        <f t="shared" si="2"/>
        <v>3.172575423799034E-3</v>
      </c>
      <c r="J169" s="70">
        <f>H169/'סכום נכסי הקרן'!$C$41</f>
        <v>2.2225758062495868E-5</v>
      </c>
    </row>
    <row r="170" spans="1:10">
      <c r="A170" s="62" t="s">
        <v>2803</v>
      </c>
      <c r="B170" s="59" t="s">
        <v>2804</v>
      </c>
      <c r="C170" s="72" t="s">
        <v>1823</v>
      </c>
      <c r="D170" s="72" t="s">
        <v>135</v>
      </c>
      <c r="E170" s="79">
        <v>45211</v>
      </c>
      <c r="F170" s="69">
        <v>1198066.81176</v>
      </c>
      <c r="G170" s="71">
        <v>7.8210750000000004</v>
      </c>
      <c r="H170" s="69">
        <v>93.701697937000006</v>
      </c>
      <c r="I170" s="70">
        <f t="shared" si="2"/>
        <v>4.1892464265634605E-3</v>
      </c>
      <c r="J170" s="70">
        <f>H170/'סכום נכסי הקרן'!$C$41</f>
        <v>2.934813679842488E-5</v>
      </c>
    </row>
    <row r="171" spans="1:10">
      <c r="A171" s="62" t="s">
        <v>2803</v>
      </c>
      <c r="B171" s="59" t="s">
        <v>2805</v>
      </c>
      <c r="C171" s="72" t="s">
        <v>1823</v>
      </c>
      <c r="D171" s="72" t="s">
        <v>135</v>
      </c>
      <c r="E171" s="79">
        <v>45211</v>
      </c>
      <c r="F171" s="69">
        <v>1161231.3299159999</v>
      </c>
      <c r="G171" s="71">
        <v>7.8210750000000004</v>
      </c>
      <c r="H171" s="69">
        <v>90.82076750600001</v>
      </c>
      <c r="I171" s="70">
        <f t="shared" si="2"/>
        <v>4.0604448383429444E-3</v>
      </c>
      <c r="J171" s="70">
        <f>H171/'סכום נכסי הקרן'!$C$41</f>
        <v>2.8445805866784988E-5</v>
      </c>
    </row>
    <row r="172" spans="1:10">
      <c r="A172" s="62" t="s">
        <v>2806</v>
      </c>
      <c r="B172" s="59" t="s">
        <v>2807</v>
      </c>
      <c r="C172" s="72" t="s">
        <v>1823</v>
      </c>
      <c r="D172" s="72" t="s">
        <v>135</v>
      </c>
      <c r="E172" s="79">
        <v>45211</v>
      </c>
      <c r="F172" s="69">
        <v>504883.18692000001</v>
      </c>
      <c r="G172" s="71">
        <v>7.8210750000000004</v>
      </c>
      <c r="H172" s="69">
        <v>39.487290209000001</v>
      </c>
      <c r="I172" s="70">
        <f t="shared" si="2"/>
        <v>1.7654107987877493E-3</v>
      </c>
      <c r="J172" s="70">
        <f>H172/'סכום נכסי הקרן'!$C$41</f>
        <v>1.2367741677765573E-5</v>
      </c>
    </row>
    <row r="173" spans="1:10">
      <c r="A173" s="62" t="s">
        <v>2808</v>
      </c>
      <c r="B173" s="59" t="s">
        <v>2809</v>
      </c>
      <c r="C173" s="72" t="s">
        <v>1823</v>
      </c>
      <c r="D173" s="72" t="s">
        <v>135</v>
      </c>
      <c r="E173" s="79">
        <v>45211</v>
      </c>
      <c r="F173" s="69">
        <v>1136564.69328</v>
      </c>
      <c r="G173" s="71">
        <v>7.8679129999999997</v>
      </c>
      <c r="H173" s="69">
        <v>89.423925648000008</v>
      </c>
      <c r="I173" s="70">
        <f t="shared" si="2"/>
        <v>3.9979943716925417E-3</v>
      </c>
      <c r="J173" s="70">
        <f>H173/'סכום נכסי הקרן'!$C$41</f>
        <v>2.8008303592686255E-5</v>
      </c>
    </row>
    <row r="174" spans="1:10">
      <c r="A174" s="62" t="s">
        <v>2810</v>
      </c>
      <c r="B174" s="59" t="s">
        <v>2811</v>
      </c>
      <c r="C174" s="72" t="s">
        <v>1823</v>
      </c>
      <c r="D174" s="72" t="s">
        <v>135</v>
      </c>
      <c r="E174" s="79">
        <v>45211</v>
      </c>
      <c r="F174" s="69">
        <v>2784131.7302399999</v>
      </c>
      <c r="G174" s="71">
        <v>7.8866360000000002</v>
      </c>
      <c r="H174" s="69">
        <v>219.57432471199999</v>
      </c>
      <c r="I174" s="70">
        <f t="shared" si="2"/>
        <v>9.8168013538376796E-3</v>
      </c>
      <c r="J174" s="70">
        <f>H174/'סכום נכסי הקרן'!$C$41</f>
        <v>6.8772471160578175E-5</v>
      </c>
    </row>
    <row r="175" spans="1:10">
      <c r="A175" s="62" t="s">
        <v>2810</v>
      </c>
      <c r="B175" s="59" t="s">
        <v>2812</v>
      </c>
      <c r="C175" s="72" t="s">
        <v>1823</v>
      </c>
      <c r="D175" s="72" t="s">
        <v>135</v>
      </c>
      <c r="E175" s="79">
        <v>45211</v>
      </c>
      <c r="F175" s="69">
        <v>999099.60696</v>
      </c>
      <c r="G175" s="71">
        <v>7.8866360000000002</v>
      </c>
      <c r="H175" s="69">
        <v>78.795345431000001</v>
      </c>
      <c r="I175" s="70">
        <f t="shared" si="2"/>
        <v>3.5228083006413305E-3</v>
      </c>
      <c r="J175" s="70">
        <f>H175/'סכום נכסי הקרן'!$C$41</f>
        <v>2.4679345494282606E-5</v>
      </c>
    </row>
    <row r="176" spans="1:10">
      <c r="A176" s="62" t="s">
        <v>2813</v>
      </c>
      <c r="B176" s="59" t="s">
        <v>2814</v>
      </c>
      <c r="C176" s="72" t="s">
        <v>1823</v>
      </c>
      <c r="D176" s="72" t="s">
        <v>135</v>
      </c>
      <c r="E176" s="79">
        <v>45215</v>
      </c>
      <c r="F176" s="69">
        <v>3936218.3260880001</v>
      </c>
      <c r="G176" s="71">
        <v>8.3817020000000007</v>
      </c>
      <c r="H176" s="69">
        <v>329.92209054200003</v>
      </c>
      <c r="I176" s="70">
        <f t="shared" si="2"/>
        <v>1.4750265675833183E-2</v>
      </c>
      <c r="J176" s="70">
        <f>H176/'סכום נכסי הקרן'!$C$41</f>
        <v>1.033342923258338E-4</v>
      </c>
    </row>
    <row r="177" spans="1:10">
      <c r="A177" s="62" t="s">
        <v>2815</v>
      </c>
      <c r="B177" s="59" t="s">
        <v>2816</v>
      </c>
      <c r="C177" s="72" t="s">
        <v>1823</v>
      </c>
      <c r="D177" s="72" t="s">
        <v>135</v>
      </c>
      <c r="E177" s="79">
        <v>45215</v>
      </c>
      <c r="F177" s="69">
        <v>1339644.8363999999</v>
      </c>
      <c r="G177" s="71">
        <v>8.4164150000000006</v>
      </c>
      <c r="H177" s="69">
        <v>112.75006460899999</v>
      </c>
      <c r="I177" s="70">
        <f t="shared" si="2"/>
        <v>5.040867088402466E-3</v>
      </c>
      <c r="J177" s="70">
        <f>H177/'סכום נכסי הקרן'!$C$41</f>
        <v>3.5314240755818237E-5</v>
      </c>
    </row>
    <row r="178" spans="1:10">
      <c r="A178" s="62" t="s">
        <v>2817</v>
      </c>
      <c r="B178" s="59" t="s">
        <v>2818</v>
      </c>
      <c r="C178" s="72" t="s">
        <v>1823</v>
      </c>
      <c r="D178" s="72" t="s">
        <v>135</v>
      </c>
      <c r="E178" s="79">
        <v>45216</v>
      </c>
      <c r="F178" s="69">
        <v>1275747.6663899999</v>
      </c>
      <c r="G178" s="71">
        <v>8.8298930000000002</v>
      </c>
      <c r="H178" s="69">
        <v>112.64715919700001</v>
      </c>
      <c r="I178" s="70">
        <f t="shared" si="2"/>
        <v>5.0362663592909739E-3</v>
      </c>
      <c r="J178" s="70">
        <f>H178/'סכום נכסי הקרן'!$C$41</f>
        <v>3.5282009940633818E-5</v>
      </c>
    </row>
    <row r="179" spans="1:10">
      <c r="A179" s="62" t="s">
        <v>2819</v>
      </c>
      <c r="B179" s="59" t="s">
        <v>2820</v>
      </c>
      <c r="C179" s="72" t="s">
        <v>1823</v>
      </c>
      <c r="D179" s="72" t="s">
        <v>135</v>
      </c>
      <c r="E179" s="79">
        <v>45230</v>
      </c>
      <c r="F179" s="69">
        <v>2110174.66322</v>
      </c>
      <c r="G179" s="71">
        <v>9.1062049999999992</v>
      </c>
      <c r="H179" s="69">
        <v>192.15683597899999</v>
      </c>
      <c r="I179" s="70">
        <f t="shared" si="2"/>
        <v>8.591011221653639E-3</v>
      </c>
      <c r="J179" s="70">
        <f>H179/'סכום נכסי הקרן'!$C$41</f>
        <v>6.0185089846032931E-5</v>
      </c>
    </row>
    <row r="180" spans="1:10">
      <c r="A180" s="62" t="s">
        <v>2821</v>
      </c>
      <c r="B180" s="59" t="s">
        <v>2822</v>
      </c>
      <c r="C180" s="72" t="s">
        <v>1823</v>
      </c>
      <c r="D180" s="72" t="s">
        <v>135</v>
      </c>
      <c r="E180" s="79">
        <v>45217</v>
      </c>
      <c r="F180" s="69">
        <v>1584433.554885</v>
      </c>
      <c r="G180" s="71">
        <v>9.0351750000000006</v>
      </c>
      <c r="H180" s="69">
        <v>143.15633994300001</v>
      </c>
      <c r="I180" s="70">
        <f t="shared" si="2"/>
        <v>6.4002808780405929E-3</v>
      </c>
      <c r="J180" s="70">
        <f>H180/'סכום נכסי הקרן'!$C$41</f>
        <v>4.4837734435012661E-5</v>
      </c>
    </row>
    <row r="181" spans="1:10">
      <c r="A181" s="62" t="s">
        <v>2823</v>
      </c>
      <c r="B181" s="59" t="s">
        <v>2824</v>
      </c>
      <c r="C181" s="72" t="s">
        <v>1823</v>
      </c>
      <c r="D181" s="72" t="s">
        <v>135</v>
      </c>
      <c r="E181" s="79">
        <v>45230</v>
      </c>
      <c r="F181" s="69">
        <v>2223597.1887989999</v>
      </c>
      <c r="G181" s="71">
        <v>9.1632560000000005</v>
      </c>
      <c r="H181" s="69">
        <v>203.75391036600001</v>
      </c>
      <c r="I181" s="70">
        <f t="shared" si="2"/>
        <v>9.1094970495945067E-3</v>
      </c>
      <c r="J181" s="70">
        <f>H181/'סכום נכסי הקרן'!$C$41</f>
        <v>6.3817388225513954E-5</v>
      </c>
    </row>
    <row r="182" spans="1:10">
      <c r="A182" s="62" t="s">
        <v>2825</v>
      </c>
      <c r="B182" s="59" t="s">
        <v>2826</v>
      </c>
      <c r="C182" s="72" t="s">
        <v>1823</v>
      </c>
      <c r="D182" s="72" t="s">
        <v>135</v>
      </c>
      <c r="E182" s="79">
        <v>45231</v>
      </c>
      <c r="F182" s="69">
        <v>1010951.35245</v>
      </c>
      <c r="G182" s="71">
        <v>9.1006020000000003</v>
      </c>
      <c r="H182" s="69">
        <v>92.002663905999995</v>
      </c>
      <c r="I182" s="70">
        <f t="shared" si="2"/>
        <v>4.1132854525396815E-3</v>
      </c>
      <c r="J182" s="70">
        <f>H182/'סכום נכסי הקרן'!$C$41</f>
        <v>2.8815985468568583E-5</v>
      </c>
    </row>
    <row r="183" spans="1:10">
      <c r="A183" s="62" t="s">
        <v>2825</v>
      </c>
      <c r="B183" s="59" t="s">
        <v>2827</v>
      </c>
      <c r="C183" s="72" t="s">
        <v>1823</v>
      </c>
      <c r="D183" s="72" t="s">
        <v>135</v>
      </c>
      <c r="E183" s="79">
        <v>45231</v>
      </c>
      <c r="F183" s="69">
        <v>1760723.9298749999</v>
      </c>
      <c r="G183" s="71">
        <v>9.1006020000000003</v>
      </c>
      <c r="H183" s="69">
        <v>160.23648572100001</v>
      </c>
      <c r="I183" s="70">
        <f t="shared" si="2"/>
        <v>7.163905670771434E-3</v>
      </c>
      <c r="J183" s="70">
        <f>H183/'סכום נכסי הקרן'!$C$41</f>
        <v>5.0187375539347936E-5</v>
      </c>
    </row>
    <row r="184" spans="1:10">
      <c r="A184" s="62" t="s">
        <v>2828</v>
      </c>
      <c r="B184" s="59" t="s">
        <v>2829</v>
      </c>
      <c r="C184" s="72" t="s">
        <v>1823</v>
      </c>
      <c r="D184" s="72" t="s">
        <v>135</v>
      </c>
      <c r="E184" s="79">
        <v>45217</v>
      </c>
      <c r="F184" s="69">
        <v>1279373.225625</v>
      </c>
      <c r="G184" s="71">
        <v>9.1492369999999994</v>
      </c>
      <c r="H184" s="69">
        <v>117.052890973</v>
      </c>
      <c r="I184" s="70">
        <f t="shared" si="2"/>
        <v>5.2332392691246286E-3</v>
      </c>
      <c r="J184" s="70">
        <f>H184/'סכום נכסי הקרן'!$C$41</f>
        <v>3.6661921102394729E-5</v>
      </c>
    </row>
    <row r="185" spans="1:10">
      <c r="A185" s="62" t="s">
        <v>2828</v>
      </c>
      <c r="B185" s="59" t="s">
        <v>2830</v>
      </c>
      <c r="C185" s="72" t="s">
        <v>1823</v>
      </c>
      <c r="D185" s="72" t="s">
        <v>135</v>
      </c>
      <c r="E185" s="79">
        <v>45217</v>
      </c>
      <c r="F185" s="69">
        <v>899525.77</v>
      </c>
      <c r="G185" s="71">
        <v>9.1492369999999994</v>
      </c>
      <c r="H185" s="69">
        <v>82.299746292999998</v>
      </c>
      <c r="I185" s="70">
        <f t="shared" si="2"/>
        <v>3.6794842105938906E-3</v>
      </c>
      <c r="J185" s="70">
        <f>H185/'סכום נכסי הקרן'!$C$41</f>
        <v>2.5776952455083287E-5</v>
      </c>
    </row>
    <row r="186" spans="1:10">
      <c r="A186" s="62" t="s">
        <v>2831</v>
      </c>
      <c r="B186" s="59" t="s">
        <v>2832</v>
      </c>
      <c r="C186" s="72" t="s">
        <v>1823</v>
      </c>
      <c r="D186" s="72" t="s">
        <v>135</v>
      </c>
      <c r="E186" s="79">
        <v>45217</v>
      </c>
      <c r="F186" s="69">
        <v>5878656.5250000004</v>
      </c>
      <c r="G186" s="71">
        <v>9.2061609999999998</v>
      </c>
      <c r="H186" s="69">
        <v>541.19859773600001</v>
      </c>
      <c r="I186" s="70">
        <f t="shared" si="2"/>
        <v>2.4196085466359929E-2</v>
      </c>
      <c r="J186" s="70">
        <f>H186/'סכום נכסי הקרן'!$C$41</f>
        <v>1.6950781929427617E-4</v>
      </c>
    </row>
    <row r="187" spans="1:10">
      <c r="A187" s="62" t="s">
        <v>2833</v>
      </c>
      <c r="B187" s="59" t="s">
        <v>2834</v>
      </c>
      <c r="C187" s="72" t="s">
        <v>1823</v>
      </c>
      <c r="D187" s="72" t="s">
        <v>135</v>
      </c>
      <c r="E187" s="79">
        <v>45216</v>
      </c>
      <c r="F187" s="69">
        <v>947804.60397599998</v>
      </c>
      <c r="G187" s="71">
        <v>9.1907370000000004</v>
      </c>
      <c r="H187" s="69">
        <v>87.110228628000002</v>
      </c>
      <c r="I187" s="70">
        <f t="shared" si="2"/>
        <v>3.8945528419595116E-3</v>
      </c>
      <c r="J187" s="70">
        <f>H187/'סכום נכסי הקרן'!$C$41</f>
        <v>2.7283634796409776E-5</v>
      </c>
    </row>
    <row r="188" spans="1:10">
      <c r="A188" s="62" t="s">
        <v>2835</v>
      </c>
      <c r="B188" s="59" t="s">
        <v>2836</v>
      </c>
      <c r="C188" s="72" t="s">
        <v>1823</v>
      </c>
      <c r="D188" s="72" t="s">
        <v>135</v>
      </c>
      <c r="E188" s="79">
        <v>45216</v>
      </c>
      <c r="F188" s="69">
        <v>1844607.53574</v>
      </c>
      <c r="G188" s="71">
        <v>9.2021099999999993</v>
      </c>
      <c r="H188" s="69">
        <v>169.74280535700001</v>
      </c>
      <c r="I188" s="70">
        <f t="shared" si="2"/>
        <v>7.5889173454975287E-3</v>
      </c>
      <c r="J188" s="70">
        <f>H188/'סכום נכסי הקרן'!$C$41</f>
        <v>5.3164832461360819E-5</v>
      </c>
    </row>
    <row r="189" spans="1:10">
      <c r="A189" s="62" t="s">
        <v>2835</v>
      </c>
      <c r="B189" s="59" t="s">
        <v>2837</v>
      </c>
      <c r="C189" s="72" t="s">
        <v>1823</v>
      </c>
      <c r="D189" s="72" t="s">
        <v>135</v>
      </c>
      <c r="E189" s="79">
        <v>45216</v>
      </c>
      <c r="F189" s="69">
        <v>675490.27650000004</v>
      </c>
      <c r="G189" s="71">
        <v>9.2021099999999993</v>
      </c>
      <c r="H189" s="69">
        <v>62.159354940999997</v>
      </c>
      <c r="I189" s="70">
        <f t="shared" si="2"/>
        <v>2.7790409490674713E-3</v>
      </c>
      <c r="J189" s="70">
        <f>H189/'סכום נכסי הקרן'!$C$41</f>
        <v>1.9468817452345964E-5</v>
      </c>
    </row>
    <row r="190" spans="1:10">
      <c r="A190" s="62" t="s">
        <v>2838</v>
      </c>
      <c r="B190" s="59" t="s">
        <v>2839</v>
      </c>
      <c r="C190" s="72" t="s">
        <v>1823</v>
      </c>
      <c r="D190" s="72" t="s">
        <v>135</v>
      </c>
      <c r="E190" s="79">
        <v>45216</v>
      </c>
      <c r="F190" s="69">
        <v>1155045.42</v>
      </c>
      <c r="G190" s="71">
        <v>9.3723559999999999</v>
      </c>
      <c r="H190" s="69">
        <v>108.25496352600001</v>
      </c>
      <c r="I190" s="70">
        <f t="shared" si="2"/>
        <v>4.8398986261056539E-3</v>
      </c>
      <c r="J190" s="70">
        <f>H190/'סכום נכסי הקרן'!$C$41</f>
        <v>3.3906338397471127E-5</v>
      </c>
    </row>
    <row r="191" spans="1:10">
      <c r="A191" s="62" t="s">
        <v>2838</v>
      </c>
      <c r="B191" s="59" t="s">
        <v>2840</v>
      </c>
      <c r="C191" s="72" t="s">
        <v>1823</v>
      </c>
      <c r="D191" s="72" t="s">
        <v>135</v>
      </c>
      <c r="E191" s="79">
        <v>45216</v>
      </c>
      <c r="F191" s="69">
        <v>2475223.7999999998</v>
      </c>
      <c r="G191" s="71">
        <v>9.3723559999999999</v>
      </c>
      <c r="H191" s="69">
        <v>231.98677513500002</v>
      </c>
      <c r="I191" s="70">
        <f t="shared" si="2"/>
        <v>1.0371741282614746E-2</v>
      </c>
      <c r="J191" s="70">
        <f>H191/'סכום נכסי הקרן'!$C$41</f>
        <v>7.2660151971472298E-5</v>
      </c>
    </row>
    <row r="192" spans="1:10">
      <c r="A192" s="62" t="s">
        <v>2841</v>
      </c>
      <c r="B192" s="59" t="s">
        <v>2842</v>
      </c>
      <c r="C192" s="72" t="s">
        <v>1823</v>
      </c>
      <c r="D192" s="72" t="s">
        <v>135</v>
      </c>
      <c r="E192" s="79">
        <v>45218</v>
      </c>
      <c r="F192" s="69">
        <v>1592191.6099559998</v>
      </c>
      <c r="G192" s="71">
        <v>9.4367190000000001</v>
      </c>
      <c r="H192" s="69">
        <v>150.250650409</v>
      </c>
      <c r="I192" s="70">
        <f t="shared" si="2"/>
        <v>6.7174556509951265E-3</v>
      </c>
      <c r="J192" s="70">
        <f>H192/'סכום נכסי הקרן'!$C$41</f>
        <v>4.7059730392723602E-5</v>
      </c>
    </row>
    <row r="193" spans="1:10">
      <c r="A193" s="62" t="s">
        <v>2843</v>
      </c>
      <c r="B193" s="59" t="s">
        <v>2844</v>
      </c>
      <c r="C193" s="72" t="s">
        <v>1823</v>
      </c>
      <c r="D193" s="72" t="s">
        <v>135</v>
      </c>
      <c r="E193" s="79">
        <v>45218</v>
      </c>
      <c r="F193" s="69">
        <v>1155622.9427100001</v>
      </c>
      <c r="G193" s="71">
        <v>9.4367190000000001</v>
      </c>
      <c r="H193" s="69">
        <v>109.052891426</v>
      </c>
      <c r="I193" s="70">
        <f t="shared" si="2"/>
        <v>4.8755726499208653E-3</v>
      </c>
      <c r="J193" s="70">
        <f>H193/'סכום נכסי הקרן'!$C$41</f>
        <v>3.4156255930237977E-5</v>
      </c>
    </row>
    <row r="194" spans="1:10">
      <c r="A194" s="62" t="s">
        <v>2845</v>
      </c>
      <c r="B194" s="59" t="s">
        <v>2846</v>
      </c>
      <c r="C194" s="72" t="s">
        <v>1823</v>
      </c>
      <c r="D194" s="72" t="s">
        <v>135</v>
      </c>
      <c r="E194" s="79">
        <v>45223</v>
      </c>
      <c r="F194" s="69">
        <v>452108.98355999996</v>
      </c>
      <c r="G194" s="71">
        <v>9.7182099999999991</v>
      </c>
      <c r="H194" s="69">
        <v>43.936899162000003</v>
      </c>
      <c r="I194" s="70">
        <f t="shared" si="2"/>
        <v>1.9643453839272088E-3</v>
      </c>
      <c r="J194" s="70">
        <f>H194/'סכום נכסי הקרן'!$C$41</f>
        <v>1.3761395529587345E-5</v>
      </c>
    </row>
    <row r="195" spans="1:10">
      <c r="A195" s="62" t="s">
        <v>2845</v>
      </c>
      <c r="B195" s="59" t="s">
        <v>2847</v>
      </c>
      <c r="C195" s="72" t="s">
        <v>1823</v>
      </c>
      <c r="D195" s="72" t="s">
        <v>135</v>
      </c>
      <c r="E195" s="79">
        <v>45223</v>
      </c>
      <c r="F195" s="69">
        <v>514418.72855399997</v>
      </c>
      <c r="G195" s="71">
        <v>9.7182099999999991</v>
      </c>
      <c r="H195" s="69">
        <v>49.992290852999993</v>
      </c>
      <c r="I195" s="70">
        <f t="shared" si="2"/>
        <v>2.2350718335164099E-3</v>
      </c>
      <c r="J195" s="70">
        <f>H195/'סכום נכסי הקרן'!$C$41</f>
        <v>1.5657993644970469E-5</v>
      </c>
    </row>
    <row r="196" spans="1:10">
      <c r="A196" s="62" t="s">
        <v>2845</v>
      </c>
      <c r="B196" s="59" t="s">
        <v>2848</v>
      </c>
      <c r="C196" s="72" t="s">
        <v>1823</v>
      </c>
      <c r="D196" s="72" t="s">
        <v>135</v>
      </c>
      <c r="E196" s="79">
        <v>45223</v>
      </c>
      <c r="F196" s="69">
        <v>1181123.75685</v>
      </c>
      <c r="G196" s="71">
        <v>9.7182099999999991</v>
      </c>
      <c r="H196" s="69">
        <v>114.78408368300001</v>
      </c>
      <c r="I196" s="70">
        <f t="shared" si="2"/>
        <v>5.1318046842510016E-3</v>
      </c>
      <c r="J196" s="70">
        <f>H196/'סכום נכסי הקרן'!$C$41</f>
        <v>3.5951312136045453E-5</v>
      </c>
    </row>
    <row r="197" spans="1:10">
      <c r="A197" s="62" t="s">
        <v>2849</v>
      </c>
      <c r="B197" s="59" t="s">
        <v>2850</v>
      </c>
      <c r="C197" s="72" t="s">
        <v>1823</v>
      </c>
      <c r="D197" s="72" t="s">
        <v>135</v>
      </c>
      <c r="E197" s="79">
        <v>45224</v>
      </c>
      <c r="F197" s="69">
        <v>2072999.9325000001</v>
      </c>
      <c r="G197" s="71">
        <v>9.9809699999999992</v>
      </c>
      <c r="H197" s="69">
        <v>206.90550445700001</v>
      </c>
      <c r="I197" s="70">
        <f t="shared" si="2"/>
        <v>9.2503995580269262E-3</v>
      </c>
      <c r="J197" s="70">
        <f>H197/'סכום נכסי הקרן'!$C$41</f>
        <v>6.4804493225232993E-5</v>
      </c>
    </row>
    <row r="198" spans="1:10">
      <c r="A198" s="62" t="s">
        <v>2851</v>
      </c>
      <c r="B198" s="59" t="s">
        <v>2852</v>
      </c>
      <c r="C198" s="72" t="s">
        <v>1823</v>
      </c>
      <c r="D198" s="72" t="s">
        <v>135</v>
      </c>
      <c r="E198" s="79">
        <v>45222</v>
      </c>
      <c r="F198" s="69">
        <v>773880.4314</v>
      </c>
      <c r="G198" s="71">
        <v>9.9809699999999992</v>
      </c>
      <c r="H198" s="69">
        <v>77.24077484899999</v>
      </c>
      <c r="I198" s="70">
        <f t="shared" si="2"/>
        <v>3.4533060461585693E-3</v>
      </c>
      <c r="J198" s="70">
        <f>H198/'סכום נכסי הקרן'!$C$41</f>
        <v>2.4192441296089546E-5</v>
      </c>
    </row>
    <row r="199" spans="1:10">
      <c r="A199" s="62" t="s">
        <v>2853</v>
      </c>
      <c r="B199" s="59" t="s">
        <v>2854</v>
      </c>
      <c r="C199" s="72" t="s">
        <v>1823</v>
      </c>
      <c r="D199" s="72" t="s">
        <v>135</v>
      </c>
      <c r="E199" s="79">
        <v>45223</v>
      </c>
      <c r="F199" s="69">
        <v>1133853.6429999999</v>
      </c>
      <c r="G199" s="71">
        <v>9.8853930000000005</v>
      </c>
      <c r="H199" s="69">
        <v>112.08589273599999</v>
      </c>
      <c r="I199" s="70">
        <f t="shared" si="2"/>
        <v>5.0111730731727741E-3</v>
      </c>
      <c r="J199" s="70">
        <f>H199/'סכום נכסי הקרן'!$C$41</f>
        <v>3.5106216702726102E-5</v>
      </c>
    </row>
    <row r="200" spans="1:10">
      <c r="A200" s="62" t="s">
        <v>2855</v>
      </c>
      <c r="B200" s="59" t="s">
        <v>2856</v>
      </c>
      <c r="C200" s="72" t="s">
        <v>1823</v>
      </c>
      <c r="D200" s="72" t="s">
        <v>135</v>
      </c>
      <c r="E200" s="79">
        <v>45229</v>
      </c>
      <c r="F200" s="69">
        <v>1290121.56495</v>
      </c>
      <c r="G200" s="71">
        <v>10.003356999999999</v>
      </c>
      <c r="H200" s="69">
        <v>129.05547069799999</v>
      </c>
      <c r="I200" s="70">
        <f t="shared" si="2"/>
        <v>5.7698545635060175E-3</v>
      </c>
      <c r="J200" s="70">
        <f>H200/'סכום נכסי הקרן'!$C$41</f>
        <v>4.0421227064386334E-5</v>
      </c>
    </row>
    <row r="201" spans="1:10">
      <c r="A201" s="62" t="s">
        <v>2857</v>
      </c>
      <c r="B201" s="59" t="s">
        <v>2858</v>
      </c>
      <c r="C201" s="72" t="s">
        <v>1823</v>
      </c>
      <c r="D201" s="72" t="s">
        <v>135</v>
      </c>
      <c r="E201" s="79">
        <v>45223</v>
      </c>
      <c r="F201" s="69">
        <v>2083151.6948780001</v>
      </c>
      <c r="G201" s="71">
        <v>9.9413859999999996</v>
      </c>
      <c r="H201" s="69">
        <v>207.094151794</v>
      </c>
      <c r="I201" s="70">
        <f t="shared" si="2"/>
        <v>9.2588336654103303E-3</v>
      </c>
      <c r="J201" s="70">
        <f>H201/'סכום נכסי הקרן'!$C$41</f>
        <v>6.4863579111346353E-5</v>
      </c>
    </row>
    <row r="202" spans="1:10">
      <c r="A202" s="62" t="s">
        <v>2859</v>
      </c>
      <c r="B202" s="59" t="s">
        <v>2860</v>
      </c>
      <c r="C202" s="72" t="s">
        <v>1823</v>
      </c>
      <c r="D202" s="72" t="s">
        <v>135</v>
      </c>
      <c r="E202" s="79">
        <v>45222</v>
      </c>
      <c r="F202" s="69">
        <v>904657.24062000006</v>
      </c>
      <c r="G202" s="71">
        <v>10.041998</v>
      </c>
      <c r="H202" s="69">
        <v>90.845659183999999</v>
      </c>
      <c r="I202" s="70">
        <f t="shared" ref="I202:I265" si="3">IFERROR(H202/$H$9,0)</f>
        <v>4.061557703695531E-3</v>
      </c>
      <c r="J202" s="70">
        <f>H202/'סכום נכסי הקרן'!$C$41</f>
        <v>2.8453602143556591E-5</v>
      </c>
    </row>
    <row r="203" spans="1:10">
      <c r="A203" s="62" t="s">
        <v>2861</v>
      </c>
      <c r="B203" s="59" t="s">
        <v>2862</v>
      </c>
      <c r="C203" s="72" t="s">
        <v>1823</v>
      </c>
      <c r="D203" s="72" t="s">
        <v>135</v>
      </c>
      <c r="E203" s="79">
        <v>45224</v>
      </c>
      <c r="F203" s="69">
        <v>909586.92344000016</v>
      </c>
      <c r="G203" s="71">
        <v>10.130515000000001</v>
      </c>
      <c r="H203" s="69">
        <v>92.145840773999979</v>
      </c>
      <c r="I203" s="70">
        <f t="shared" si="3"/>
        <v>4.1196866511928661E-3</v>
      </c>
      <c r="J203" s="70">
        <f>H203/'סכום נכסי הקרן'!$C$41</f>
        <v>2.8860829632558641E-5</v>
      </c>
    </row>
    <row r="204" spans="1:10">
      <c r="A204" s="62" t="s">
        <v>2863</v>
      </c>
      <c r="B204" s="59" t="s">
        <v>2864</v>
      </c>
      <c r="C204" s="72" t="s">
        <v>1823</v>
      </c>
      <c r="D204" s="72" t="s">
        <v>135</v>
      </c>
      <c r="E204" s="79">
        <v>45224</v>
      </c>
      <c r="F204" s="69">
        <v>297041.58947499999</v>
      </c>
      <c r="G204" s="71">
        <v>10.132744000000001</v>
      </c>
      <c r="H204" s="69">
        <v>30.098463572</v>
      </c>
      <c r="I204" s="70">
        <f t="shared" si="3"/>
        <v>1.3456520398256557E-3</v>
      </c>
      <c r="J204" s="70">
        <f>H204/'סכום נכסי הקרן'!$C$41</f>
        <v>9.4270845222822986E-6</v>
      </c>
    </row>
    <row r="205" spans="1:10">
      <c r="A205" s="62" t="s">
        <v>2863</v>
      </c>
      <c r="B205" s="59" t="s">
        <v>2865</v>
      </c>
      <c r="C205" s="72" t="s">
        <v>1823</v>
      </c>
      <c r="D205" s="72" t="s">
        <v>135</v>
      </c>
      <c r="E205" s="79">
        <v>45224</v>
      </c>
      <c r="F205" s="69">
        <v>795908.29682000016</v>
      </c>
      <c r="G205" s="71">
        <v>10.132744000000001</v>
      </c>
      <c r="H205" s="69">
        <v>80.647349487</v>
      </c>
      <c r="I205" s="70">
        <f t="shared" si="3"/>
        <v>3.6056083090125284E-3</v>
      </c>
      <c r="J205" s="70">
        <f>H205/'סכום נכסי הקרן'!$C$41</f>
        <v>2.5259408284855191E-5</v>
      </c>
    </row>
    <row r="206" spans="1:10">
      <c r="A206" s="62" t="s">
        <v>2866</v>
      </c>
      <c r="B206" s="59" t="s">
        <v>2867</v>
      </c>
      <c r="C206" s="72" t="s">
        <v>1823</v>
      </c>
      <c r="D206" s="72" t="s">
        <v>135</v>
      </c>
      <c r="E206" s="79">
        <v>45224</v>
      </c>
      <c r="F206" s="69">
        <v>2971889.2422500001</v>
      </c>
      <c r="G206" s="71">
        <v>10.177296999999999</v>
      </c>
      <c r="H206" s="69">
        <v>302.457983222</v>
      </c>
      <c r="I206" s="70">
        <f t="shared" si="3"/>
        <v>1.3522391304480578E-2</v>
      </c>
      <c r="J206" s="70">
        <f>H206/'סכום נכסי הקרן'!$C$41</f>
        <v>9.473230968923411E-5</v>
      </c>
    </row>
    <row r="207" spans="1:10">
      <c r="A207" s="62" t="s">
        <v>2868</v>
      </c>
      <c r="B207" s="59" t="s">
        <v>2869</v>
      </c>
      <c r="C207" s="72" t="s">
        <v>1823</v>
      </c>
      <c r="D207" s="72" t="s">
        <v>135</v>
      </c>
      <c r="E207" s="79">
        <v>45224</v>
      </c>
      <c r="F207" s="69">
        <v>258922.68165000004</v>
      </c>
      <c r="G207" s="71">
        <v>10.195105</v>
      </c>
      <c r="H207" s="69">
        <v>26.397440113000002</v>
      </c>
      <c r="I207" s="70">
        <f t="shared" si="3"/>
        <v>1.1801854619343172E-3</v>
      </c>
      <c r="J207" s="70">
        <f>H207/'סכום נכסי הקרן'!$C$41</f>
        <v>8.2678937588241966E-6</v>
      </c>
    </row>
    <row r="208" spans="1:10">
      <c r="A208" s="62" t="s">
        <v>2870</v>
      </c>
      <c r="B208" s="59" t="s">
        <v>2871</v>
      </c>
      <c r="C208" s="72" t="s">
        <v>1823</v>
      </c>
      <c r="D208" s="72" t="s">
        <v>135</v>
      </c>
      <c r="E208" s="79">
        <v>45286</v>
      </c>
      <c r="F208" s="69">
        <v>1763464.356225</v>
      </c>
      <c r="G208" s="71">
        <v>5.4843000000000003E-2</v>
      </c>
      <c r="H208" s="69">
        <v>0.96714228000000002</v>
      </c>
      <c r="I208" s="70">
        <f t="shared" si="3"/>
        <v>4.3239316145503735E-5</v>
      </c>
      <c r="J208" s="70">
        <f>H208/'סכום נכסי הקרן'!$C$41</f>
        <v>3.0291685809220128E-7</v>
      </c>
    </row>
    <row r="209" spans="1:10">
      <c r="A209" s="62" t="s">
        <v>2872</v>
      </c>
      <c r="B209" s="59" t="s">
        <v>2873</v>
      </c>
      <c r="C209" s="72" t="s">
        <v>1823</v>
      </c>
      <c r="D209" s="72" t="s">
        <v>135</v>
      </c>
      <c r="E209" s="79">
        <v>45286</v>
      </c>
      <c r="F209" s="69">
        <v>2244409.18065</v>
      </c>
      <c r="G209" s="71">
        <v>5.8057999999999998E-2</v>
      </c>
      <c r="H209" s="69">
        <v>1.303068015</v>
      </c>
      <c r="I209" s="70">
        <f t="shared" si="3"/>
        <v>5.8257994738560079E-5</v>
      </c>
      <c r="J209" s="70">
        <f>H209/'סכום נכסי הקרן'!$C$41</f>
        <v>4.0813154087756501E-7</v>
      </c>
    </row>
    <row r="210" spans="1:10">
      <c r="A210" s="62" t="s">
        <v>2874</v>
      </c>
      <c r="B210" s="59" t="s">
        <v>2875</v>
      </c>
      <c r="C210" s="72" t="s">
        <v>1823</v>
      </c>
      <c r="D210" s="72" t="s">
        <v>135</v>
      </c>
      <c r="E210" s="79">
        <v>45189</v>
      </c>
      <c r="F210" s="69">
        <v>1603149.41475</v>
      </c>
      <c r="G210" s="71">
        <v>-4.3606290000000003</v>
      </c>
      <c r="H210" s="69">
        <v>-69.907392180000002</v>
      </c>
      <c r="I210" s="70">
        <f t="shared" si="3"/>
        <v>-3.125442754274723E-3</v>
      </c>
      <c r="J210" s="70">
        <f>H210/'סכום נכסי הקרן'!$C$41</f>
        <v>-2.1895565972552583E-5</v>
      </c>
    </row>
    <row r="211" spans="1:10">
      <c r="A211" s="62" t="s">
        <v>2876</v>
      </c>
      <c r="B211" s="59" t="s">
        <v>2877</v>
      </c>
      <c r="C211" s="72" t="s">
        <v>1823</v>
      </c>
      <c r="D211" s="72" t="s">
        <v>135</v>
      </c>
      <c r="E211" s="79">
        <v>45187</v>
      </c>
      <c r="F211" s="69">
        <v>1811558.8386680002</v>
      </c>
      <c r="G211" s="71">
        <v>-4.9680540000000004</v>
      </c>
      <c r="H211" s="69">
        <v>-89.999228568000007</v>
      </c>
      <c r="I211" s="70">
        <f t="shared" si="3"/>
        <v>-4.0237152044507903E-3</v>
      </c>
      <c r="J211" s="70">
        <f>H211/'סכום נכסי הקרן'!$C$41</f>
        <v>-2.8188493164149998E-5</v>
      </c>
    </row>
    <row r="212" spans="1:10">
      <c r="A212" s="62" t="s">
        <v>2664</v>
      </c>
      <c r="B212" s="59" t="s">
        <v>2878</v>
      </c>
      <c r="C212" s="72" t="s">
        <v>1823</v>
      </c>
      <c r="D212" s="72" t="s">
        <v>135</v>
      </c>
      <c r="E212" s="79">
        <v>45174</v>
      </c>
      <c r="F212" s="69">
        <v>2579291.4429899999</v>
      </c>
      <c r="G212" s="71">
        <v>3.9044840000000001</v>
      </c>
      <c r="H212" s="69">
        <v>100.70802036399999</v>
      </c>
      <c r="I212" s="70">
        <f t="shared" si="3"/>
        <v>4.5024874012403052E-3</v>
      </c>
      <c r="J212" s="70">
        <f>H212/'סכום נכסי הקרן'!$C$41</f>
        <v>3.1542574183964227E-5</v>
      </c>
    </row>
    <row r="213" spans="1:10">
      <c r="A213" s="62" t="s">
        <v>2879</v>
      </c>
      <c r="B213" s="59" t="s">
        <v>2880</v>
      </c>
      <c r="C213" s="72" t="s">
        <v>1823</v>
      </c>
      <c r="D213" s="72" t="s">
        <v>135</v>
      </c>
      <c r="E213" s="79">
        <v>45159</v>
      </c>
      <c r="F213" s="69">
        <v>2579770.4835870001</v>
      </c>
      <c r="G213" s="71">
        <v>3.838387</v>
      </c>
      <c r="H213" s="69">
        <v>99.021569499999998</v>
      </c>
      <c r="I213" s="70">
        <f t="shared" si="3"/>
        <v>4.4270889995983529E-3</v>
      </c>
      <c r="J213" s="70">
        <f>H213/'סכום נכסי הקרן'!$C$41</f>
        <v>3.1014364004744517E-5</v>
      </c>
    </row>
    <row r="214" spans="1:10">
      <c r="A214" s="62" t="s">
        <v>2670</v>
      </c>
      <c r="B214" s="59" t="s">
        <v>2881</v>
      </c>
      <c r="C214" s="72" t="s">
        <v>1823</v>
      </c>
      <c r="D214" s="72" t="s">
        <v>135</v>
      </c>
      <c r="E214" s="79">
        <v>45181</v>
      </c>
      <c r="F214" s="69">
        <v>258031.79585600001</v>
      </c>
      <c r="G214" s="71">
        <v>3.9655879999999999</v>
      </c>
      <c r="H214" s="69">
        <v>10.232478238000001</v>
      </c>
      <c r="I214" s="70">
        <f t="shared" si="3"/>
        <v>4.5747701308732877E-4</v>
      </c>
      <c r="J214" s="70">
        <f>H214/'סכום נכסי הקרן'!$C$41</f>
        <v>3.2048957247032815E-6</v>
      </c>
    </row>
    <row r="215" spans="1:10">
      <c r="A215" s="62" t="s">
        <v>2882</v>
      </c>
      <c r="B215" s="59" t="s">
        <v>2883</v>
      </c>
      <c r="C215" s="72" t="s">
        <v>1823</v>
      </c>
      <c r="D215" s="72" t="s">
        <v>135</v>
      </c>
      <c r="E215" s="79">
        <v>45175</v>
      </c>
      <c r="F215" s="69">
        <v>2308093.634536</v>
      </c>
      <c r="G215" s="71">
        <v>4.5483799999999999</v>
      </c>
      <c r="H215" s="69">
        <v>104.980859923</v>
      </c>
      <c r="I215" s="70">
        <f t="shared" si="3"/>
        <v>4.6935189219909183E-3</v>
      </c>
      <c r="J215" s="70">
        <f>H215/'סכום נכסי הקרן'!$C$41</f>
        <v>3.2880862418394792E-5</v>
      </c>
    </row>
    <row r="216" spans="1:10">
      <c r="A216" s="62" t="s">
        <v>2884</v>
      </c>
      <c r="B216" s="59" t="s">
        <v>2885</v>
      </c>
      <c r="C216" s="72" t="s">
        <v>1823</v>
      </c>
      <c r="D216" s="72" t="s">
        <v>135</v>
      </c>
      <c r="E216" s="79">
        <v>45180</v>
      </c>
      <c r="F216" s="69">
        <v>1739829.8253899997</v>
      </c>
      <c r="G216" s="71">
        <v>5.0414539999999999</v>
      </c>
      <c r="H216" s="69">
        <v>87.712713350000001</v>
      </c>
      <c r="I216" s="70">
        <f t="shared" si="3"/>
        <v>3.9214889276897253E-3</v>
      </c>
      <c r="J216" s="70">
        <f>H216/'סכום נכסי הקרן'!$C$41</f>
        <v>2.7472337930179083E-5</v>
      </c>
    </row>
    <row r="217" spans="1:10">
      <c r="A217" s="62" t="s">
        <v>2853</v>
      </c>
      <c r="B217" s="59" t="s">
        <v>2886</v>
      </c>
      <c r="C217" s="72" t="s">
        <v>1823</v>
      </c>
      <c r="D217" s="72" t="s">
        <v>135</v>
      </c>
      <c r="E217" s="79">
        <v>45223</v>
      </c>
      <c r="F217" s="69">
        <v>2690596.1455120002</v>
      </c>
      <c r="G217" s="71">
        <v>9.8853930000000005</v>
      </c>
      <c r="H217" s="69">
        <v>265.97601273999999</v>
      </c>
      <c r="I217" s="70">
        <f t="shared" si="3"/>
        <v>1.1891343331598933E-2</v>
      </c>
      <c r="J217" s="70">
        <f>H217/'סכום נכסי הקרן'!$C$41</f>
        <v>8.3305858686161553E-5</v>
      </c>
    </row>
    <row r="218" spans="1:10">
      <c r="A218" s="62" t="s">
        <v>2887</v>
      </c>
      <c r="B218" s="59" t="s">
        <v>2888</v>
      </c>
      <c r="C218" s="72" t="s">
        <v>1823</v>
      </c>
      <c r="D218" s="72" t="s">
        <v>135</v>
      </c>
      <c r="E218" s="79">
        <v>45222</v>
      </c>
      <c r="F218" s="69">
        <v>919301.71710000013</v>
      </c>
      <c r="G218" s="71">
        <v>10.086641999999999</v>
      </c>
      <c r="H218" s="69">
        <v>92.726671902000021</v>
      </c>
      <c r="I218" s="70">
        <f t="shared" si="3"/>
        <v>4.1456546408983139E-3</v>
      </c>
      <c r="J218" s="70">
        <f>H218/'סכום נכסי הקרן'!$C$41</f>
        <v>2.9042750683901699E-5</v>
      </c>
    </row>
    <row r="219" spans="1:10">
      <c r="A219" s="62" t="s">
        <v>2889</v>
      </c>
      <c r="B219" s="59" t="s">
        <v>2890</v>
      </c>
      <c r="C219" s="72" t="s">
        <v>1823</v>
      </c>
      <c r="D219" s="72" t="s">
        <v>135</v>
      </c>
      <c r="E219" s="79">
        <v>45260</v>
      </c>
      <c r="F219" s="69">
        <v>248211.46361699997</v>
      </c>
      <c r="G219" s="71">
        <v>-1.4673970000000001</v>
      </c>
      <c r="H219" s="69">
        <v>-3.6422483110000003</v>
      </c>
      <c r="I219" s="70">
        <f t="shared" si="3"/>
        <v>-1.6283883918274776E-4</v>
      </c>
      <c r="J219" s="70">
        <f>H219/'סכום נכסי הקרן'!$C$41</f>
        <v>-1.1407819072492073E-6</v>
      </c>
    </row>
    <row r="220" spans="1:10">
      <c r="A220" s="62" t="s">
        <v>2891</v>
      </c>
      <c r="B220" s="59" t="s">
        <v>2892</v>
      </c>
      <c r="C220" s="72" t="s">
        <v>1823</v>
      </c>
      <c r="D220" s="72" t="s">
        <v>135</v>
      </c>
      <c r="E220" s="79">
        <v>45260</v>
      </c>
      <c r="F220" s="69">
        <v>1654743.0907800002</v>
      </c>
      <c r="G220" s="71">
        <v>-1.468316</v>
      </c>
      <c r="H220" s="69">
        <v>-24.29686289</v>
      </c>
      <c r="I220" s="70">
        <f t="shared" si="3"/>
        <v>-1.0862721624006215E-3</v>
      </c>
      <c r="J220" s="70">
        <f>H220/'סכום נכסי הקרן'!$C$41</f>
        <v>-7.6099758229324864E-6</v>
      </c>
    </row>
    <row r="221" spans="1:10">
      <c r="A221" s="62" t="s">
        <v>2893</v>
      </c>
      <c r="B221" s="59" t="s">
        <v>2894</v>
      </c>
      <c r="C221" s="72" t="s">
        <v>1823</v>
      </c>
      <c r="D221" s="72" t="s">
        <v>135</v>
      </c>
      <c r="E221" s="79">
        <v>45260</v>
      </c>
      <c r="F221" s="69">
        <v>2206324.1210400001</v>
      </c>
      <c r="G221" s="71">
        <v>-1.46896</v>
      </c>
      <c r="H221" s="69">
        <v>-32.410011386999997</v>
      </c>
      <c r="I221" s="70">
        <f t="shared" si="3"/>
        <v>-1.4489974821924533E-3</v>
      </c>
      <c r="J221" s="70">
        <f>H221/'סכום נכסי הקרן'!$C$41</f>
        <v>-1.015108017000612E-5</v>
      </c>
    </row>
    <row r="222" spans="1:10">
      <c r="A222" s="62" t="s">
        <v>2895</v>
      </c>
      <c r="B222" s="59" t="s">
        <v>2896</v>
      </c>
      <c r="C222" s="72" t="s">
        <v>1823</v>
      </c>
      <c r="D222" s="72" t="s">
        <v>135</v>
      </c>
      <c r="E222" s="79">
        <v>45260</v>
      </c>
      <c r="F222" s="69">
        <v>441264.82420799998</v>
      </c>
      <c r="G222" s="71">
        <v>-1.47946</v>
      </c>
      <c r="H222" s="69">
        <v>-6.5283348409999995</v>
      </c>
      <c r="I222" s="70">
        <f t="shared" si="3"/>
        <v>-2.9187094797851856E-4</v>
      </c>
      <c r="J222" s="70">
        <f>H222/'סכום נכסי הקרן'!$C$41</f>
        <v>-2.0447277711916083E-6</v>
      </c>
    </row>
    <row r="223" spans="1:10">
      <c r="A223" s="62" t="s">
        <v>2897</v>
      </c>
      <c r="B223" s="59" t="s">
        <v>2898</v>
      </c>
      <c r="C223" s="72" t="s">
        <v>1823</v>
      </c>
      <c r="D223" s="72" t="s">
        <v>135</v>
      </c>
      <c r="E223" s="79">
        <v>45260</v>
      </c>
      <c r="F223" s="69">
        <v>551581.03026000003</v>
      </c>
      <c r="G223" s="71">
        <v>-1.5438559999999999</v>
      </c>
      <c r="H223" s="69">
        <v>-8.5156183330000008</v>
      </c>
      <c r="I223" s="70">
        <f t="shared" si="3"/>
        <v>-3.8071907400742992E-4</v>
      </c>
      <c r="J223" s="70">
        <f>H223/'סכום נכסי הקרן'!$C$41</f>
        <v>-2.6671611855752071E-6</v>
      </c>
    </row>
    <row r="224" spans="1:10">
      <c r="A224" s="62" t="s">
        <v>2899</v>
      </c>
      <c r="B224" s="59" t="s">
        <v>2900</v>
      </c>
      <c r="C224" s="72" t="s">
        <v>1823</v>
      </c>
      <c r="D224" s="72" t="s">
        <v>135</v>
      </c>
      <c r="E224" s="79">
        <v>45251</v>
      </c>
      <c r="F224" s="69">
        <v>661897.23631199996</v>
      </c>
      <c r="G224" s="71">
        <v>-2.105321</v>
      </c>
      <c r="H224" s="69">
        <v>-13.935062851999998</v>
      </c>
      <c r="I224" s="70">
        <f t="shared" si="3"/>
        <v>-6.2301338761148236E-4</v>
      </c>
      <c r="J224" s="70">
        <f>H224/'סכום נכסי הקרן'!$C$41</f>
        <v>-4.364575454653052E-6</v>
      </c>
    </row>
    <row r="225" spans="1:10">
      <c r="A225" s="62" t="s">
        <v>2901</v>
      </c>
      <c r="B225" s="59" t="s">
        <v>2902</v>
      </c>
      <c r="C225" s="72" t="s">
        <v>1823</v>
      </c>
      <c r="D225" s="72" t="s">
        <v>135</v>
      </c>
      <c r="E225" s="79">
        <v>45181</v>
      </c>
      <c r="F225" s="69">
        <v>1378952.57565</v>
      </c>
      <c r="G225" s="71">
        <v>-3.9470640000000001</v>
      </c>
      <c r="H225" s="69">
        <v>-54.428136402</v>
      </c>
      <c r="I225" s="70">
        <f t="shared" si="3"/>
        <v>-2.4333910798488489E-3</v>
      </c>
      <c r="J225" s="70">
        <f>H225/'סכום נכסי הקרן'!$C$41</f>
        <v>-1.7047336686291502E-5</v>
      </c>
    </row>
    <row r="226" spans="1:10">
      <c r="A226" s="62" t="s">
        <v>2903</v>
      </c>
      <c r="B226" s="59" t="s">
        <v>2904</v>
      </c>
      <c r="C226" s="72" t="s">
        <v>1823</v>
      </c>
      <c r="D226" s="72" t="s">
        <v>135</v>
      </c>
      <c r="E226" s="79">
        <v>45237</v>
      </c>
      <c r="F226" s="69">
        <v>3254328.0785340001</v>
      </c>
      <c r="G226" s="71">
        <v>-6.4899829999999996</v>
      </c>
      <c r="H226" s="69">
        <v>-211.205324292</v>
      </c>
      <c r="I226" s="70">
        <f t="shared" si="3"/>
        <v>-9.4426373218586077E-3</v>
      </c>
      <c r="J226" s="70">
        <f>H226/'סכום נכסי הקרן'!$C$41</f>
        <v>-6.615123190238061E-5</v>
      </c>
    </row>
    <row r="227" spans="1:10">
      <c r="A227" s="62" t="s">
        <v>2905</v>
      </c>
      <c r="B227" s="59" t="s">
        <v>2906</v>
      </c>
      <c r="C227" s="72" t="s">
        <v>1823</v>
      </c>
      <c r="D227" s="72" t="s">
        <v>135</v>
      </c>
      <c r="E227" s="79">
        <v>45231</v>
      </c>
      <c r="F227" s="69">
        <v>827371.5453900001</v>
      </c>
      <c r="G227" s="71">
        <v>-10.352789</v>
      </c>
      <c r="H227" s="69">
        <v>-85.656032539000009</v>
      </c>
      <c r="I227" s="70">
        <f t="shared" si="3"/>
        <v>-3.82953816342656E-3</v>
      </c>
      <c r="J227" s="70">
        <f>H227/'סכום נכסי הקרן'!$C$41</f>
        <v>-2.6828168708907279E-5</v>
      </c>
    </row>
    <row r="228" spans="1:10">
      <c r="A228" s="62" t="s">
        <v>2907</v>
      </c>
      <c r="B228" s="59" t="s">
        <v>2908</v>
      </c>
      <c r="C228" s="72" t="s">
        <v>1823</v>
      </c>
      <c r="D228" s="72" t="s">
        <v>135</v>
      </c>
      <c r="E228" s="79">
        <v>45224</v>
      </c>
      <c r="F228" s="69">
        <v>1103162.0605200001</v>
      </c>
      <c r="G228" s="71">
        <v>-11.477686</v>
      </c>
      <c r="H228" s="69">
        <v>-126.617476094</v>
      </c>
      <c r="I228" s="70">
        <f t="shared" si="3"/>
        <v>-5.6608558963777561E-3</v>
      </c>
      <c r="J228" s="70">
        <f>H228/'סכום נכסי הקרן'!$C$41</f>
        <v>-3.965762725000388E-5</v>
      </c>
    </row>
    <row r="229" spans="1:10">
      <c r="A229" s="62" t="s">
        <v>2909</v>
      </c>
      <c r="B229" s="59" t="s">
        <v>2910</v>
      </c>
      <c r="C229" s="72" t="s">
        <v>1823</v>
      </c>
      <c r="D229" s="72" t="s">
        <v>135</v>
      </c>
      <c r="E229" s="79">
        <v>45260</v>
      </c>
      <c r="F229" s="69">
        <v>2009480</v>
      </c>
      <c r="G229" s="71">
        <v>1.2795780000000001</v>
      </c>
      <c r="H229" s="69">
        <v>25.712859999999999</v>
      </c>
      <c r="I229" s="70">
        <f t="shared" si="3"/>
        <v>1.1495790283773727E-3</v>
      </c>
      <c r="J229" s="70">
        <f>H229/'סכום נכסי הקרן'!$C$41</f>
        <v>8.0534776783459805E-6</v>
      </c>
    </row>
    <row r="230" spans="1:10">
      <c r="A230" s="62" t="s">
        <v>2911</v>
      </c>
      <c r="B230" s="59" t="s">
        <v>2912</v>
      </c>
      <c r="C230" s="72" t="s">
        <v>1823</v>
      </c>
      <c r="D230" s="72" t="s">
        <v>135</v>
      </c>
      <c r="E230" s="79">
        <v>45265</v>
      </c>
      <c r="F230" s="69">
        <v>15048337</v>
      </c>
      <c r="G230" s="71">
        <v>2.2751420000000002</v>
      </c>
      <c r="H230" s="69">
        <v>342.37103999999999</v>
      </c>
      <c r="I230" s="70">
        <f t="shared" si="3"/>
        <v>1.530683741550923E-2</v>
      </c>
      <c r="J230" s="70">
        <f>H230/'סכום נכסי הקרן'!$C$41</f>
        <v>1.0723340493247733E-4</v>
      </c>
    </row>
    <row r="231" spans="1:10">
      <c r="A231" s="62" t="s">
        <v>2685</v>
      </c>
      <c r="B231" s="59" t="s">
        <v>2913</v>
      </c>
      <c r="C231" s="72" t="s">
        <v>1823</v>
      </c>
      <c r="D231" s="72" t="s">
        <v>135</v>
      </c>
      <c r="E231" s="79">
        <v>45189</v>
      </c>
      <c r="F231" s="69">
        <v>5287240</v>
      </c>
      <c r="G231" s="71">
        <v>4.1519490000000001</v>
      </c>
      <c r="H231" s="69">
        <v>219.52350000000001</v>
      </c>
      <c r="I231" s="70">
        <f t="shared" si="3"/>
        <v>9.8145290658448823E-3</v>
      </c>
      <c r="J231" s="70">
        <f>H231/'סכום נכסי הקרן'!$C$41</f>
        <v>6.8756552445833874E-5</v>
      </c>
    </row>
    <row r="232" spans="1:10">
      <c r="A232" s="62" t="s">
        <v>2914</v>
      </c>
      <c r="B232" s="59" t="s">
        <v>2915</v>
      </c>
      <c r="C232" s="72" t="s">
        <v>1823</v>
      </c>
      <c r="D232" s="72" t="s">
        <v>135</v>
      </c>
      <c r="E232" s="79">
        <v>45210</v>
      </c>
      <c r="F232" s="69">
        <v>6664000</v>
      </c>
      <c r="G232" s="71">
        <v>7.5848430000000002</v>
      </c>
      <c r="H232" s="69">
        <v>505.45391999999998</v>
      </c>
      <c r="I232" s="70">
        <f t="shared" si="3"/>
        <v>2.2598000620822976E-2</v>
      </c>
      <c r="J232" s="70">
        <f>H232/'סכום נכסי הקרן'!$C$41</f>
        <v>1.583122943986968E-4</v>
      </c>
    </row>
    <row r="233" spans="1:10">
      <c r="A233" s="62" t="s">
        <v>2916</v>
      </c>
      <c r="B233" s="59" t="s">
        <v>2917</v>
      </c>
      <c r="C233" s="72" t="s">
        <v>1823</v>
      </c>
      <c r="D233" s="72" t="s">
        <v>135</v>
      </c>
      <c r="E233" s="79">
        <v>45230</v>
      </c>
      <c r="F233" s="69">
        <v>3186400</v>
      </c>
      <c r="G233" s="71">
        <v>9.1632560000000005</v>
      </c>
      <c r="H233" s="69">
        <v>291.97800000000001</v>
      </c>
      <c r="I233" s="70">
        <f t="shared" si="3"/>
        <v>1.3053848756908744E-2</v>
      </c>
      <c r="J233" s="70">
        <f>H233/'סכום נכסי הקרן'!$C$41</f>
        <v>9.144989338284822E-5</v>
      </c>
    </row>
    <row r="234" spans="1:10">
      <c r="A234" s="62" t="s">
        <v>2918</v>
      </c>
      <c r="B234" s="59" t="s">
        <v>2919</v>
      </c>
      <c r="C234" s="72" t="s">
        <v>1823</v>
      </c>
      <c r="D234" s="72" t="s">
        <v>135</v>
      </c>
      <c r="E234" s="79">
        <v>45217</v>
      </c>
      <c r="F234" s="69">
        <v>3594600</v>
      </c>
      <c r="G234" s="71">
        <v>9.2791899999999998</v>
      </c>
      <c r="H234" s="69">
        <v>333.54975000000002</v>
      </c>
      <c r="I234" s="70">
        <f t="shared" si="3"/>
        <v>1.4912452271762676E-2</v>
      </c>
      <c r="J234" s="70">
        <f>H234/'סכום נכסי הקרן'!$C$41</f>
        <v>1.0447050488521628E-4</v>
      </c>
    </row>
    <row r="235" spans="1:10">
      <c r="A235" s="62" t="s">
        <v>2855</v>
      </c>
      <c r="B235" s="59" t="s">
        <v>2920</v>
      </c>
      <c r="C235" s="72" t="s">
        <v>1823</v>
      </c>
      <c r="D235" s="72" t="s">
        <v>135</v>
      </c>
      <c r="E235" s="79">
        <v>45229</v>
      </c>
      <c r="F235" s="69">
        <v>4423100</v>
      </c>
      <c r="G235" s="71">
        <v>10.003356999999999</v>
      </c>
      <c r="H235" s="69">
        <v>442.45850000000002</v>
      </c>
      <c r="I235" s="70">
        <f t="shared" si="3"/>
        <v>1.9781580599253053E-2</v>
      </c>
      <c r="J235" s="70">
        <f>H235/'סכום נכסי הקרן'!$C$41</f>
        <v>1.3858161454402369E-4</v>
      </c>
    </row>
    <row r="236" spans="1:10">
      <c r="A236" s="62" t="s">
        <v>2921</v>
      </c>
      <c r="B236" s="59" t="s">
        <v>2922</v>
      </c>
      <c r="C236" s="72" t="s">
        <v>1823</v>
      </c>
      <c r="D236" s="72" t="s">
        <v>135</v>
      </c>
      <c r="E236" s="79">
        <v>45225</v>
      </c>
      <c r="F236" s="69">
        <v>48782250</v>
      </c>
      <c r="G236" s="71">
        <v>10.524774000000001</v>
      </c>
      <c r="H236" s="69">
        <v>5134.2214000000004</v>
      </c>
      <c r="I236" s="70">
        <f t="shared" si="3"/>
        <v>0.22954246429554376</v>
      </c>
      <c r="J236" s="70">
        <f>H236/'סכום נכסי הקרן'!$C$41</f>
        <v>1.6080800595727684E-3</v>
      </c>
    </row>
    <row r="237" spans="1:10">
      <c r="A237" s="133" t="s">
        <v>3675</v>
      </c>
      <c r="B237" s="134" t="s">
        <v>3675</v>
      </c>
      <c r="C237" s="134" t="s">
        <v>3675</v>
      </c>
      <c r="D237" s="134" t="s">
        <v>3675</v>
      </c>
      <c r="E237" s="134" t="s">
        <v>3675</v>
      </c>
      <c r="F237" s="134" t="s">
        <v>3675</v>
      </c>
      <c r="G237" s="134" t="s">
        <v>3675</v>
      </c>
      <c r="H237" s="134" t="s">
        <v>3675</v>
      </c>
      <c r="I237" s="134" t="s">
        <v>3675</v>
      </c>
      <c r="J237" s="134" t="s">
        <v>3675</v>
      </c>
    </row>
    <row r="238" spans="1:10">
      <c r="A238" s="76" t="s">
        <v>186</v>
      </c>
      <c r="B238" s="131" t="s">
        <v>3675</v>
      </c>
      <c r="C238" s="131" t="s">
        <v>3675</v>
      </c>
      <c r="D238" s="131" t="s">
        <v>3675</v>
      </c>
      <c r="E238" s="131" t="s">
        <v>3675</v>
      </c>
      <c r="F238" s="131" t="s">
        <v>3675</v>
      </c>
      <c r="G238" s="131" t="s">
        <v>3675</v>
      </c>
      <c r="H238" s="66">
        <v>-1569.1347423879995</v>
      </c>
      <c r="I238" s="67">
        <f t="shared" si="3"/>
        <v>-7.0153393770571448E-2</v>
      </c>
      <c r="J238" s="67">
        <f>H238/'סכום נכסי הקרן'!$C$41</f>
        <v>-4.9146581213209753E-4</v>
      </c>
    </row>
    <row r="239" spans="1:10">
      <c r="A239" s="62" t="s">
        <v>2923</v>
      </c>
      <c r="B239" s="59" t="s">
        <v>2924</v>
      </c>
      <c r="C239" s="72" t="s">
        <v>1823</v>
      </c>
      <c r="D239" s="72" t="s">
        <v>139</v>
      </c>
      <c r="E239" s="79">
        <v>45166</v>
      </c>
      <c r="F239" s="69">
        <v>158837.99600700001</v>
      </c>
      <c r="G239" s="71">
        <v>5.5743410000000004</v>
      </c>
      <c r="H239" s="69">
        <v>8.8541716140000002</v>
      </c>
      <c r="I239" s="70">
        <f t="shared" si="3"/>
        <v>3.9585522579396596E-4</v>
      </c>
      <c r="J239" s="70">
        <f>H239/'סכום נכסי הקרן'!$C$41</f>
        <v>2.7731988372197262E-6</v>
      </c>
    </row>
    <row r="240" spans="1:10">
      <c r="A240" s="62" t="s">
        <v>2925</v>
      </c>
      <c r="B240" s="59" t="s">
        <v>2926</v>
      </c>
      <c r="C240" s="72" t="s">
        <v>1823</v>
      </c>
      <c r="D240" s="72" t="s">
        <v>139</v>
      </c>
      <c r="E240" s="79">
        <v>45166</v>
      </c>
      <c r="F240" s="69">
        <v>206489.39480900002</v>
      </c>
      <c r="G240" s="71">
        <v>5.4278130000000004</v>
      </c>
      <c r="H240" s="69">
        <v>11.207858937000001</v>
      </c>
      <c r="I240" s="70">
        <f t="shared" si="3"/>
        <v>5.0108465518760323E-4</v>
      </c>
      <c r="J240" s="70">
        <f>H240/'סכום נכסי הקרן'!$C$41</f>
        <v>3.5103929228868365E-6</v>
      </c>
    </row>
    <row r="241" spans="1:10">
      <c r="A241" s="62" t="s">
        <v>2927</v>
      </c>
      <c r="B241" s="59" t="s">
        <v>2928</v>
      </c>
      <c r="C241" s="72" t="s">
        <v>1823</v>
      </c>
      <c r="D241" s="72" t="s">
        <v>139</v>
      </c>
      <c r="E241" s="79">
        <v>45168</v>
      </c>
      <c r="F241" s="69">
        <v>1138939.7390699999</v>
      </c>
      <c r="G241" s="71">
        <v>4.8519600000000001</v>
      </c>
      <c r="H241" s="69">
        <v>55.260895058000003</v>
      </c>
      <c r="I241" s="70">
        <f t="shared" si="3"/>
        <v>2.4706223285950926E-3</v>
      </c>
      <c r="J241" s="70">
        <f>H241/'סכום נכסי הקרן'!$C$41</f>
        <v>1.7308163496204728E-5</v>
      </c>
    </row>
    <row r="242" spans="1:10">
      <c r="A242" s="62" t="s">
        <v>2929</v>
      </c>
      <c r="B242" s="59" t="s">
        <v>2930</v>
      </c>
      <c r="C242" s="72" t="s">
        <v>1823</v>
      </c>
      <c r="D242" s="72" t="s">
        <v>139</v>
      </c>
      <c r="E242" s="79">
        <v>45168</v>
      </c>
      <c r="F242" s="69">
        <v>206489.39480900002</v>
      </c>
      <c r="G242" s="71">
        <v>4.2365430000000002</v>
      </c>
      <c r="H242" s="69">
        <v>8.7480124159999999</v>
      </c>
      <c r="I242" s="70">
        <f t="shared" si="3"/>
        <v>3.9110902534445695E-4</v>
      </c>
      <c r="J242" s="70">
        <f>H242/'סכום נכסי הקרן'!$C$41</f>
        <v>2.7399489096953625E-6</v>
      </c>
    </row>
    <row r="243" spans="1:10">
      <c r="A243" s="62" t="s">
        <v>2931</v>
      </c>
      <c r="B243" s="59" t="s">
        <v>2932</v>
      </c>
      <c r="C243" s="72" t="s">
        <v>1823</v>
      </c>
      <c r="D243" s="72" t="s">
        <v>135</v>
      </c>
      <c r="E243" s="79">
        <v>45166</v>
      </c>
      <c r="F243" s="69">
        <v>743489.45383200003</v>
      </c>
      <c r="G243" s="71">
        <v>2.4334359999999999</v>
      </c>
      <c r="H243" s="69">
        <v>18.092342120000001</v>
      </c>
      <c r="I243" s="70">
        <f t="shared" si="3"/>
        <v>8.088784007450209E-4</v>
      </c>
      <c r="J243" s="70">
        <f>H243/'סכום נכסי הקרן'!$C$41</f>
        <v>5.6666692624787286E-6</v>
      </c>
    </row>
    <row r="244" spans="1:10">
      <c r="A244" s="62" t="s">
        <v>2933</v>
      </c>
      <c r="B244" s="59" t="s">
        <v>2934</v>
      </c>
      <c r="C244" s="72" t="s">
        <v>1823</v>
      </c>
      <c r="D244" s="72" t="s">
        <v>135</v>
      </c>
      <c r="E244" s="79">
        <v>45167</v>
      </c>
      <c r="F244" s="69">
        <v>526945.95333000005</v>
      </c>
      <c r="G244" s="71">
        <v>2.709524</v>
      </c>
      <c r="H244" s="69">
        <v>14.277727553</v>
      </c>
      <c r="I244" s="70">
        <f t="shared" si="3"/>
        <v>6.383333541198678E-4</v>
      </c>
      <c r="J244" s="70">
        <f>H244/'סכום נכסי הקרן'!$C$41</f>
        <v>4.4719008366082531E-6</v>
      </c>
    </row>
    <row r="245" spans="1:10">
      <c r="A245" s="62" t="s">
        <v>2935</v>
      </c>
      <c r="B245" s="59" t="s">
        <v>2936</v>
      </c>
      <c r="C245" s="72" t="s">
        <v>1823</v>
      </c>
      <c r="D245" s="72" t="s">
        <v>137</v>
      </c>
      <c r="E245" s="79">
        <v>45236</v>
      </c>
      <c r="F245" s="69">
        <v>875231.81685399998</v>
      </c>
      <c r="G245" s="71">
        <v>2.554541</v>
      </c>
      <c r="H245" s="69">
        <v>22.358152142999998</v>
      </c>
      <c r="I245" s="70">
        <f t="shared" si="3"/>
        <v>9.9959564268087687E-4</v>
      </c>
      <c r="J245" s="70">
        <f>H245/'סכום נכסי הקרן'!$C$41</f>
        <v>7.0027557888431639E-6</v>
      </c>
    </row>
    <row r="246" spans="1:10">
      <c r="A246" s="62" t="s">
        <v>2937</v>
      </c>
      <c r="B246" s="59" t="s">
        <v>2938</v>
      </c>
      <c r="C246" s="72" t="s">
        <v>1823</v>
      </c>
      <c r="D246" s="72" t="s">
        <v>137</v>
      </c>
      <c r="E246" s="79">
        <v>45259</v>
      </c>
      <c r="F246" s="69">
        <v>3191659.6487400001</v>
      </c>
      <c r="G246" s="71">
        <v>0.51429800000000003</v>
      </c>
      <c r="H246" s="69">
        <v>16.414648773</v>
      </c>
      <c r="I246" s="70">
        <f t="shared" si="3"/>
        <v>7.3387153306248996E-4</v>
      </c>
      <c r="J246" s="70">
        <f>H246/'סכום נכסי הקרן'!$C$41</f>
        <v>5.1412020090820216E-6</v>
      </c>
    </row>
    <row r="247" spans="1:10">
      <c r="A247" s="62" t="s">
        <v>2939</v>
      </c>
      <c r="B247" s="59" t="s">
        <v>2940</v>
      </c>
      <c r="C247" s="72" t="s">
        <v>1823</v>
      </c>
      <c r="D247" s="72" t="s">
        <v>137</v>
      </c>
      <c r="E247" s="79">
        <v>45259</v>
      </c>
      <c r="F247" s="69">
        <v>1684487.0368349999</v>
      </c>
      <c r="G247" s="71">
        <v>0.51928099999999999</v>
      </c>
      <c r="H247" s="69">
        <v>8.7472250640000002</v>
      </c>
      <c r="I247" s="70">
        <f t="shared" si="3"/>
        <v>3.9107382415146829E-4</v>
      </c>
      <c r="J247" s="70">
        <f>H247/'סכום נכסי הקרן'!$C$41</f>
        <v>2.7397023046208198E-6</v>
      </c>
    </row>
    <row r="248" spans="1:10">
      <c r="A248" s="62" t="s">
        <v>2941</v>
      </c>
      <c r="B248" s="59" t="s">
        <v>2942</v>
      </c>
      <c r="C248" s="72" t="s">
        <v>1823</v>
      </c>
      <c r="D248" s="72" t="s">
        <v>138</v>
      </c>
      <c r="E248" s="79">
        <v>45215</v>
      </c>
      <c r="F248" s="69">
        <v>247341.59584200001</v>
      </c>
      <c r="G248" s="71">
        <v>4.3419639999999999</v>
      </c>
      <c r="H248" s="69">
        <v>10.739482017</v>
      </c>
      <c r="I248" s="70">
        <f t="shared" si="3"/>
        <v>4.8014430531567194E-4</v>
      </c>
      <c r="J248" s="70">
        <f>H248/'סכום נכסי הקרן'!$C$41</f>
        <v>3.3636934475942221E-6</v>
      </c>
    </row>
    <row r="249" spans="1:10">
      <c r="A249" s="62" t="s">
        <v>2943</v>
      </c>
      <c r="B249" s="59" t="s">
        <v>2944</v>
      </c>
      <c r="C249" s="72" t="s">
        <v>1823</v>
      </c>
      <c r="D249" s="72" t="s">
        <v>138</v>
      </c>
      <c r="E249" s="79">
        <v>45215</v>
      </c>
      <c r="F249" s="69">
        <v>138342.45052300001</v>
      </c>
      <c r="G249" s="71">
        <v>4.3319080000000003</v>
      </c>
      <c r="H249" s="69">
        <v>5.9928671820000003</v>
      </c>
      <c r="I249" s="70">
        <f t="shared" si="3"/>
        <v>2.6793108321198825E-4</v>
      </c>
      <c r="J249" s="70">
        <f>H249/'סכום נכסי הקרן'!$C$41</f>
        <v>1.8770149286982926E-6</v>
      </c>
    </row>
    <row r="250" spans="1:10">
      <c r="A250" s="62" t="s">
        <v>2945</v>
      </c>
      <c r="B250" s="59" t="s">
        <v>2946</v>
      </c>
      <c r="C250" s="72" t="s">
        <v>1823</v>
      </c>
      <c r="D250" s="72" t="s">
        <v>138</v>
      </c>
      <c r="E250" s="79">
        <v>45167</v>
      </c>
      <c r="F250" s="69">
        <v>908757.39644799987</v>
      </c>
      <c r="G250" s="71">
        <v>1.3060719999999999</v>
      </c>
      <c r="H250" s="69">
        <v>11.869024025</v>
      </c>
      <c r="I250" s="70">
        <f t="shared" si="3"/>
        <v>5.3064424208147968E-4</v>
      </c>
      <c r="J250" s="70">
        <f>H250/'סכום נכסי הקרן'!$C$41</f>
        <v>3.7174752263688156E-6</v>
      </c>
    </row>
    <row r="251" spans="1:10">
      <c r="A251" s="62" t="s">
        <v>2947</v>
      </c>
      <c r="B251" s="59" t="s">
        <v>2948</v>
      </c>
      <c r="C251" s="72" t="s">
        <v>1823</v>
      </c>
      <c r="D251" s="72" t="s">
        <v>135</v>
      </c>
      <c r="E251" s="79">
        <v>45127</v>
      </c>
      <c r="F251" s="69">
        <v>442585.17049999995</v>
      </c>
      <c r="G251" s="71">
        <v>-4.0532329999999996</v>
      </c>
      <c r="H251" s="69">
        <v>-17.939007786999998</v>
      </c>
      <c r="I251" s="70">
        <f t="shared" si="3"/>
        <v>-8.0202307879534147E-4</v>
      </c>
      <c r="J251" s="70">
        <f>H251/'סכום נכסי הקרן'!$C$41</f>
        <v>-5.6186436975225324E-6</v>
      </c>
    </row>
    <row r="252" spans="1:10">
      <c r="A252" s="62" t="s">
        <v>2949</v>
      </c>
      <c r="B252" s="59" t="s">
        <v>2950</v>
      </c>
      <c r="C252" s="72" t="s">
        <v>1823</v>
      </c>
      <c r="D252" s="72" t="s">
        <v>135</v>
      </c>
      <c r="E252" s="79">
        <v>45127</v>
      </c>
      <c r="F252" s="69">
        <v>1151692.1691399999</v>
      </c>
      <c r="G252" s="71">
        <v>-4.0279160000000003</v>
      </c>
      <c r="H252" s="69">
        <v>-46.389191732999997</v>
      </c>
      <c r="I252" s="70">
        <f t="shared" si="3"/>
        <v>-2.0739832892814644E-3</v>
      </c>
      <c r="J252" s="70">
        <f>H252/'סכום נכסי הקרן'!$C$41</f>
        <v>-1.4529473583966442E-5</v>
      </c>
    </row>
    <row r="253" spans="1:10">
      <c r="A253" s="62" t="s">
        <v>2951</v>
      </c>
      <c r="B253" s="59" t="s">
        <v>2952</v>
      </c>
      <c r="C253" s="72" t="s">
        <v>1823</v>
      </c>
      <c r="D253" s="72" t="s">
        <v>135</v>
      </c>
      <c r="E253" s="79">
        <v>45127</v>
      </c>
      <c r="F253" s="69">
        <v>1004618.9780950001</v>
      </c>
      <c r="G253" s="71">
        <v>-4.0217799999999997</v>
      </c>
      <c r="H253" s="69">
        <v>-40.403567848000002</v>
      </c>
      <c r="I253" s="70">
        <f t="shared" si="3"/>
        <v>-1.8063760417815482E-3</v>
      </c>
      <c r="J253" s="70">
        <f>H253/'סכום נכסי הקרן'!$C$41</f>
        <v>-1.2654727315024675E-5</v>
      </c>
    </row>
    <row r="254" spans="1:10">
      <c r="A254" s="62" t="s">
        <v>2953</v>
      </c>
      <c r="B254" s="59" t="s">
        <v>2954</v>
      </c>
      <c r="C254" s="72" t="s">
        <v>1823</v>
      </c>
      <c r="D254" s="72" t="s">
        <v>135</v>
      </c>
      <c r="E254" s="79">
        <v>45168</v>
      </c>
      <c r="F254" s="69">
        <v>329059.60632000002</v>
      </c>
      <c r="G254" s="71">
        <v>1.343831</v>
      </c>
      <c r="H254" s="69">
        <v>4.4220038000000006</v>
      </c>
      <c r="I254" s="70">
        <f t="shared" si="3"/>
        <v>1.9770040485130985E-4</v>
      </c>
      <c r="J254" s="70">
        <f>H254/'סכום נכסי הקרן'!$C$41</f>
        <v>1.385007692526662E-6</v>
      </c>
    </row>
    <row r="255" spans="1:10">
      <c r="A255" s="62" t="s">
        <v>2955</v>
      </c>
      <c r="B255" s="59" t="s">
        <v>2956</v>
      </c>
      <c r="C255" s="72" t="s">
        <v>1823</v>
      </c>
      <c r="D255" s="72" t="s">
        <v>135</v>
      </c>
      <c r="E255" s="79">
        <v>45166</v>
      </c>
      <c r="F255" s="69">
        <v>658119.21264000004</v>
      </c>
      <c r="G255" s="71">
        <v>1.404498</v>
      </c>
      <c r="H255" s="69">
        <v>9.2432684919999986</v>
      </c>
      <c r="I255" s="70">
        <f t="shared" si="3"/>
        <v>4.13251097391132E-4</v>
      </c>
      <c r="J255" s="70">
        <f>H255/'סכום נכסי הקרן'!$C$41</f>
        <v>2.8950671560954597E-6</v>
      </c>
    </row>
    <row r="256" spans="1:10">
      <c r="A256" s="62" t="s">
        <v>2957</v>
      </c>
      <c r="B256" s="59" t="s">
        <v>2958</v>
      </c>
      <c r="C256" s="72" t="s">
        <v>1823</v>
      </c>
      <c r="D256" s="72" t="s">
        <v>135</v>
      </c>
      <c r="E256" s="79">
        <v>45166</v>
      </c>
      <c r="F256" s="69">
        <v>197435.76379200001</v>
      </c>
      <c r="G256" s="71">
        <v>1.4403109999999999</v>
      </c>
      <c r="H256" s="69">
        <v>2.8436893539999999</v>
      </c>
      <c r="I256" s="70">
        <f t="shared" si="3"/>
        <v>1.2713660186297436E-4</v>
      </c>
      <c r="J256" s="70">
        <f>H256/'סכום נכסי הקרן'!$C$41</f>
        <v>8.9066672227784469E-7</v>
      </c>
    </row>
    <row r="257" spans="1:10">
      <c r="A257" s="62" t="s">
        <v>2959</v>
      </c>
      <c r="B257" s="59" t="s">
        <v>2960</v>
      </c>
      <c r="C257" s="72" t="s">
        <v>1823</v>
      </c>
      <c r="D257" s="72" t="s">
        <v>135</v>
      </c>
      <c r="E257" s="79">
        <v>45168</v>
      </c>
      <c r="F257" s="69">
        <v>263247.68505600002</v>
      </c>
      <c r="G257" s="71">
        <v>1.4437530000000001</v>
      </c>
      <c r="H257" s="69">
        <v>3.8006474370000003</v>
      </c>
      <c r="I257" s="70">
        <f t="shared" si="3"/>
        <v>1.6992059956890882E-4</v>
      </c>
      <c r="J257" s="70">
        <f>H257/'סכום נכסי הקרן'!$C$41</f>
        <v>1.1903938067232648E-6</v>
      </c>
    </row>
    <row r="258" spans="1:10">
      <c r="A258" s="62" t="s">
        <v>2961</v>
      </c>
      <c r="B258" s="59" t="s">
        <v>2962</v>
      </c>
      <c r="C258" s="72" t="s">
        <v>1823</v>
      </c>
      <c r="D258" s="72" t="s">
        <v>135</v>
      </c>
      <c r="E258" s="79">
        <v>45189</v>
      </c>
      <c r="F258" s="69">
        <v>246794.70473999999</v>
      </c>
      <c r="G258" s="71">
        <v>2.8150200000000001</v>
      </c>
      <c r="H258" s="69">
        <v>6.9473215039999996</v>
      </c>
      <c r="I258" s="70">
        <f t="shared" si="3"/>
        <v>3.1060314194506362E-4</v>
      </c>
      <c r="J258" s="70">
        <f>H258/'סכום נכסי הקרן'!$C$41</f>
        <v>2.1759578147571692E-6</v>
      </c>
    </row>
    <row r="259" spans="1:10">
      <c r="A259" s="62" t="s">
        <v>2963</v>
      </c>
      <c r="B259" s="59" t="s">
        <v>2964</v>
      </c>
      <c r="C259" s="72" t="s">
        <v>1823</v>
      </c>
      <c r="D259" s="72" t="s">
        <v>135</v>
      </c>
      <c r="E259" s="79">
        <v>45189</v>
      </c>
      <c r="F259" s="69">
        <v>246794.70473999999</v>
      </c>
      <c r="G259" s="71">
        <v>2.851823</v>
      </c>
      <c r="H259" s="69">
        <v>7.038149335</v>
      </c>
      <c r="I259" s="70">
        <f t="shared" si="3"/>
        <v>3.1466390258042676E-4</v>
      </c>
      <c r="J259" s="70">
        <f>H259/'סכום נכסי הקרן'!$C$41</f>
        <v>2.2044058329679431E-6</v>
      </c>
    </row>
    <row r="260" spans="1:10">
      <c r="A260" s="62" t="s">
        <v>2965</v>
      </c>
      <c r="B260" s="59" t="s">
        <v>2966</v>
      </c>
      <c r="C260" s="72" t="s">
        <v>1823</v>
      </c>
      <c r="D260" s="72" t="s">
        <v>135</v>
      </c>
      <c r="E260" s="79">
        <v>45195</v>
      </c>
      <c r="F260" s="69">
        <v>246794.70473999999</v>
      </c>
      <c r="G260" s="71">
        <v>3.4983240000000002</v>
      </c>
      <c r="H260" s="69">
        <v>8.6336773569999998</v>
      </c>
      <c r="I260" s="70">
        <f t="shared" si="3"/>
        <v>3.8599729580388118E-4</v>
      </c>
      <c r="J260" s="70">
        <f>H260/'סכום נכסי הקרן'!$C$41</f>
        <v>2.7041382357559845E-6</v>
      </c>
    </row>
    <row r="261" spans="1:10">
      <c r="A261" s="62" t="s">
        <v>2967</v>
      </c>
      <c r="B261" s="59" t="s">
        <v>2968</v>
      </c>
      <c r="C261" s="72" t="s">
        <v>1823</v>
      </c>
      <c r="D261" s="72" t="s">
        <v>135</v>
      </c>
      <c r="E261" s="79">
        <v>45196</v>
      </c>
      <c r="F261" s="69">
        <v>246794.70473999999</v>
      </c>
      <c r="G261" s="71">
        <v>3.7793299999999999</v>
      </c>
      <c r="H261" s="69">
        <v>9.3271873539999994</v>
      </c>
      <c r="I261" s="70">
        <f t="shared" si="3"/>
        <v>4.1700296956095271E-4</v>
      </c>
      <c r="J261" s="70">
        <f>H261/'סכום נכסי הקרן'!$C$41</f>
        <v>2.9213512288088493E-6</v>
      </c>
    </row>
    <row r="262" spans="1:10">
      <c r="A262" s="62" t="s">
        <v>2969</v>
      </c>
      <c r="B262" s="59" t="s">
        <v>2970</v>
      </c>
      <c r="C262" s="72" t="s">
        <v>1823</v>
      </c>
      <c r="D262" s="72" t="s">
        <v>135</v>
      </c>
      <c r="E262" s="79">
        <v>45211</v>
      </c>
      <c r="F262" s="69">
        <v>370192.05711000005</v>
      </c>
      <c r="G262" s="71">
        <v>3.9561730000000002</v>
      </c>
      <c r="H262" s="69">
        <v>14.645438573</v>
      </c>
      <c r="I262" s="70">
        <f t="shared" si="3"/>
        <v>6.5477309972168933E-4</v>
      </c>
      <c r="J262" s="70">
        <f>H262/'סכום נכסי הקרן'!$C$41</f>
        <v>4.5870709301587889E-6</v>
      </c>
    </row>
    <row r="263" spans="1:10">
      <c r="A263" s="62" t="s">
        <v>2971</v>
      </c>
      <c r="B263" s="59" t="s">
        <v>2972</v>
      </c>
      <c r="C263" s="72" t="s">
        <v>1823</v>
      </c>
      <c r="D263" s="72" t="s">
        <v>135</v>
      </c>
      <c r="E263" s="79">
        <v>45201</v>
      </c>
      <c r="F263" s="69">
        <v>246794.70473999999</v>
      </c>
      <c r="G263" s="71">
        <v>4.054138</v>
      </c>
      <c r="H263" s="69">
        <v>10.005398903</v>
      </c>
      <c r="I263" s="70">
        <f t="shared" si="3"/>
        <v>4.4732467525739148E-4</v>
      </c>
      <c r="J263" s="70">
        <f>H263/'סכום נכסי הקרן'!$C$41</f>
        <v>3.1337726230476836E-6</v>
      </c>
    </row>
    <row r="264" spans="1:10">
      <c r="A264" s="62" t="s">
        <v>2973</v>
      </c>
      <c r="B264" s="59" t="s">
        <v>2974</v>
      </c>
      <c r="C264" s="72" t="s">
        <v>1823</v>
      </c>
      <c r="D264" s="72" t="s">
        <v>135</v>
      </c>
      <c r="E264" s="79">
        <v>45201</v>
      </c>
      <c r="F264" s="69">
        <v>246794.70473999999</v>
      </c>
      <c r="G264" s="71">
        <v>4.1063049999999999</v>
      </c>
      <c r="H264" s="69">
        <v>10.134143025</v>
      </c>
      <c r="I264" s="70">
        <f t="shared" si="3"/>
        <v>4.5308060994058341E-4</v>
      </c>
      <c r="J264" s="70">
        <f>H264/'סכום נכסי הקרן'!$C$41</f>
        <v>3.1740963331579263E-6</v>
      </c>
    </row>
    <row r="265" spans="1:10">
      <c r="A265" s="62" t="s">
        <v>2975</v>
      </c>
      <c r="B265" s="59" t="s">
        <v>2976</v>
      </c>
      <c r="C265" s="72" t="s">
        <v>1823</v>
      </c>
      <c r="D265" s="72" t="s">
        <v>135</v>
      </c>
      <c r="E265" s="79">
        <v>45229</v>
      </c>
      <c r="F265" s="69">
        <v>394871.52758400002</v>
      </c>
      <c r="G265" s="71">
        <v>4.6035870000000001</v>
      </c>
      <c r="H265" s="69">
        <v>18.178252409000002</v>
      </c>
      <c r="I265" s="70">
        <f t="shared" si="3"/>
        <v>8.1271930629019334E-4</v>
      </c>
      <c r="J265" s="70">
        <f>H265/'סכום נכסי הקרן'!$C$41</f>
        <v>5.6935770663870361E-6</v>
      </c>
    </row>
    <row r="266" spans="1:10">
      <c r="A266" s="62" t="s">
        <v>2977</v>
      </c>
      <c r="B266" s="59" t="s">
        <v>2978</v>
      </c>
      <c r="C266" s="72" t="s">
        <v>1823</v>
      </c>
      <c r="D266" s="72" t="s">
        <v>139</v>
      </c>
      <c r="E266" s="79">
        <v>45176</v>
      </c>
      <c r="F266" s="69">
        <v>372357.55070099997</v>
      </c>
      <c r="G266" s="71">
        <v>-6.705667</v>
      </c>
      <c r="H266" s="69">
        <v>-24.969058585000003</v>
      </c>
      <c r="I266" s="70">
        <f t="shared" ref="I266:I329" si="4">IFERROR(H266/$H$9,0)</f>
        <v>-1.1163249093116053E-3</v>
      </c>
      <c r="J266" s="70">
        <f>H266/'סכום נכסי הקרן'!$C$41</f>
        <v>-7.8205130025835552E-6</v>
      </c>
    </row>
    <row r="267" spans="1:10">
      <c r="A267" s="62" t="s">
        <v>2979</v>
      </c>
      <c r="B267" s="59" t="s">
        <v>2980</v>
      </c>
      <c r="C267" s="72" t="s">
        <v>1823</v>
      </c>
      <c r="D267" s="72" t="s">
        <v>139</v>
      </c>
      <c r="E267" s="79">
        <v>45161</v>
      </c>
      <c r="F267" s="69">
        <v>2125445.3637339999</v>
      </c>
      <c r="G267" s="71">
        <v>-5.8817110000000001</v>
      </c>
      <c r="H267" s="69">
        <v>-125.01255126599999</v>
      </c>
      <c r="I267" s="70">
        <f t="shared" si="4"/>
        <v>-5.5891023876513454E-3</v>
      </c>
      <c r="J267" s="70">
        <f>H267/'סכום נכסי הקרן'!$C$41</f>
        <v>-3.915495169085872E-5</v>
      </c>
    </row>
    <row r="268" spans="1:10">
      <c r="A268" s="62" t="s">
        <v>2981</v>
      </c>
      <c r="B268" s="59" t="s">
        <v>2982</v>
      </c>
      <c r="C268" s="72" t="s">
        <v>1823</v>
      </c>
      <c r="D268" s="72" t="s">
        <v>139</v>
      </c>
      <c r="E268" s="79">
        <v>45180</v>
      </c>
      <c r="F268" s="69">
        <v>195568.38819299999</v>
      </c>
      <c r="G268" s="71">
        <v>-5.6458250000000003</v>
      </c>
      <c r="H268" s="69">
        <v>-11.041448656</v>
      </c>
      <c r="I268" s="70">
        <f t="shared" si="4"/>
        <v>-4.9364472944056514E-4</v>
      </c>
      <c r="J268" s="70">
        <f>H268/'סכום נכסי הקרן'!$C$41</f>
        <v>-3.4582718642616663E-6</v>
      </c>
    </row>
    <row r="269" spans="1:10">
      <c r="A269" s="62" t="s">
        <v>2983</v>
      </c>
      <c r="B269" s="59" t="s">
        <v>2984</v>
      </c>
      <c r="C269" s="72" t="s">
        <v>1823</v>
      </c>
      <c r="D269" s="72" t="s">
        <v>139</v>
      </c>
      <c r="E269" s="79">
        <v>45267</v>
      </c>
      <c r="F269" s="69">
        <v>229705.537278</v>
      </c>
      <c r="G269" s="71">
        <v>-3.7832910000000002</v>
      </c>
      <c r="H269" s="69">
        <v>-8.6904282679999998</v>
      </c>
      <c r="I269" s="70">
        <f t="shared" si="4"/>
        <v>-3.8853453425681528E-4</v>
      </c>
      <c r="J269" s="70">
        <f>H269/'סכום נכסי הקרן'!$C$41</f>
        <v>-2.7219130844100937E-6</v>
      </c>
    </row>
    <row r="270" spans="1:10">
      <c r="A270" s="62" t="s">
        <v>2985</v>
      </c>
      <c r="B270" s="59" t="s">
        <v>2986</v>
      </c>
      <c r="C270" s="72" t="s">
        <v>1823</v>
      </c>
      <c r="D270" s="72" t="s">
        <v>139</v>
      </c>
      <c r="E270" s="79">
        <v>45127</v>
      </c>
      <c r="F270" s="69">
        <v>1146424.8412969999</v>
      </c>
      <c r="G270" s="71">
        <v>0.59496099999999996</v>
      </c>
      <c r="H270" s="69">
        <v>6.8207762270000005</v>
      </c>
      <c r="I270" s="70">
        <f t="shared" si="4"/>
        <v>3.0494551394960124E-4</v>
      </c>
      <c r="J270" s="70">
        <f>H270/'סכום נכסי הקרן'!$C$41</f>
        <v>2.1363228008528583E-6</v>
      </c>
    </row>
    <row r="271" spans="1:10">
      <c r="A271" s="62" t="s">
        <v>2987</v>
      </c>
      <c r="B271" s="59" t="s">
        <v>2988</v>
      </c>
      <c r="C271" s="72" t="s">
        <v>1823</v>
      </c>
      <c r="D271" s="72" t="s">
        <v>135</v>
      </c>
      <c r="E271" s="79">
        <v>45127</v>
      </c>
      <c r="F271" s="69">
        <v>1712005.498015</v>
      </c>
      <c r="G271" s="71">
        <v>1.081108</v>
      </c>
      <c r="H271" s="69">
        <v>18.508623954999997</v>
      </c>
      <c r="I271" s="70">
        <f t="shared" si="4"/>
        <v>8.274896663689323E-4</v>
      </c>
      <c r="J271" s="70">
        <f>H271/'סכום נכסי הקרן'!$C$41</f>
        <v>5.797052131831783E-6</v>
      </c>
    </row>
    <row r="272" spans="1:10">
      <c r="A272" s="62" t="s">
        <v>2989</v>
      </c>
      <c r="B272" s="59" t="s">
        <v>2990</v>
      </c>
      <c r="C272" s="72" t="s">
        <v>1823</v>
      </c>
      <c r="D272" s="72" t="s">
        <v>135</v>
      </c>
      <c r="E272" s="79">
        <v>45127</v>
      </c>
      <c r="F272" s="69">
        <v>710840.59989299998</v>
      </c>
      <c r="G272" s="71">
        <v>1.0584519999999999</v>
      </c>
      <c r="H272" s="69">
        <v>7.5239052900000001</v>
      </c>
      <c r="I272" s="70">
        <f t="shared" si="4"/>
        <v>3.3638124008303919E-4</v>
      </c>
      <c r="J272" s="70">
        <f>H272/'סכום נכסי הקרן'!$C$41</f>
        <v>2.3565485639094308E-6</v>
      </c>
    </row>
    <row r="273" spans="1:10">
      <c r="A273" s="62" t="s">
        <v>2991</v>
      </c>
      <c r="B273" s="59" t="s">
        <v>2992</v>
      </c>
      <c r="C273" s="72" t="s">
        <v>1823</v>
      </c>
      <c r="D273" s="72" t="s">
        <v>135</v>
      </c>
      <c r="E273" s="79">
        <v>45127</v>
      </c>
      <c r="F273" s="69">
        <v>532943.26242499996</v>
      </c>
      <c r="G273" s="71">
        <v>1.0237130000000001</v>
      </c>
      <c r="H273" s="69">
        <v>5.4558082089999989</v>
      </c>
      <c r="I273" s="70">
        <f t="shared" si="4"/>
        <v>2.4392007345412037E-4</v>
      </c>
      <c r="J273" s="70">
        <f>H273/'סכום נכסי הקרן'!$C$41</f>
        <v>1.7088036736682833E-6</v>
      </c>
    </row>
    <row r="274" spans="1:10">
      <c r="A274" s="62" t="s">
        <v>2993</v>
      </c>
      <c r="B274" s="59" t="s">
        <v>2994</v>
      </c>
      <c r="C274" s="72" t="s">
        <v>1823</v>
      </c>
      <c r="D274" s="72" t="s">
        <v>135</v>
      </c>
      <c r="E274" s="79">
        <v>45267</v>
      </c>
      <c r="F274" s="69">
        <v>256653.172689</v>
      </c>
      <c r="G274" s="71">
        <v>-2.7613349999999999</v>
      </c>
      <c r="H274" s="69">
        <v>-7.087054599</v>
      </c>
      <c r="I274" s="70">
        <f t="shared" si="4"/>
        <v>-3.1685037525875422E-4</v>
      </c>
      <c r="J274" s="70">
        <f>H274/'סכום נכסי הקרן'!$C$41</f>
        <v>-2.2197233609277896E-6</v>
      </c>
    </row>
    <row r="275" spans="1:10">
      <c r="A275" s="62" t="s">
        <v>2995</v>
      </c>
      <c r="B275" s="59" t="s">
        <v>2996</v>
      </c>
      <c r="C275" s="72" t="s">
        <v>1823</v>
      </c>
      <c r="D275" s="72" t="s">
        <v>137</v>
      </c>
      <c r="E275" s="79">
        <v>45195</v>
      </c>
      <c r="F275" s="69">
        <v>496554.31481899996</v>
      </c>
      <c r="G275" s="71">
        <v>-3.9586079999999999</v>
      </c>
      <c r="H275" s="69">
        <v>-19.656637522</v>
      </c>
      <c r="I275" s="70">
        <f t="shared" si="4"/>
        <v>-8.7881543568887205E-4</v>
      </c>
      <c r="J275" s="70">
        <f>H275/'סכום נכסי הקרן'!$C$41</f>
        <v>-6.1566193536916954E-6</v>
      </c>
    </row>
    <row r="276" spans="1:10">
      <c r="A276" s="62" t="s">
        <v>2997</v>
      </c>
      <c r="B276" s="59" t="s">
        <v>2998</v>
      </c>
      <c r="C276" s="72" t="s">
        <v>1823</v>
      </c>
      <c r="D276" s="72" t="s">
        <v>137</v>
      </c>
      <c r="E276" s="79">
        <v>45195</v>
      </c>
      <c r="F276" s="69">
        <v>496670.68564500002</v>
      </c>
      <c r="G276" s="71">
        <v>-3.93425</v>
      </c>
      <c r="H276" s="69">
        <v>-19.540266696</v>
      </c>
      <c r="I276" s="70">
        <f t="shared" si="4"/>
        <v>-8.7361269040559539E-4</v>
      </c>
      <c r="J276" s="70">
        <f>H276/'סכום נכסי הקרן'!$C$41</f>
        <v>-6.1201710609073967E-6</v>
      </c>
    </row>
    <row r="277" spans="1:10">
      <c r="A277" s="62" t="s">
        <v>2999</v>
      </c>
      <c r="B277" s="59" t="s">
        <v>3000</v>
      </c>
      <c r="C277" s="72" t="s">
        <v>1823</v>
      </c>
      <c r="D277" s="72" t="s">
        <v>137</v>
      </c>
      <c r="E277" s="79">
        <v>45210</v>
      </c>
      <c r="F277" s="69">
        <v>998949.11948800017</v>
      </c>
      <c r="G277" s="71">
        <v>-3.9090379999999998</v>
      </c>
      <c r="H277" s="69">
        <v>-39.049304524</v>
      </c>
      <c r="I277" s="70">
        <f t="shared" si="4"/>
        <v>-1.7458291902772414E-3</v>
      </c>
      <c r="J277" s="70">
        <f>H277/'סכום נכסי הקרן'!$C$41</f>
        <v>-1.2230560985396752E-5</v>
      </c>
    </row>
    <row r="278" spans="1:10">
      <c r="A278" s="62" t="s">
        <v>3001</v>
      </c>
      <c r="B278" s="59" t="s">
        <v>3002</v>
      </c>
      <c r="C278" s="72" t="s">
        <v>1823</v>
      </c>
      <c r="D278" s="72" t="s">
        <v>137</v>
      </c>
      <c r="E278" s="79">
        <v>45232</v>
      </c>
      <c r="F278" s="69">
        <v>621594.76742599998</v>
      </c>
      <c r="G278" s="71">
        <v>-3.938898</v>
      </c>
      <c r="H278" s="69">
        <v>-24.483984233999998</v>
      </c>
      <c r="I278" s="70">
        <f t="shared" si="4"/>
        <v>-1.0946380451855077E-3</v>
      </c>
      <c r="J278" s="70">
        <f>H278/'סכום נכסי הקרן'!$C$41</f>
        <v>-7.6685837555796553E-6</v>
      </c>
    </row>
    <row r="279" spans="1:10">
      <c r="A279" s="62" t="s">
        <v>3003</v>
      </c>
      <c r="B279" s="59" t="s">
        <v>3004</v>
      </c>
      <c r="C279" s="72" t="s">
        <v>1823</v>
      </c>
      <c r="D279" s="72" t="s">
        <v>137</v>
      </c>
      <c r="E279" s="79">
        <v>45232</v>
      </c>
      <c r="F279" s="69">
        <v>333629.23737300001</v>
      </c>
      <c r="G279" s="71">
        <v>-3.8902739999999998</v>
      </c>
      <c r="H279" s="69">
        <v>-12.979091313999998</v>
      </c>
      <c r="I279" s="70">
        <f t="shared" si="4"/>
        <v>-5.8027349668490075E-4</v>
      </c>
      <c r="J279" s="70">
        <f>H279/'סכום נכסי הקרן'!$C$41</f>
        <v>-4.0651573641560366E-6</v>
      </c>
    </row>
    <row r="280" spans="1:10">
      <c r="A280" s="62" t="s">
        <v>3003</v>
      </c>
      <c r="B280" s="59" t="s">
        <v>3005</v>
      </c>
      <c r="C280" s="72" t="s">
        <v>1823</v>
      </c>
      <c r="D280" s="72" t="s">
        <v>137</v>
      </c>
      <c r="E280" s="79">
        <v>45232</v>
      </c>
      <c r="F280" s="69">
        <v>1656331.2246689999</v>
      </c>
      <c r="G280" s="71">
        <v>-3.8902739999999998</v>
      </c>
      <c r="H280" s="69">
        <v>-64.435822158999997</v>
      </c>
      <c r="I280" s="70">
        <f t="shared" si="4"/>
        <v>-2.8808179965293789E-3</v>
      </c>
      <c r="J280" s="70">
        <f>H280/'סכום נכסי הקרן'!$C$41</f>
        <v>-2.0181825570682443E-5</v>
      </c>
    </row>
    <row r="281" spans="1:10">
      <c r="A281" s="62" t="s">
        <v>3006</v>
      </c>
      <c r="B281" s="59" t="s">
        <v>3007</v>
      </c>
      <c r="C281" s="72" t="s">
        <v>1823</v>
      </c>
      <c r="D281" s="72" t="s">
        <v>137</v>
      </c>
      <c r="E281" s="79">
        <v>45181</v>
      </c>
      <c r="F281" s="69">
        <v>1384213.5204190002</v>
      </c>
      <c r="G281" s="71">
        <v>-2.554996</v>
      </c>
      <c r="H281" s="69">
        <v>-35.366598488000001</v>
      </c>
      <c r="I281" s="70">
        <f t="shared" si="4"/>
        <v>-1.5811815537768923E-3</v>
      </c>
      <c r="J281" s="70">
        <f>H281/'סכום נכסי הקרן'!$C$41</f>
        <v>-1.1077107388370361E-5</v>
      </c>
    </row>
    <row r="282" spans="1:10">
      <c r="A282" s="62" t="s">
        <v>3008</v>
      </c>
      <c r="B282" s="59" t="s">
        <v>3009</v>
      </c>
      <c r="C282" s="72" t="s">
        <v>1823</v>
      </c>
      <c r="D282" s="72" t="s">
        <v>137</v>
      </c>
      <c r="E282" s="79">
        <v>45181</v>
      </c>
      <c r="F282" s="69">
        <v>503443.46772199997</v>
      </c>
      <c r="G282" s="71">
        <v>-2.5360309999999999</v>
      </c>
      <c r="H282" s="69">
        <v>-12.767484619000001</v>
      </c>
      <c r="I282" s="70">
        <f t="shared" si="4"/>
        <v>-5.7081291474900394E-4</v>
      </c>
      <c r="J282" s="70">
        <f>H282/'סכום נכסי הקרן'!$C$41</f>
        <v>-3.9988804196710188E-6</v>
      </c>
    </row>
    <row r="283" spans="1:10">
      <c r="A283" s="62" t="s">
        <v>3010</v>
      </c>
      <c r="B283" s="59" t="s">
        <v>3011</v>
      </c>
      <c r="C283" s="72" t="s">
        <v>1823</v>
      </c>
      <c r="D283" s="72" t="s">
        <v>137</v>
      </c>
      <c r="E283" s="79">
        <v>45176</v>
      </c>
      <c r="F283" s="69">
        <v>2265600.338494</v>
      </c>
      <c r="G283" s="71">
        <v>-2.5915659999999998</v>
      </c>
      <c r="H283" s="69">
        <v>-58.714534654999994</v>
      </c>
      <c r="I283" s="70">
        <f t="shared" si="4"/>
        <v>-2.6250287871642623E-3</v>
      </c>
      <c r="J283" s="70">
        <f>H283/'סכום נכסי הקרן'!$C$41</f>
        <v>-1.8389871614379497E-5</v>
      </c>
    </row>
    <row r="284" spans="1:10">
      <c r="A284" s="62" t="s">
        <v>3012</v>
      </c>
      <c r="B284" s="59" t="s">
        <v>3013</v>
      </c>
      <c r="C284" s="72" t="s">
        <v>1823</v>
      </c>
      <c r="D284" s="72" t="s">
        <v>137</v>
      </c>
      <c r="E284" s="79">
        <v>45181</v>
      </c>
      <c r="F284" s="69">
        <v>3352490.0246310001</v>
      </c>
      <c r="G284" s="71">
        <v>-2.5265520000000001</v>
      </c>
      <c r="H284" s="69">
        <v>-84.702398443999996</v>
      </c>
      <c r="I284" s="70">
        <f t="shared" si="4"/>
        <v>-3.7869027756728194E-3</v>
      </c>
      <c r="J284" s="70">
        <f>H284/'סכום נכסי הקרן'!$C$41</f>
        <v>-2.652948272464134E-5</v>
      </c>
    </row>
    <row r="285" spans="1:10">
      <c r="A285" s="62" t="s">
        <v>3014</v>
      </c>
      <c r="B285" s="59" t="s">
        <v>3015</v>
      </c>
      <c r="C285" s="72" t="s">
        <v>1823</v>
      </c>
      <c r="D285" s="72" t="s">
        <v>137</v>
      </c>
      <c r="E285" s="79">
        <v>45176</v>
      </c>
      <c r="F285" s="69">
        <v>716187.98039499996</v>
      </c>
      <c r="G285" s="71">
        <v>-2.5725989999999999</v>
      </c>
      <c r="H285" s="69">
        <v>-18.424648174000001</v>
      </c>
      <c r="I285" s="70">
        <f t="shared" si="4"/>
        <v>-8.2373524944568039E-4</v>
      </c>
      <c r="J285" s="70">
        <f>H285/'סכום נכסי הקרן'!$C$41</f>
        <v>-5.7707502316228939E-6</v>
      </c>
    </row>
    <row r="286" spans="1:10">
      <c r="A286" s="62" t="s">
        <v>3016</v>
      </c>
      <c r="B286" s="59" t="s">
        <v>3017</v>
      </c>
      <c r="C286" s="72" t="s">
        <v>1823</v>
      </c>
      <c r="D286" s="72" t="s">
        <v>137</v>
      </c>
      <c r="E286" s="79">
        <v>45176</v>
      </c>
      <c r="F286" s="69">
        <v>1445239.1973969999</v>
      </c>
      <c r="G286" s="71">
        <v>-2.5725989999999999</v>
      </c>
      <c r="H286" s="69">
        <v>-37.180215884999996</v>
      </c>
      <c r="I286" s="70">
        <f t="shared" si="4"/>
        <v>-1.6622653587325276E-3</v>
      </c>
      <c r="J286" s="70">
        <f>H286/'סכום נכסי הקרן'!$C$41</f>
        <v>-1.1645147163945673E-5</v>
      </c>
    </row>
    <row r="287" spans="1:10">
      <c r="A287" s="62" t="s">
        <v>3018</v>
      </c>
      <c r="B287" s="59" t="s">
        <v>3019</v>
      </c>
      <c r="C287" s="72" t="s">
        <v>1823</v>
      </c>
      <c r="D287" s="72" t="s">
        <v>137</v>
      </c>
      <c r="E287" s="79">
        <v>45175</v>
      </c>
      <c r="F287" s="69">
        <v>1273174.239478</v>
      </c>
      <c r="G287" s="71">
        <v>-2.3767309999999999</v>
      </c>
      <c r="H287" s="69">
        <v>-30.259929198000002</v>
      </c>
      <c r="I287" s="70">
        <f t="shared" si="4"/>
        <v>-1.3528708983055536E-3</v>
      </c>
      <c r="J287" s="70">
        <f>H287/'סכום נכסי הקרן'!$C$41</f>
        <v>-9.4776568745920455E-6</v>
      </c>
    </row>
    <row r="288" spans="1:10">
      <c r="A288" s="62" t="s">
        <v>3020</v>
      </c>
      <c r="B288" s="59" t="s">
        <v>3021</v>
      </c>
      <c r="C288" s="72" t="s">
        <v>1823</v>
      </c>
      <c r="D288" s="72" t="s">
        <v>137</v>
      </c>
      <c r="E288" s="79">
        <v>45183</v>
      </c>
      <c r="F288" s="69">
        <v>1395335.560914</v>
      </c>
      <c r="G288" s="71">
        <v>-2.4464760000000001</v>
      </c>
      <c r="H288" s="69">
        <v>-34.136554435000001</v>
      </c>
      <c r="I288" s="70">
        <f t="shared" si="4"/>
        <v>-1.5261883384243759E-3</v>
      </c>
      <c r="J288" s="70">
        <f>H288/'סכום נכסי הקרן'!$C$41</f>
        <v>-1.0691847548577443E-5</v>
      </c>
    </row>
    <row r="289" spans="1:10">
      <c r="A289" s="62" t="s">
        <v>3020</v>
      </c>
      <c r="B289" s="59" t="s">
        <v>3022</v>
      </c>
      <c r="C289" s="72" t="s">
        <v>1823</v>
      </c>
      <c r="D289" s="72" t="s">
        <v>137</v>
      </c>
      <c r="E289" s="79">
        <v>45183</v>
      </c>
      <c r="F289" s="69">
        <v>3595857.8271840001</v>
      </c>
      <c r="G289" s="71">
        <v>-2.4464760000000001</v>
      </c>
      <c r="H289" s="69">
        <v>-87.971811273</v>
      </c>
      <c r="I289" s="70">
        <f t="shared" si="4"/>
        <v>-3.9330727631159256E-3</v>
      </c>
      <c r="J289" s="70">
        <f>H289/'סכום נכסי הקרן'!$C$41</f>
        <v>-2.7553489515004197E-5</v>
      </c>
    </row>
    <row r="290" spans="1:10">
      <c r="A290" s="62" t="s">
        <v>3023</v>
      </c>
      <c r="B290" s="59" t="s">
        <v>3024</v>
      </c>
      <c r="C290" s="72" t="s">
        <v>1823</v>
      </c>
      <c r="D290" s="72" t="s">
        <v>137</v>
      </c>
      <c r="E290" s="79">
        <v>45183</v>
      </c>
      <c r="F290" s="69">
        <v>907257.60324399988</v>
      </c>
      <c r="G290" s="71">
        <v>-2.4464760000000001</v>
      </c>
      <c r="H290" s="69">
        <v>-22.195842623999997</v>
      </c>
      <c r="I290" s="70">
        <f t="shared" si="4"/>
        <v>-9.9233905515430784E-4</v>
      </c>
      <c r="J290" s="70">
        <f>H290/'סכום נכסי הקרן'!$C$41</f>
        <v>-6.9519191223560605E-6</v>
      </c>
    </row>
    <row r="291" spans="1:10">
      <c r="A291" s="62" t="s">
        <v>3025</v>
      </c>
      <c r="B291" s="59" t="s">
        <v>3026</v>
      </c>
      <c r="C291" s="72" t="s">
        <v>1823</v>
      </c>
      <c r="D291" s="72" t="s">
        <v>137</v>
      </c>
      <c r="E291" s="79">
        <v>45183</v>
      </c>
      <c r="F291" s="69">
        <v>3106941.5911349999</v>
      </c>
      <c r="G291" s="71">
        <v>-2.4417490000000002</v>
      </c>
      <c r="H291" s="69">
        <v>-75.863708330999998</v>
      </c>
      <c r="I291" s="70">
        <f t="shared" si="4"/>
        <v>-3.3917397019334054E-3</v>
      </c>
      <c r="J291" s="70">
        <f>H291/'סכום נכסי הקרן'!$C$41</f>
        <v>-2.3761132819929736E-5</v>
      </c>
    </row>
    <row r="292" spans="1:10">
      <c r="A292" s="62" t="s">
        <v>3027</v>
      </c>
      <c r="B292" s="59" t="s">
        <v>3028</v>
      </c>
      <c r="C292" s="72" t="s">
        <v>1823</v>
      </c>
      <c r="D292" s="72" t="s">
        <v>137</v>
      </c>
      <c r="E292" s="79">
        <v>45266</v>
      </c>
      <c r="F292" s="69">
        <v>328337.544811</v>
      </c>
      <c r="G292" s="71">
        <v>-2.3862839999999998</v>
      </c>
      <c r="H292" s="69">
        <v>-7.8350657549999996</v>
      </c>
      <c r="I292" s="70">
        <f t="shared" si="4"/>
        <v>-3.5029270481407851E-4</v>
      </c>
      <c r="J292" s="70">
        <f>H292/'סכום נכסי הקרן'!$C$41</f>
        <v>-2.4540065619408149E-6</v>
      </c>
    </row>
    <row r="293" spans="1:10">
      <c r="A293" s="62" t="s">
        <v>3029</v>
      </c>
      <c r="B293" s="59" t="s">
        <v>3030</v>
      </c>
      <c r="C293" s="72" t="s">
        <v>1823</v>
      </c>
      <c r="D293" s="72" t="s">
        <v>137</v>
      </c>
      <c r="E293" s="79">
        <v>45274</v>
      </c>
      <c r="F293" s="69">
        <v>1015079.4416</v>
      </c>
      <c r="G293" s="71">
        <v>-1.485609</v>
      </c>
      <c r="H293" s="69">
        <v>-15.080108088999998</v>
      </c>
      <c r="I293" s="70">
        <f t="shared" si="4"/>
        <v>-6.7420644785443464E-4</v>
      </c>
      <c r="J293" s="70">
        <f>H293/'סכום נכסי הקרן'!$C$41</f>
        <v>-4.7232129713227599E-6</v>
      </c>
    </row>
    <row r="294" spans="1:10">
      <c r="A294" s="62" t="s">
        <v>3031</v>
      </c>
      <c r="B294" s="59" t="s">
        <v>3032</v>
      </c>
      <c r="C294" s="72" t="s">
        <v>1823</v>
      </c>
      <c r="D294" s="72" t="s">
        <v>137</v>
      </c>
      <c r="E294" s="79">
        <v>45161</v>
      </c>
      <c r="F294" s="69">
        <v>635326.52490199998</v>
      </c>
      <c r="G294" s="71">
        <v>-1.5385150000000001</v>
      </c>
      <c r="H294" s="69">
        <v>-9.7745954810000004</v>
      </c>
      <c r="I294" s="70">
        <f t="shared" si="4"/>
        <v>-4.3700583971716252E-4</v>
      </c>
      <c r="J294" s="70">
        <f>H294/'סכום נכסי הקרן'!$C$41</f>
        <v>-3.0614831069392902E-6</v>
      </c>
    </row>
    <row r="295" spans="1:10">
      <c r="A295" s="62" t="s">
        <v>3033</v>
      </c>
      <c r="B295" s="59" t="s">
        <v>3034</v>
      </c>
      <c r="C295" s="72" t="s">
        <v>1823</v>
      </c>
      <c r="D295" s="72" t="s">
        <v>137</v>
      </c>
      <c r="E295" s="79">
        <v>45279</v>
      </c>
      <c r="F295" s="69">
        <v>382749.46546899999</v>
      </c>
      <c r="G295" s="71">
        <v>-0.93020800000000003</v>
      </c>
      <c r="H295" s="69">
        <v>-3.5603656479999999</v>
      </c>
      <c r="I295" s="70">
        <f t="shared" si="4"/>
        <v>-1.5917800206962645E-4</v>
      </c>
      <c r="J295" s="70">
        <f>H295/'סכום נכסי הקרן'!$C$41</f>
        <v>-1.1151355886866657E-6</v>
      </c>
    </row>
    <row r="296" spans="1:10">
      <c r="A296" s="62" t="s">
        <v>3035</v>
      </c>
      <c r="B296" s="59" t="s">
        <v>3036</v>
      </c>
      <c r="C296" s="72" t="s">
        <v>1823</v>
      </c>
      <c r="D296" s="72" t="s">
        <v>137</v>
      </c>
      <c r="E296" s="79">
        <v>45279</v>
      </c>
      <c r="F296" s="69">
        <v>383063.66669899999</v>
      </c>
      <c r="G296" s="71">
        <v>-0.84742200000000001</v>
      </c>
      <c r="H296" s="69">
        <v>-3.2461644179999998</v>
      </c>
      <c r="I296" s="70">
        <f t="shared" si="4"/>
        <v>-1.4513058981372121E-4</v>
      </c>
      <c r="J296" s="70">
        <f>H296/'סכום נכסי הקרן'!$C$41</f>
        <v>-1.0167251982317009E-6</v>
      </c>
    </row>
    <row r="297" spans="1:10">
      <c r="A297" s="62" t="s">
        <v>3037</v>
      </c>
      <c r="B297" s="59" t="s">
        <v>3038</v>
      </c>
      <c r="C297" s="72" t="s">
        <v>1823</v>
      </c>
      <c r="D297" s="72" t="s">
        <v>137</v>
      </c>
      <c r="E297" s="79">
        <v>45288</v>
      </c>
      <c r="F297" s="69">
        <v>258459.60469000001</v>
      </c>
      <c r="G297" s="71">
        <v>0.37514199999999998</v>
      </c>
      <c r="H297" s="69">
        <v>0.96959055699999996</v>
      </c>
      <c r="I297" s="70">
        <f t="shared" si="4"/>
        <v>4.3348774521384852E-5</v>
      </c>
      <c r="J297" s="70">
        <f>H297/'סכום נכסי הקרן'!$C$41</f>
        <v>3.0368367843695902E-7</v>
      </c>
    </row>
    <row r="298" spans="1:10">
      <c r="A298" s="62" t="s">
        <v>3039</v>
      </c>
      <c r="B298" s="59" t="s">
        <v>3040</v>
      </c>
      <c r="C298" s="72" t="s">
        <v>1823</v>
      </c>
      <c r="D298" s="72" t="s">
        <v>137</v>
      </c>
      <c r="E298" s="79">
        <v>45099</v>
      </c>
      <c r="F298" s="69">
        <v>3205372.2091379999</v>
      </c>
      <c r="G298" s="71">
        <v>0.38185999999999998</v>
      </c>
      <c r="H298" s="69">
        <v>12.240043866000001</v>
      </c>
      <c r="I298" s="70">
        <f t="shared" si="4"/>
        <v>5.4723191954425543E-4</v>
      </c>
      <c r="J298" s="70">
        <f>H298/'סכום נכסי הקרן'!$C$41</f>
        <v>3.8336816696706101E-6</v>
      </c>
    </row>
    <row r="299" spans="1:10">
      <c r="A299" s="62" t="s">
        <v>3039</v>
      </c>
      <c r="B299" s="59" t="s">
        <v>3041</v>
      </c>
      <c r="C299" s="72" t="s">
        <v>1823</v>
      </c>
      <c r="D299" s="72" t="s">
        <v>137</v>
      </c>
      <c r="E299" s="79">
        <v>45099</v>
      </c>
      <c r="F299" s="69">
        <v>493683.34970899997</v>
      </c>
      <c r="G299" s="71">
        <v>0.38185999999999998</v>
      </c>
      <c r="H299" s="69">
        <v>1.8851806879999997</v>
      </c>
      <c r="I299" s="70">
        <f t="shared" si="4"/>
        <v>8.4283280180688836E-5</v>
      </c>
      <c r="J299" s="70">
        <f>H299/'סכום נכסי הקרן'!$C$41</f>
        <v>5.9045398257746962E-7</v>
      </c>
    </row>
    <row r="300" spans="1:10">
      <c r="A300" s="62" t="s">
        <v>3042</v>
      </c>
      <c r="B300" s="59" t="s">
        <v>3043</v>
      </c>
      <c r="C300" s="72" t="s">
        <v>1823</v>
      </c>
      <c r="D300" s="72" t="s">
        <v>137</v>
      </c>
      <c r="E300" s="79">
        <v>45288</v>
      </c>
      <c r="F300" s="69">
        <v>258692.346342</v>
      </c>
      <c r="G300" s="71">
        <v>0.46477299999999999</v>
      </c>
      <c r="H300" s="69">
        <v>1.2023322089999999</v>
      </c>
      <c r="I300" s="70">
        <f t="shared" si="4"/>
        <v>5.3754265087938106E-5</v>
      </c>
      <c r="J300" s="70">
        <f>H300/'סכום נכסי הקרן'!$C$41</f>
        <v>3.7658026400555654E-7</v>
      </c>
    </row>
    <row r="301" spans="1:10">
      <c r="A301" s="62" t="s">
        <v>3044</v>
      </c>
      <c r="B301" s="59" t="s">
        <v>3045</v>
      </c>
      <c r="C301" s="72" t="s">
        <v>1823</v>
      </c>
      <c r="D301" s="72" t="s">
        <v>137</v>
      </c>
      <c r="E301" s="79">
        <v>45148</v>
      </c>
      <c r="F301" s="69">
        <v>744105.4133570001</v>
      </c>
      <c r="G301" s="71">
        <v>0.43294700000000003</v>
      </c>
      <c r="H301" s="69">
        <v>3.2215824520000003</v>
      </c>
      <c r="I301" s="70">
        <f t="shared" si="4"/>
        <v>1.4403157116741407E-4</v>
      </c>
      <c r="J301" s="70">
        <f>H301/'סכום נכסי הקרן'!$C$41</f>
        <v>1.0090259257870619E-6</v>
      </c>
    </row>
    <row r="302" spans="1:10">
      <c r="A302" s="62" t="s">
        <v>3046</v>
      </c>
      <c r="B302" s="59" t="s">
        <v>3047</v>
      </c>
      <c r="C302" s="72" t="s">
        <v>1823</v>
      </c>
      <c r="D302" s="72" t="s">
        <v>137</v>
      </c>
      <c r="E302" s="79">
        <v>45148</v>
      </c>
      <c r="F302" s="69">
        <v>595842.54298000003</v>
      </c>
      <c r="G302" s="71">
        <v>0.56599999999999995</v>
      </c>
      <c r="H302" s="69">
        <v>3.3724663490000002</v>
      </c>
      <c r="I302" s="70">
        <f t="shared" si="4"/>
        <v>1.50777338215928E-4</v>
      </c>
      <c r="J302" s="70">
        <f>H302/'סכום נכסי הקרן'!$C$41</f>
        <v>1.0562839941820735E-6</v>
      </c>
    </row>
    <row r="303" spans="1:10">
      <c r="A303" s="62" t="s">
        <v>3046</v>
      </c>
      <c r="B303" s="59" t="s">
        <v>3048</v>
      </c>
      <c r="C303" s="72" t="s">
        <v>1823</v>
      </c>
      <c r="D303" s="72" t="s">
        <v>137</v>
      </c>
      <c r="E303" s="79">
        <v>45148</v>
      </c>
      <c r="F303" s="69">
        <v>519018.53908299998</v>
      </c>
      <c r="G303" s="71">
        <v>0.56599999999999995</v>
      </c>
      <c r="H303" s="69">
        <v>2.9376428020000001</v>
      </c>
      <c r="I303" s="70">
        <f t="shared" si="4"/>
        <v>1.3133710361441485E-4</v>
      </c>
      <c r="J303" s="70">
        <f>H303/'סכום נכסי הקרן'!$C$41</f>
        <v>9.2009370925135293E-7</v>
      </c>
    </row>
    <row r="304" spans="1:10">
      <c r="A304" s="62" t="s">
        <v>3049</v>
      </c>
      <c r="B304" s="59" t="s">
        <v>3050</v>
      </c>
      <c r="C304" s="72" t="s">
        <v>1823</v>
      </c>
      <c r="D304" s="72" t="s">
        <v>137</v>
      </c>
      <c r="E304" s="79">
        <v>45133</v>
      </c>
      <c r="F304" s="69">
        <v>779987.09878299991</v>
      </c>
      <c r="G304" s="71">
        <v>0.80726500000000001</v>
      </c>
      <c r="H304" s="69">
        <v>6.2965591600000002</v>
      </c>
      <c r="I304" s="70">
        <f t="shared" si="4"/>
        <v>2.8150864436213811E-4</v>
      </c>
      <c r="J304" s="70">
        <f>H304/'סכום נכסי הקרן'!$C$41</f>
        <v>1.9721337356266445E-6</v>
      </c>
    </row>
    <row r="305" spans="1:10">
      <c r="A305" s="62" t="s">
        <v>3051</v>
      </c>
      <c r="B305" s="59" t="s">
        <v>3052</v>
      </c>
      <c r="C305" s="72" t="s">
        <v>1823</v>
      </c>
      <c r="D305" s="72" t="s">
        <v>137</v>
      </c>
      <c r="E305" s="79">
        <v>45133</v>
      </c>
      <c r="F305" s="69">
        <v>3318899.9625050002</v>
      </c>
      <c r="G305" s="71">
        <v>0.85164200000000001</v>
      </c>
      <c r="H305" s="69">
        <v>28.265149007000002</v>
      </c>
      <c r="I305" s="70">
        <f t="shared" si="4"/>
        <v>1.2636876073843489E-3</v>
      </c>
      <c r="J305" s="70">
        <f>H305/'סכום נכסי הקרן'!$C$41</f>
        <v>8.8528754328766836E-6</v>
      </c>
    </row>
    <row r="306" spans="1:10">
      <c r="A306" s="62" t="s">
        <v>3053</v>
      </c>
      <c r="B306" s="59" t="s">
        <v>3054</v>
      </c>
      <c r="C306" s="72" t="s">
        <v>1823</v>
      </c>
      <c r="D306" s="72" t="s">
        <v>137</v>
      </c>
      <c r="E306" s="79">
        <v>45133</v>
      </c>
      <c r="F306" s="69">
        <v>1791679.785925</v>
      </c>
      <c r="G306" s="71">
        <v>0.85164200000000001</v>
      </c>
      <c r="H306" s="69">
        <v>15.258699221000001</v>
      </c>
      <c r="I306" s="70">
        <f t="shared" si="4"/>
        <v>6.8219095910683437E-4</v>
      </c>
      <c r="J306" s="70">
        <f>H306/'סכום נכסי הקרן'!$C$41</f>
        <v>4.7791491719287042E-6</v>
      </c>
    </row>
    <row r="307" spans="1:10">
      <c r="A307" s="62" t="s">
        <v>3055</v>
      </c>
      <c r="B307" s="59" t="s">
        <v>3056</v>
      </c>
      <c r="C307" s="72" t="s">
        <v>1823</v>
      </c>
      <c r="D307" s="72" t="s">
        <v>137</v>
      </c>
      <c r="E307" s="79">
        <v>45133</v>
      </c>
      <c r="F307" s="69">
        <v>2388949.1318839998</v>
      </c>
      <c r="G307" s="71">
        <v>0.85341599999999995</v>
      </c>
      <c r="H307" s="69">
        <v>20.387682946000002</v>
      </c>
      <c r="I307" s="70">
        <f t="shared" si="4"/>
        <v>9.1149925570040114E-4</v>
      </c>
      <c r="J307" s="70">
        <f>H307/'סכום נכסי הקרן'!$C$41</f>
        <v>6.385588748929759E-6</v>
      </c>
    </row>
    <row r="308" spans="1:10">
      <c r="A308" s="62" t="s">
        <v>3057</v>
      </c>
      <c r="B308" s="59" t="s">
        <v>3058</v>
      </c>
      <c r="C308" s="72" t="s">
        <v>1823</v>
      </c>
      <c r="D308" s="72" t="s">
        <v>137</v>
      </c>
      <c r="E308" s="79">
        <v>45127</v>
      </c>
      <c r="F308" s="69">
        <v>3456484.1896329997</v>
      </c>
      <c r="G308" s="71">
        <v>2.1140620000000001</v>
      </c>
      <c r="H308" s="69">
        <v>73.072206258999998</v>
      </c>
      <c r="I308" s="70">
        <f t="shared" si="4"/>
        <v>3.2669363062923455E-3</v>
      </c>
      <c r="J308" s="70">
        <f>H308/'סכום נכסי הקרן'!$C$41</f>
        <v>2.288681158044457E-5</v>
      </c>
    </row>
    <row r="309" spans="1:10">
      <c r="A309" s="62" t="s">
        <v>3057</v>
      </c>
      <c r="B309" s="59" t="s">
        <v>3059</v>
      </c>
      <c r="C309" s="72" t="s">
        <v>1823</v>
      </c>
      <c r="D309" s="72" t="s">
        <v>137</v>
      </c>
      <c r="E309" s="79">
        <v>45127</v>
      </c>
      <c r="F309" s="69">
        <v>1059053.4631340001</v>
      </c>
      <c r="G309" s="71">
        <v>2.1140620000000001</v>
      </c>
      <c r="H309" s="69">
        <v>22.389042999000001</v>
      </c>
      <c r="I309" s="70">
        <f t="shared" si="4"/>
        <v>1.0009767212628095E-3</v>
      </c>
      <c r="J309" s="70">
        <f>H309/'סכום נכסי הקרן'!$C$41</f>
        <v>7.0124310571431904E-6</v>
      </c>
    </row>
    <row r="310" spans="1:10">
      <c r="A310" s="62" t="s">
        <v>3060</v>
      </c>
      <c r="B310" s="59" t="s">
        <v>3061</v>
      </c>
      <c r="C310" s="72" t="s">
        <v>1823</v>
      </c>
      <c r="D310" s="72" t="s">
        <v>137</v>
      </c>
      <c r="E310" s="79">
        <v>45127</v>
      </c>
      <c r="F310" s="69">
        <v>240287.22960200001</v>
      </c>
      <c r="G310" s="71">
        <v>2.1140620000000001</v>
      </c>
      <c r="H310" s="69">
        <v>5.0798201339999993</v>
      </c>
      <c r="I310" s="70">
        <f t="shared" si="4"/>
        <v>2.2711027454649289E-4</v>
      </c>
      <c r="J310" s="70">
        <f>H310/'סכום נכסי הקרן'!$C$41</f>
        <v>1.5910411389157598E-6</v>
      </c>
    </row>
    <row r="311" spans="1:10">
      <c r="A311" s="62" t="s">
        <v>3062</v>
      </c>
      <c r="B311" s="59" t="s">
        <v>3063</v>
      </c>
      <c r="C311" s="72" t="s">
        <v>1823</v>
      </c>
      <c r="D311" s="72" t="s">
        <v>137</v>
      </c>
      <c r="E311" s="79">
        <v>45127</v>
      </c>
      <c r="F311" s="69">
        <v>1842941.498226</v>
      </c>
      <c r="G311" s="71">
        <v>2.1486749999999999</v>
      </c>
      <c r="H311" s="69">
        <v>39.598819020000001</v>
      </c>
      <c r="I311" s="70">
        <f t="shared" si="4"/>
        <v>1.7703970656668699E-3</v>
      </c>
      <c r="J311" s="70">
        <f>H311/'סכום נכסי הקרן'!$C$41</f>
        <v>1.2402673411920427E-5</v>
      </c>
    </row>
    <row r="312" spans="1:10">
      <c r="A312" s="62" t="s">
        <v>3064</v>
      </c>
      <c r="B312" s="59" t="s">
        <v>3065</v>
      </c>
      <c r="C312" s="72" t="s">
        <v>1823</v>
      </c>
      <c r="D312" s="72" t="s">
        <v>138</v>
      </c>
      <c r="E312" s="79">
        <v>45195</v>
      </c>
      <c r="F312" s="69">
        <v>425941.66127099999</v>
      </c>
      <c r="G312" s="71">
        <v>-4.4603770000000003</v>
      </c>
      <c r="H312" s="69">
        <v>-18.99860404</v>
      </c>
      <c r="I312" s="70">
        <f t="shared" si="4"/>
        <v>-8.4939585766926088E-4</v>
      </c>
      <c r="J312" s="70">
        <f>H312/'סכום נכסי הקרן'!$C$41</f>
        <v>-5.9505178947761455E-6</v>
      </c>
    </row>
    <row r="313" spans="1:10">
      <c r="A313" s="62" t="s">
        <v>3066</v>
      </c>
      <c r="B313" s="59" t="s">
        <v>3067</v>
      </c>
      <c r="C313" s="72" t="s">
        <v>1823</v>
      </c>
      <c r="D313" s="72" t="s">
        <v>138</v>
      </c>
      <c r="E313" s="79">
        <v>45280</v>
      </c>
      <c r="F313" s="69">
        <v>427951.87421400001</v>
      </c>
      <c r="G313" s="71">
        <v>-0.50404000000000004</v>
      </c>
      <c r="H313" s="69">
        <v>-2.1570489259999999</v>
      </c>
      <c r="I313" s="70">
        <f t="shared" si="4"/>
        <v>-9.6438055063245996E-5</v>
      </c>
      <c r="J313" s="70">
        <f>H313/'סכום נכסי הקרן'!$C$41</f>
        <v>-6.7560533432069283E-7</v>
      </c>
    </row>
    <row r="314" spans="1:10">
      <c r="A314" s="62" t="s">
        <v>3068</v>
      </c>
      <c r="B314" s="59" t="s">
        <v>3069</v>
      </c>
      <c r="C314" s="72" t="s">
        <v>1823</v>
      </c>
      <c r="D314" s="72" t="s">
        <v>138</v>
      </c>
      <c r="E314" s="79">
        <v>45153</v>
      </c>
      <c r="F314" s="69">
        <v>1771948.312077</v>
      </c>
      <c r="G314" s="71">
        <v>-0.432533</v>
      </c>
      <c r="H314" s="69">
        <v>-7.6642603139999999</v>
      </c>
      <c r="I314" s="70">
        <f t="shared" si="4"/>
        <v>-3.4265627880365615E-4</v>
      </c>
      <c r="J314" s="70">
        <f>H314/'סכום נכסי הקרן'!$C$41</f>
        <v>-2.400508903320438E-6</v>
      </c>
    </row>
    <row r="315" spans="1:10">
      <c r="A315" s="62" t="s">
        <v>3070</v>
      </c>
      <c r="B315" s="59" t="s">
        <v>3071</v>
      </c>
      <c r="C315" s="72" t="s">
        <v>1823</v>
      </c>
      <c r="D315" s="72" t="s">
        <v>138</v>
      </c>
      <c r="E315" s="79">
        <v>45153</v>
      </c>
      <c r="F315" s="69">
        <v>590698.31310599996</v>
      </c>
      <c r="G315" s="71">
        <v>-0.42422300000000002</v>
      </c>
      <c r="H315" s="69">
        <v>-2.5058777119999998</v>
      </c>
      <c r="I315" s="70">
        <f t="shared" si="4"/>
        <v>-1.1203360751754079E-4</v>
      </c>
      <c r="J315" s="70">
        <f>H315/'סכום נכסי הקרן'!$C$41</f>
        <v>-7.8486135802305529E-7</v>
      </c>
    </row>
    <row r="316" spans="1:10">
      <c r="A316" s="62" t="s">
        <v>3072</v>
      </c>
      <c r="B316" s="59" t="s">
        <v>3073</v>
      </c>
      <c r="C316" s="72" t="s">
        <v>1823</v>
      </c>
      <c r="D316" s="72" t="s">
        <v>138</v>
      </c>
      <c r="E316" s="79">
        <v>45152</v>
      </c>
      <c r="F316" s="69">
        <v>1043131.7035750001</v>
      </c>
      <c r="G316" s="71">
        <v>-0.41677599999999998</v>
      </c>
      <c r="H316" s="69">
        <v>-4.3475234520000008</v>
      </c>
      <c r="I316" s="70">
        <f t="shared" si="4"/>
        <v>-1.9437051287946977E-4</v>
      </c>
      <c r="J316" s="70">
        <f>H316/'סכום נכסי הקרן'!$C$41</f>
        <v>-1.3616798394565082E-6</v>
      </c>
    </row>
    <row r="317" spans="1:10">
      <c r="A317" s="62" t="s">
        <v>3074</v>
      </c>
      <c r="B317" s="59" t="s">
        <v>3075</v>
      </c>
      <c r="C317" s="72" t="s">
        <v>1823</v>
      </c>
      <c r="D317" s="72" t="s">
        <v>138</v>
      </c>
      <c r="E317" s="79">
        <v>45153</v>
      </c>
      <c r="F317" s="69">
        <v>1270201.530999</v>
      </c>
      <c r="G317" s="71">
        <v>-0.40839799999999998</v>
      </c>
      <c r="H317" s="69">
        <v>-5.1874792220000003</v>
      </c>
      <c r="I317" s="70">
        <f t="shared" si="4"/>
        <v>-2.3192353257298371E-4</v>
      </c>
      <c r="J317" s="70">
        <f>H317/'סכום נכסי הקרן'!$C$41</f>
        <v>-1.6247608442336082E-6</v>
      </c>
    </row>
    <row r="318" spans="1:10">
      <c r="A318" s="62" t="s">
        <v>3076</v>
      </c>
      <c r="B318" s="59" t="s">
        <v>3077</v>
      </c>
      <c r="C318" s="72" t="s">
        <v>1823</v>
      </c>
      <c r="D318" s="72" t="s">
        <v>138</v>
      </c>
      <c r="E318" s="79">
        <v>45281</v>
      </c>
      <c r="F318" s="69">
        <v>443111.012949</v>
      </c>
      <c r="G318" s="71">
        <v>-0.41282000000000002</v>
      </c>
      <c r="H318" s="69">
        <v>-1.8292523619999999</v>
      </c>
      <c r="I318" s="70">
        <f t="shared" si="4"/>
        <v>-8.1782818129331938E-5</v>
      </c>
      <c r="J318" s="70">
        <f>H318/'סכום נכסי הקרן'!$C$41</f>
        <v>-5.7293677426115417E-7</v>
      </c>
    </row>
    <row r="319" spans="1:10">
      <c r="A319" s="62" t="s">
        <v>3078</v>
      </c>
      <c r="B319" s="59" t="s">
        <v>3079</v>
      </c>
      <c r="C319" s="72" t="s">
        <v>1823</v>
      </c>
      <c r="D319" s="72" t="s">
        <v>138</v>
      </c>
      <c r="E319" s="79">
        <v>45113</v>
      </c>
      <c r="F319" s="69">
        <v>246668.28973600001</v>
      </c>
      <c r="G319" s="71">
        <v>-0.28002100000000002</v>
      </c>
      <c r="H319" s="69">
        <v>-0.69072342999999992</v>
      </c>
      <c r="I319" s="70">
        <f t="shared" si="4"/>
        <v>-3.0881091000257702E-5</v>
      </c>
      <c r="J319" s="70">
        <f>H319/'סכום נכסי הקרן'!$C$41</f>
        <v>-2.1634021751822131E-7</v>
      </c>
    </row>
    <row r="320" spans="1:10">
      <c r="A320" s="62" t="s">
        <v>3078</v>
      </c>
      <c r="B320" s="59" t="s">
        <v>3080</v>
      </c>
      <c r="C320" s="72" t="s">
        <v>1823</v>
      </c>
      <c r="D320" s="72" t="s">
        <v>138</v>
      </c>
      <c r="E320" s="79">
        <v>45113</v>
      </c>
      <c r="F320" s="69">
        <v>1412602.5539509999</v>
      </c>
      <c r="G320" s="71">
        <v>-0.28002100000000002</v>
      </c>
      <c r="H320" s="69">
        <v>-3.9555862560000006</v>
      </c>
      <c r="I320" s="70">
        <f t="shared" si="4"/>
        <v>-1.768476554080476E-4</v>
      </c>
      <c r="J320" s="70">
        <f>H320/'סכום נכסי הקרן'!$C$41</f>
        <v>-1.2389219097940935E-6</v>
      </c>
    </row>
    <row r="321" spans="1:10">
      <c r="A321" s="62" t="s">
        <v>3081</v>
      </c>
      <c r="B321" s="59" t="s">
        <v>3082</v>
      </c>
      <c r="C321" s="72" t="s">
        <v>1823</v>
      </c>
      <c r="D321" s="72" t="s">
        <v>138</v>
      </c>
      <c r="E321" s="79">
        <v>45113</v>
      </c>
      <c r="F321" s="69">
        <v>1478805.546386</v>
      </c>
      <c r="G321" s="71">
        <v>-0.26344899999999999</v>
      </c>
      <c r="H321" s="69">
        <v>-3.8959055729999998</v>
      </c>
      <c r="I321" s="70">
        <f t="shared" si="4"/>
        <v>-1.741794317419117E-4</v>
      </c>
      <c r="J321" s="70">
        <f>H321/'סכום נכסי הקרן'!$C$41</f>
        <v>-1.2202294326301783E-6</v>
      </c>
    </row>
    <row r="322" spans="1:10">
      <c r="A322" s="62" t="s">
        <v>3083</v>
      </c>
      <c r="B322" s="59" t="s">
        <v>3084</v>
      </c>
      <c r="C322" s="72" t="s">
        <v>1823</v>
      </c>
      <c r="D322" s="72" t="s">
        <v>138</v>
      </c>
      <c r="E322" s="79">
        <v>45113</v>
      </c>
      <c r="F322" s="69">
        <v>2070865.3981569998</v>
      </c>
      <c r="G322" s="71">
        <v>-0.23741899999999999</v>
      </c>
      <c r="H322" s="69">
        <v>-4.9166346110000001</v>
      </c>
      <c r="I322" s="70">
        <f t="shared" si="4"/>
        <v>-2.1981452234406994E-4</v>
      </c>
      <c r="J322" s="70">
        <f>H322/'סכום נכסי הקרן'!$C$41</f>
        <v>-1.5399301008239369E-6</v>
      </c>
    </row>
    <row r="323" spans="1:10">
      <c r="A323" s="62" t="s">
        <v>3085</v>
      </c>
      <c r="B323" s="59" t="s">
        <v>3086</v>
      </c>
      <c r="C323" s="72" t="s">
        <v>1823</v>
      </c>
      <c r="D323" s="72" t="s">
        <v>135</v>
      </c>
      <c r="E323" s="79">
        <v>45141</v>
      </c>
      <c r="F323" s="69">
        <v>945870.42247500003</v>
      </c>
      <c r="G323" s="71">
        <v>1.3473010000000001</v>
      </c>
      <c r="H323" s="69">
        <v>12.743724244000001</v>
      </c>
      <c r="I323" s="70">
        <f t="shared" si="4"/>
        <v>5.6975062806419402E-4</v>
      </c>
      <c r="J323" s="70">
        <f>H323/'סכום נכסי הקרן'!$C$41</f>
        <v>3.9914384762352581E-6</v>
      </c>
    </row>
    <row r="324" spans="1:10">
      <c r="A324" s="62" t="s">
        <v>3087</v>
      </c>
      <c r="B324" s="59" t="s">
        <v>3088</v>
      </c>
      <c r="C324" s="72" t="s">
        <v>1823</v>
      </c>
      <c r="D324" s="72" t="s">
        <v>135</v>
      </c>
      <c r="E324" s="79">
        <v>45251</v>
      </c>
      <c r="F324" s="69">
        <v>350083.16334999999</v>
      </c>
      <c r="G324" s="71">
        <v>-3.6627640000000001</v>
      </c>
      <c r="H324" s="69">
        <v>-12.822718955000001</v>
      </c>
      <c r="I324" s="70">
        <f t="shared" si="4"/>
        <v>-5.7328234966647128E-4</v>
      </c>
      <c r="J324" s="70">
        <f>H324/'סכום נכסי הקרן'!$C$41</f>
        <v>-4.0161802646534226E-6</v>
      </c>
    </row>
    <row r="325" spans="1:10">
      <c r="A325" s="62" t="s">
        <v>3089</v>
      </c>
      <c r="B325" s="59" t="s">
        <v>3090</v>
      </c>
      <c r="C325" s="72" t="s">
        <v>1823</v>
      </c>
      <c r="D325" s="72" t="s">
        <v>135</v>
      </c>
      <c r="E325" s="79">
        <v>45251</v>
      </c>
      <c r="F325" s="69">
        <v>349652.85079400003</v>
      </c>
      <c r="G325" s="71">
        <v>-3.7899940000000001</v>
      </c>
      <c r="H325" s="69">
        <v>-13.251823655000001</v>
      </c>
      <c r="I325" s="70">
        <f t="shared" si="4"/>
        <v>-5.9246690416947729E-4</v>
      </c>
      <c r="J325" s="70">
        <f>H325/'סכום נכסי הקרן'!$C$41</f>
        <v>-4.150579360013618E-6</v>
      </c>
    </row>
    <row r="326" spans="1:10">
      <c r="A326" s="62" t="s">
        <v>3091</v>
      </c>
      <c r="B326" s="59" t="s">
        <v>3092</v>
      </c>
      <c r="C326" s="72" t="s">
        <v>1823</v>
      </c>
      <c r="D326" s="72" t="s">
        <v>135</v>
      </c>
      <c r="E326" s="79">
        <v>45251</v>
      </c>
      <c r="F326" s="69">
        <v>714808.51388500002</v>
      </c>
      <c r="G326" s="71">
        <v>-3.8465410000000002</v>
      </c>
      <c r="H326" s="69">
        <v>-27.495405883999997</v>
      </c>
      <c r="I326" s="70">
        <f t="shared" si="4"/>
        <v>-1.2292736778783152E-3</v>
      </c>
      <c r="J326" s="70">
        <f>H326/'סכום נכסי הקרן'!$C$41</f>
        <v>-8.6117856023739366E-6</v>
      </c>
    </row>
    <row r="327" spans="1:10">
      <c r="A327" s="62" t="s">
        <v>3093</v>
      </c>
      <c r="B327" s="59" t="s">
        <v>3094</v>
      </c>
      <c r="C327" s="72" t="s">
        <v>1823</v>
      </c>
      <c r="D327" s="72" t="s">
        <v>135</v>
      </c>
      <c r="E327" s="79">
        <v>45250</v>
      </c>
      <c r="F327" s="69">
        <v>237297.76921599999</v>
      </c>
      <c r="G327" s="71">
        <v>-4.2706439999999999</v>
      </c>
      <c r="H327" s="69">
        <v>-10.134143025</v>
      </c>
      <c r="I327" s="70">
        <f t="shared" si="4"/>
        <v>-4.5308060994058341E-4</v>
      </c>
      <c r="J327" s="70">
        <f>H327/'סכום נכסי הקרן'!$C$41</f>
        <v>-3.1740963331579263E-6</v>
      </c>
    </row>
    <row r="328" spans="1:10">
      <c r="A328" s="62" t="s">
        <v>3095</v>
      </c>
      <c r="B328" s="59" t="s">
        <v>3096</v>
      </c>
      <c r="C328" s="72" t="s">
        <v>1823</v>
      </c>
      <c r="D328" s="72" t="s">
        <v>135</v>
      </c>
      <c r="E328" s="79">
        <v>45250</v>
      </c>
      <c r="F328" s="69">
        <v>711748.17176299985</v>
      </c>
      <c r="G328" s="71">
        <v>-4.291849</v>
      </c>
      <c r="H328" s="69">
        <v>-30.547157932999998</v>
      </c>
      <c r="I328" s="70">
        <f t="shared" si="4"/>
        <v>-1.3657124153559073E-3</v>
      </c>
      <c r="J328" s="70">
        <f>H328/'סכום נכסי הקרן'!$C$41</f>
        <v>-9.5676192594026813E-6</v>
      </c>
    </row>
    <row r="329" spans="1:10">
      <c r="A329" s="62" t="s">
        <v>3097</v>
      </c>
      <c r="B329" s="59" t="s">
        <v>3098</v>
      </c>
      <c r="C329" s="72" t="s">
        <v>1823</v>
      </c>
      <c r="D329" s="72" t="s">
        <v>135</v>
      </c>
      <c r="E329" s="79">
        <v>45253</v>
      </c>
      <c r="F329" s="69">
        <v>471741.74473999999</v>
      </c>
      <c r="G329" s="71">
        <v>-4.8997299999999999</v>
      </c>
      <c r="H329" s="69">
        <v>-23.114069436999998</v>
      </c>
      <c r="I329" s="70">
        <f t="shared" si="4"/>
        <v>-1.0333914424623938E-3</v>
      </c>
      <c r="J329" s="70">
        <f>H329/'סכום נכסי הקרן'!$C$41</f>
        <v>-7.2395152568255159E-6</v>
      </c>
    </row>
    <row r="330" spans="1:10">
      <c r="A330" s="62" t="s">
        <v>3099</v>
      </c>
      <c r="B330" s="59" t="s">
        <v>3100</v>
      </c>
      <c r="C330" s="72" t="s">
        <v>1823</v>
      </c>
      <c r="D330" s="72" t="s">
        <v>135</v>
      </c>
      <c r="E330" s="79">
        <v>45252</v>
      </c>
      <c r="F330" s="69">
        <v>471089.26657600002</v>
      </c>
      <c r="G330" s="71">
        <v>-5.0446309999999999</v>
      </c>
      <c r="H330" s="69">
        <v>-23.764716146999998</v>
      </c>
      <c r="I330" s="70">
        <f t="shared" ref="I330:I373" si="5">IFERROR(H330/$H$9,0)</f>
        <v>-1.0624807702422959E-3</v>
      </c>
      <c r="J330" s="70">
        <f>H330/'סכום נכסי הקרן'!$C$41</f>
        <v>-7.4433031184431753E-6</v>
      </c>
    </row>
    <row r="331" spans="1:10">
      <c r="A331" s="62" t="s">
        <v>2937</v>
      </c>
      <c r="B331" s="59" t="s">
        <v>3101</v>
      </c>
      <c r="C331" s="72" t="s">
        <v>1823</v>
      </c>
      <c r="D331" s="72" t="s">
        <v>137</v>
      </c>
      <c r="E331" s="79">
        <v>45259</v>
      </c>
      <c r="F331" s="69">
        <v>758170.10356299998</v>
      </c>
      <c r="G331" s="71">
        <v>0.51429800000000003</v>
      </c>
      <c r="H331" s="69">
        <v>3.8992554159999999</v>
      </c>
      <c r="I331" s="70">
        <f t="shared" si="5"/>
        <v>1.7432919762797638E-4</v>
      </c>
      <c r="J331" s="70">
        <f>H331/'סכום נכסי הקרן'!$C$41</f>
        <v>1.2212786308067509E-6</v>
      </c>
    </row>
    <row r="332" spans="1:10">
      <c r="A332" s="62" t="s">
        <v>2939</v>
      </c>
      <c r="B332" s="59" t="s">
        <v>3102</v>
      </c>
      <c r="C332" s="72" t="s">
        <v>1823</v>
      </c>
      <c r="D332" s="72" t="s">
        <v>137</v>
      </c>
      <c r="E332" s="79">
        <v>45259</v>
      </c>
      <c r="F332" s="69">
        <v>75038.561539000002</v>
      </c>
      <c r="G332" s="71">
        <v>0.51928099999999999</v>
      </c>
      <c r="H332" s="69">
        <v>0.38966120199999998</v>
      </c>
      <c r="I332" s="70">
        <f t="shared" si="5"/>
        <v>1.7421101580746722E-5</v>
      </c>
      <c r="J332" s="70">
        <f>H332/'סכום נכסי הקרן'!$C$41</f>
        <v>1.2204506975981917E-7</v>
      </c>
    </row>
    <row r="333" spans="1:10">
      <c r="A333" s="62" t="s">
        <v>3103</v>
      </c>
      <c r="B333" s="59" t="s">
        <v>3104</v>
      </c>
      <c r="C333" s="72" t="s">
        <v>1823</v>
      </c>
      <c r="D333" s="72" t="s">
        <v>137</v>
      </c>
      <c r="E333" s="79">
        <v>45117</v>
      </c>
      <c r="F333" s="69">
        <v>384343.85178500006</v>
      </c>
      <c r="G333" s="71">
        <v>2.2453000000000001E-2</v>
      </c>
      <c r="H333" s="69">
        <v>8.6295134000000009E-2</v>
      </c>
      <c r="I333" s="70">
        <f t="shared" si="5"/>
        <v>3.8581113224050221E-6</v>
      </c>
      <c r="J333" s="70">
        <f>H333/'סכום נכסי הקרן'!$C$41</f>
        <v>2.7028340504279779E-8</v>
      </c>
    </row>
    <row r="334" spans="1:10">
      <c r="A334" s="62" t="s">
        <v>3012</v>
      </c>
      <c r="B334" s="59" t="s">
        <v>3105</v>
      </c>
      <c r="C334" s="72" t="s">
        <v>1823</v>
      </c>
      <c r="D334" s="72" t="s">
        <v>137</v>
      </c>
      <c r="E334" s="79">
        <v>45181</v>
      </c>
      <c r="F334" s="69">
        <v>73383.967483</v>
      </c>
      <c r="G334" s="71">
        <v>-2.5265520000000001</v>
      </c>
      <c r="H334" s="69">
        <v>-1.8540840490000001</v>
      </c>
      <c r="I334" s="70">
        <f t="shared" si="5"/>
        <v>-8.2893001384498087E-5</v>
      </c>
      <c r="J334" s="70">
        <f>H334/'סכום נכסי הקרן'!$C$41</f>
        <v>-5.8071426136177917E-7</v>
      </c>
    </row>
    <row r="335" spans="1:10">
      <c r="A335" s="62" t="s">
        <v>3039</v>
      </c>
      <c r="B335" s="59" t="s">
        <v>3106</v>
      </c>
      <c r="C335" s="72" t="s">
        <v>1823</v>
      </c>
      <c r="D335" s="72" t="s">
        <v>137</v>
      </c>
      <c r="E335" s="79">
        <v>45099</v>
      </c>
      <c r="F335" s="69">
        <v>1147422.621233</v>
      </c>
      <c r="G335" s="71">
        <v>0.38185999999999998</v>
      </c>
      <c r="H335" s="69">
        <v>4.3815515119999997</v>
      </c>
      <c r="I335" s="70">
        <f t="shared" si="5"/>
        <v>1.958918506128983E-4</v>
      </c>
      <c r="J335" s="70">
        <f>H335/'סכום נכסי הקרן'!$C$41</f>
        <v>1.372337705662267E-6</v>
      </c>
    </row>
    <row r="336" spans="1:10">
      <c r="A336" s="62" t="s">
        <v>3107</v>
      </c>
      <c r="B336" s="59" t="s">
        <v>3108</v>
      </c>
      <c r="C336" s="72" t="s">
        <v>1823</v>
      </c>
      <c r="D336" s="72" t="s">
        <v>139</v>
      </c>
      <c r="E336" s="79">
        <v>45168</v>
      </c>
      <c r="F336" s="69">
        <v>403473.9</v>
      </c>
      <c r="G336" s="71">
        <v>4.2072390000000004</v>
      </c>
      <c r="H336" s="69">
        <v>16.975110000000001</v>
      </c>
      <c r="I336" s="70">
        <f t="shared" si="5"/>
        <v>7.5892881851334409E-4</v>
      </c>
      <c r="J336" s="70">
        <f>H336/'סכום נכסי הקרן'!$C$41</f>
        <v>5.3167430411268E-6</v>
      </c>
    </row>
    <row r="337" spans="1:10">
      <c r="A337" s="62" t="s">
        <v>3109</v>
      </c>
      <c r="B337" s="59" t="s">
        <v>3110</v>
      </c>
      <c r="C337" s="72" t="s">
        <v>1823</v>
      </c>
      <c r="D337" s="72" t="s">
        <v>139</v>
      </c>
      <c r="E337" s="79">
        <v>45133</v>
      </c>
      <c r="F337" s="69">
        <v>578657.02</v>
      </c>
      <c r="G337" s="71">
        <v>-0.58372599999999997</v>
      </c>
      <c r="H337" s="69">
        <v>-3.3777699999999999</v>
      </c>
      <c r="I337" s="70">
        <f t="shared" si="5"/>
        <v>-1.5101445559468059E-4</v>
      </c>
      <c r="J337" s="70">
        <f>H337/'סכום נכסי הקרן'!$C$41</f>
        <v>-1.0579451409756326E-6</v>
      </c>
    </row>
    <row r="338" spans="1:10">
      <c r="A338" s="62" t="s">
        <v>3111</v>
      </c>
      <c r="B338" s="59" t="s">
        <v>3112</v>
      </c>
      <c r="C338" s="72" t="s">
        <v>1823</v>
      </c>
      <c r="D338" s="72" t="s">
        <v>139</v>
      </c>
      <c r="E338" s="79">
        <v>45127</v>
      </c>
      <c r="F338" s="69">
        <v>405829.93</v>
      </c>
      <c r="G338" s="71">
        <v>0.52255600000000002</v>
      </c>
      <c r="H338" s="69">
        <v>2.1206900000000002</v>
      </c>
      <c r="I338" s="70">
        <f t="shared" si="5"/>
        <v>9.4812508203661946E-5</v>
      </c>
      <c r="J338" s="70">
        <f>H338/'סכום נכסי הקרן'!$C$41</f>
        <v>6.6421742185394931E-7</v>
      </c>
    </row>
    <row r="339" spans="1:10">
      <c r="A339" s="62" t="s">
        <v>2985</v>
      </c>
      <c r="B339" s="59" t="s">
        <v>3113</v>
      </c>
      <c r="C339" s="72" t="s">
        <v>1823</v>
      </c>
      <c r="D339" s="72" t="s">
        <v>139</v>
      </c>
      <c r="E339" s="79">
        <v>45127</v>
      </c>
      <c r="F339" s="69">
        <v>1818844.38</v>
      </c>
      <c r="G339" s="71">
        <v>0.59496099999999996</v>
      </c>
      <c r="H339" s="69">
        <v>10.82141</v>
      </c>
      <c r="I339" s="70">
        <f t="shared" si="5"/>
        <v>4.8380716861030573E-4</v>
      </c>
      <c r="J339" s="70">
        <f>H339/'סכום נכסי הקרן'!$C$41</f>
        <v>3.3893539607507676E-6</v>
      </c>
    </row>
    <row r="340" spans="1:10">
      <c r="A340" s="62" t="s">
        <v>3114</v>
      </c>
      <c r="B340" s="59" t="s">
        <v>3115</v>
      </c>
      <c r="C340" s="72" t="s">
        <v>1823</v>
      </c>
      <c r="D340" s="72" t="s">
        <v>137</v>
      </c>
      <c r="E340" s="79">
        <v>45196</v>
      </c>
      <c r="F340" s="69">
        <v>4881746.1399999997</v>
      </c>
      <c r="G340" s="71">
        <v>-4.7326240000000004</v>
      </c>
      <c r="H340" s="69">
        <v>-231.03467999999998</v>
      </c>
      <c r="I340" s="70">
        <f t="shared" si="5"/>
        <v>-1.0329174699192437E-2</v>
      </c>
      <c r="J340" s="70">
        <f>H340/'סכום נכסי הקרן'!$C$41</f>
        <v>-7.2361948002042814E-5</v>
      </c>
    </row>
    <row r="341" spans="1:10">
      <c r="A341" s="62" t="s">
        <v>3116</v>
      </c>
      <c r="B341" s="59" t="s">
        <v>3117</v>
      </c>
      <c r="C341" s="72" t="s">
        <v>1823</v>
      </c>
      <c r="D341" s="72" t="s">
        <v>137</v>
      </c>
      <c r="E341" s="79">
        <v>45196</v>
      </c>
      <c r="F341" s="69">
        <v>65414.03</v>
      </c>
      <c r="G341" s="71">
        <v>-4.3027930000000003</v>
      </c>
      <c r="H341" s="69">
        <v>-2.8146300000000002</v>
      </c>
      <c r="I341" s="70">
        <f t="shared" si="5"/>
        <v>-1.2583740667672927E-4</v>
      </c>
      <c r="J341" s="70">
        <f>H341/'סכום נכסי הקרן'!$C$41</f>
        <v>-8.815650953570684E-7</v>
      </c>
    </row>
    <row r="342" spans="1:10">
      <c r="A342" s="62" t="s">
        <v>3118</v>
      </c>
      <c r="B342" s="59" t="s">
        <v>3119</v>
      </c>
      <c r="C342" s="72" t="s">
        <v>1823</v>
      </c>
      <c r="D342" s="72" t="s">
        <v>137</v>
      </c>
      <c r="E342" s="79">
        <v>45176</v>
      </c>
      <c r="F342" s="69">
        <v>5298305.0999999996</v>
      </c>
      <c r="G342" s="71">
        <v>-2.5925150000000001</v>
      </c>
      <c r="H342" s="69">
        <v>-137.35935000000001</v>
      </c>
      <c r="I342" s="70">
        <f t="shared" si="5"/>
        <v>-6.1411071390560009E-3</v>
      </c>
      <c r="J342" s="70">
        <f>H342/'סכום נכסי הקרן'!$C$41</f>
        <v>-4.3022069856760902E-5</v>
      </c>
    </row>
    <row r="343" spans="1:10">
      <c r="A343" s="62" t="s">
        <v>3014</v>
      </c>
      <c r="B343" s="59" t="s">
        <v>3120</v>
      </c>
      <c r="C343" s="72" t="s">
        <v>1823</v>
      </c>
      <c r="D343" s="72" t="s">
        <v>137</v>
      </c>
      <c r="E343" s="79">
        <v>45176</v>
      </c>
      <c r="F343" s="69">
        <v>5591256.2599999998</v>
      </c>
      <c r="G343" s="71">
        <v>-2.5725989999999999</v>
      </c>
      <c r="H343" s="69">
        <v>-143.84063</v>
      </c>
      <c r="I343" s="70">
        <f t="shared" si="5"/>
        <v>-6.4308743436781906E-3</v>
      </c>
      <c r="J343" s="70">
        <f>H343/'סכום נכסי הקרן'!$C$41</f>
        <v>-4.5052059667583586E-5</v>
      </c>
    </row>
    <row r="344" spans="1:10">
      <c r="A344" s="62" t="s">
        <v>3020</v>
      </c>
      <c r="B344" s="59" t="s">
        <v>3121</v>
      </c>
      <c r="C344" s="72" t="s">
        <v>1823</v>
      </c>
      <c r="D344" s="72" t="s">
        <v>137</v>
      </c>
      <c r="E344" s="79">
        <v>45183</v>
      </c>
      <c r="F344" s="69">
        <v>10900913.32</v>
      </c>
      <c r="G344" s="71">
        <v>-2.4464760000000001</v>
      </c>
      <c r="H344" s="69">
        <v>-266.68827000000005</v>
      </c>
      <c r="I344" s="70">
        <f t="shared" si="5"/>
        <v>-1.1923187164175534E-2</v>
      </c>
      <c r="J344" s="70">
        <f>H344/'סכום נכסי הקרן'!$C$41</f>
        <v>-8.3528943475043484E-5</v>
      </c>
    </row>
    <row r="345" spans="1:10">
      <c r="A345" s="62" t="s">
        <v>3122</v>
      </c>
      <c r="B345" s="59" t="s">
        <v>3123</v>
      </c>
      <c r="C345" s="72" t="s">
        <v>1823</v>
      </c>
      <c r="D345" s="72" t="s">
        <v>137</v>
      </c>
      <c r="E345" s="79">
        <v>45161</v>
      </c>
      <c r="F345" s="69">
        <v>1184396.8500000001</v>
      </c>
      <c r="G345" s="71">
        <v>-1.6898660000000001</v>
      </c>
      <c r="H345" s="69">
        <v>-20.014720000000001</v>
      </c>
      <c r="I345" s="70">
        <f t="shared" si="5"/>
        <v>-8.9482470525819268E-4</v>
      </c>
      <c r="J345" s="70">
        <f>H345/'סכום נכסי הקרן'!$C$41</f>
        <v>-6.2687737092779592E-6</v>
      </c>
    </row>
    <row r="346" spans="1:10">
      <c r="A346" s="62" t="s">
        <v>3124</v>
      </c>
      <c r="B346" s="59" t="s">
        <v>3125</v>
      </c>
      <c r="C346" s="72" t="s">
        <v>1823</v>
      </c>
      <c r="D346" s="72" t="s">
        <v>137</v>
      </c>
      <c r="E346" s="79">
        <v>45099</v>
      </c>
      <c r="F346" s="69">
        <v>1442336.03</v>
      </c>
      <c r="G346" s="71">
        <v>0.38275700000000001</v>
      </c>
      <c r="H346" s="69">
        <v>5.5206400000000002</v>
      </c>
      <c r="I346" s="70">
        <f t="shared" si="5"/>
        <v>2.4681859455623605E-4</v>
      </c>
      <c r="J346" s="70">
        <f>H346/'סכום נכסי הקרן'!$C$41</f>
        <v>1.7291095199127578E-6</v>
      </c>
    </row>
    <row r="347" spans="1:10">
      <c r="A347" s="62" t="s">
        <v>3044</v>
      </c>
      <c r="B347" s="59" t="s">
        <v>3126</v>
      </c>
      <c r="C347" s="72" t="s">
        <v>1823</v>
      </c>
      <c r="D347" s="72" t="s">
        <v>137</v>
      </c>
      <c r="E347" s="79">
        <v>45148</v>
      </c>
      <c r="F347" s="69">
        <v>2390932.33</v>
      </c>
      <c r="G347" s="71">
        <v>0.43294700000000003</v>
      </c>
      <c r="H347" s="69">
        <v>10.351469999999999</v>
      </c>
      <c r="I347" s="70">
        <f t="shared" si="5"/>
        <v>4.6279693604202418E-4</v>
      </c>
      <c r="J347" s="70">
        <f>H347/'סכום נכסי הקרן'!$C$41</f>
        <v>3.2421649160407697E-6</v>
      </c>
    </row>
    <row r="348" spans="1:10">
      <c r="A348" s="62" t="s">
        <v>3127</v>
      </c>
      <c r="B348" s="59" t="s">
        <v>3128</v>
      </c>
      <c r="C348" s="72" t="s">
        <v>1823</v>
      </c>
      <c r="D348" s="72" t="s">
        <v>137</v>
      </c>
      <c r="E348" s="79">
        <v>45133</v>
      </c>
      <c r="F348" s="69">
        <v>1976153.32</v>
      </c>
      <c r="G348" s="71">
        <v>0.79815499999999995</v>
      </c>
      <c r="H348" s="69">
        <v>15.77276</v>
      </c>
      <c r="I348" s="70">
        <f t="shared" si="5"/>
        <v>7.0517375801950818E-4</v>
      </c>
      <c r="J348" s="70">
        <f>H348/'סכום נכסי הקרן'!$C$41</f>
        <v>4.9401572048347924E-6</v>
      </c>
    </row>
    <row r="349" spans="1:10">
      <c r="A349" s="62" t="s">
        <v>3129</v>
      </c>
      <c r="B349" s="59" t="s">
        <v>3130</v>
      </c>
      <c r="C349" s="72" t="s">
        <v>1823</v>
      </c>
      <c r="D349" s="72" t="s">
        <v>137</v>
      </c>
      <c r="E349" s="79">
        <v>45133</v>
      </c>
      <c r="F349" s="69">
        <v>3037703.18</v>
      </c>
      <c r="G349" s="71">
        <v>0.87810600000000005</v>
      </c>
      <c r="H349" s="69">
        <v>26.674250000000001</v>
      </c>
      <c r="I349" s="70">
        <f t="shared" si="5"/>
        <v>1.1925611696907749E-3</v>
      </c>
      <c r="J349" s="70">
        <f>H349/'סכום נכסי הקרן'!$C$41</f>
        <v>8.3545928753791007E-6</v>
      </c>
    </row>
    <row r="350" spans="1:10">
      <c r="A350" s="62" t="s">
        <v>3057</v>
      </c>
      <c r="B350" s="59" t="s">
        <v>3131</v>
      </c>
      <c r="C350" s="72" t="s">
        <v>1823</v>
      </c>
      <c r="D350" s="72" t="s">
        <v>137</v>
      </c>
      <c r="E350" s="79">
        <v>45127</v>
      </c>
      <c r="F350" s="69">
        <v>1460102.53</v>
      </c>
      <c r="G350" s="71">
        <v>2.1140620000000001</v>
      </c>
      <c r="H350" s="69">
        <v>30.867470000000001</v>
      </c>
      <c r="I350" s="70">
        <f t="shared" si="5"/>
        <v>1.3800330329285697E-3</v>
      </c>
      <c r="J350" s="70">
        <f>H350/'סכום נכסי הקרן'!$C$41</f>
        <v>9.6679436138964784E-6</v>
      </c>
    </row>
    <row r="351" spans="1:10">
      <c r="A351" s="62" t="s">
        <v>3132</v>
      </c>
      <c r="B351" s="59" t="s">
        <v>3133</v>
      </c>
      <c r="C351" s="72" t="s">
        <v>1823</v>
      </c>
      <c r="D351" s="72" t="s">
        <v>138</v>
      </c>
      <c r="E351" s="79">
        <v>45197</v>
      </c>
      <c r="F351" s="69">
        <v>5074249.17</v>
      </c>
      <c r="G351" s="71">
        <v>-4.7634869999999996</v>
      </c>
      <c r="H351" s="69">
        <v>-241.71119000000002</v>
      </c>
      <c r="I351" s="70">
        <f t="shared" si="5"/>
        <v>-1.0806503630795584E-2</v>
      </c>
      <c r="J351" s="70">
        <f>H351/'סכום נכסי הקרן'!$C$41</f>
        <v>-7.570591809979303E-5</v>
      </c>
    </row>
    <row r="352" spans="1:10">
      <c r="A352" s="62" t="s">
        <v>3070</v>
      </c>
      <c r="B352" s="59" t="s">
        <v>3134</v>
      </c>
      <c r="C352" s="72" t="s">
        <v>1823</v>
      </c>
      <c r="D352" s="72" t="s">
        <v>138</v>
      </c>
      <c r="E352" s="79">
        <v>45153</v>
      </c>
      <c r="F352" s="69">
        <v>2485438.02</v>
      </c>
      <c r="G352" s="71">
        <v>-0.42422300000000002</v>
      </c>
      <c r="H352" s="69">
        <v>-10.543799999999999</v>
      </c>
      <c r="I352" s="70">
        <f t="shared" si="5"/>
        <v>-4.7139568913786108E-4</v>
      </c>
      <c r="J352" s="70">
        <f>H352/'סכום נכסי הקרן'!$C$41</f>
        <v>-3.3024042422719351E-6</v>
      </c>
    </row>
    <row r="353" spans="1:10">
      <c r="A353" s="62" t="s">
        <v>3072</v>
      </c>
      <c r="B353" s="59" t="s">
        <v>3135</v>
      </c>
      <c r="C353" s="72" t="s">
        <v>1823</v>
      </c>
      <c r="D353" s="72" t="s">
        <v>138</v>
      </c>
      <c r="E353" s="79">
        <v>45152</v>
      </c>
      <c r="F353" s="69">
        <v>5128174.68</v>
      </c>
      <c r="G353" s="71">
        <v>-0.41677599999999998</v>
      </c>
      <c r="H353" s="69">
        <v>-21.373009999999997</v>
      </c>
      <c r="I353" s="70">
        <f t="shared" si="5"/>
        <v>-9.5555158272163691E-4</v>
      </c>
      <c r="J353" s="70">
        <f>H353/'סכום נכסי הקרן'!$C$41</f>
        <v>-6.6942012267038905E-6</v>
      </c>
    </row>
    <row r="354" spans="1:10">
      <c r="A354" s="62" t="s">
        <v>3074</v>
      </c>
      <c r="B354" s="59" t="s">
        <v>3136</v>
      </c>
      <c r="C354" s="72" t="s">
        <v>1823</v>
      </c>
      <c r="D354" s="72" t="s">
        <v>138</v>
      </c>
      <c r="E354" s="79">
        <v>45153</v>
      </c>
      <c r="F354" s="69">
        <v>1311965.69</v>
      </c>
      <c r="G354" s="71">
        <v>-0.40839799999999998</v>
      </c>
      <c r="H354" s="69">
        <v>-5.3580399999999999</v>
      </c>
      <c r="I354" s="70">
        <f t="shared" si="5"/>
        <v>-2.3954902010927989E-4</v>
      </c>
      <c r="J354" s="70">
        <f>H354/'סכום נכסי הקרן'!$C$41</f>
        <v>-1.6781818724048938E-6</v>
      </c>
    </row>
    <row r="355" spans="1:10">
      <c r="A355" s="133" t="s">
        <v>3675</v>
      </c>
      <c r="B355" s="134" t="s">
        <v>3675</v>
      </c>
      <c r="C355" s="134" t="s">
        <v>3675</v>
      </c>
      <c r="D355" s="134" t="s">
        <v>3675</v>
      </c>
      <c r="E355" s="134" t="s">
        <v>3675</v>
      </c>
      <c r="F355" s="134" t="s">
        <v>3675</v>
      </c>
      <c r="G355" s="134" t="s">
        <v>3675</v>
      </c>
      <c r="H355" s="134" t="s">
        <v>3675</v>
      </c>
      <c r="I355" s="134" t="s">
        <v>3675</v>
      </c>
      <c r="J355" s="134" t="s">
        <v>3675</v>
      </c>
    </row>
    <row r="356" spans="1:10">
      <c r="A356" s="76" t="s">
        <v>184</v>
      </c>
      <c r="B356" s="131" t="s">
        <v>3675</v>
      </c>
      <c r="C356" s="131" t="s">
        <v>3675</v>
      </c>
      <c r="D356" s="131" t="s">
        <v>3675</v>
      </c>
      <c r="E356" s="131" t="s">
        <v>3675</v>
      </c>
      <c r="F356" s="131" t="s">
        <v>3675</v>
      </c>
      <c r="G356" s="131" t="s">
        <v>3675</v>
      </c>
      <c r="H356" s="66">
        <v>37.847069034999997</v>
      </c>
      <c r="I356" s="67">
        <f t="shared" si="5"/>
        <v>1.6920792493789743E-3</v>
      </c>
      <c r="J356" s="67">
        <f>H356/'סכום נכסי הקרן'!$C$41</f>
        <v>1.1854011014884841E-5</v>
      </c>
    </row>
    <row r="357" spans="1:10">
      <c r="A357" s="62" t="s">
        <v>3137</v>
      </c>
      <c r="B357" s="59" t="s">
        <v>3138</v>
      </c>
      <c r="C357" s="72" t="s">
        <v>1823</v>
      </c>
      <c r="D357" s="72" t="s">
        <v>136</v>
      </c>
      <c r="E357" s="79">
        <v>45280</v>
      </c>
      <c r="F357" s="69">
        <v>1159482.7</v>
      </c>
      <c r="G357" s="71">
        <v>0.80555399999999999</v>
      </c>
      <c r="H357" s="69">
        <v>9.3402592690000006</v>
      </c>
      <c r="I357" s="70">
        <f t="shared" si="5"/>
        <v>4.1758739304961686E-4</v>
      </c>
      <c r="J357" s="70">
        <f>H357/'סכום נכסי הקרן'!$C$41</f>
        <v>2.9254454593092969E-6</v>
      </c>
    </row>
    <row r="358" spans="1:10">
      <c r="A358" s="62" t="s">
        <v>3139</v>
      </c>
      <c r="B358" s="59" t="s">
        <v>3140</v>
      </c>
      <c r="C358" s="72" t="s">
        <v>1823</v>
      </c>
      <c r="D358" s="72" t="s">
        <v>136</v>
      </c>
      <c r="E358" s="79">
        <v>45280</v>
      </c>
      <c r="F358" s="69">
        <v>2318965.4</v>
      </c>
      <c r="G358" s="71">
        <v>0.78289699999999995</v>
      </c>
      <c r="H358" s="69">
        <v>18.155110548</v>
      </c>
      <c r="I358" s="70">
        <f t="shared" si="5"/>
        <v>8.1168467233336283E-4</v>
      </c>
      <c r="J358" s="70">
        <f>H358/'סכום נכסי הקרן'!$C$41</f>
        <v>5.6863288465857808E-6</v>
      </c>
    </row>
    <row r="359" spans="1:10">
      <c r="A359" s="62" t="s">
        <v>3141</v>
      </c>
      <c r="B359" s="59" t="s">
        <v>3142</v>
      </c>
      <c r="C359" s="72" t="s">
        <v>1823</v>
      </c>
      <c r="D359" s="72" t="s">
        <v>136</v>
      </c>
      <c r="E359" s="79">
        <v>45279</v>
      </c>
      <c r="F359" s="69">
        <v>2318965.4</v>
      </c>
      <c r="G359" s="71">
        <v>0.44639299999999998</v>
      </c>
      <c r="H359" s="69">
        <v>10.351699218</v>
      </c>
      <c r="I359" s="70">
        <f t="shared" si="5"/>
        <v>4.6280718399599463E-4</v>
      </c>
      <c r="J359" s="70">
        <f>H359/'סכום נכסי הקרן'!$C$41</f>
        <v>3.2422367089897642E-6</v>
      </c>
    </row>
    <row r="360" spans="1:10">
      <c r="A360" s="133" t="s">
        <v>3675</v>
      </c>
      <c r="B360" s="134" t="s">
        <v>3675</v>
      </c>
      <c r="C360" s="134" t="s">
        <v>3675</v>
      </c>
      <c r="D360" s="134" t="s">
        <v>3675</v>
      </c>
      <c r="E360" s="134" t="s">
        <v>3675</v>
      </c>
      <c r="F360" s="134" t="s">
        <v>3675</v>
      </c>
      <c r="G360" s="134" t="s">
        <v>3675</v>
      </c>
      <c r="H360" s="134" t="s">
        <v>3675</v>
      </c>
      <c r="I360" s="134" t="s">
        <v>3675</v>
      </c>
      <c r="J360" s="134" t="s">
        <v>3675</v>
      </c>
    </row>
    <row r="361" spans="1:10">
      <c r="A361" s="56" t="s">
        <v>195</v>
      </c>
      <c r="B361" s="131" t="s">
        <v>3675</v>
      </c>
      <c r="C361" s="131" t="s">
        <v>3675</v>
      </c>
      <c r="D361" s="131" t="s">
        <v>3675</v>
      </c>
      <c r="E361" s="131" t="s">
        <v>3675</v>
      </c>
      <c r="F361" s="131" t="s">
        <v>3675</v>
      </c>
      <c r="G361" s="131" t="s">
        <v>3675</v>
      </c>
      <c r="H361" s="66">
        <v>4948.4708263719995</v>
      </c>
      <c r="I361" s="67">
        <f t="shared" si="5"/>
        <v>0.22123786636471005</v>
      </c>
      <c r="J361" s="67">
        <f>H361/'סכום נכסי הקרן'!$C$41</f>
        <v>1.5499014633974279E-3</v>
      </c>
    </row>
    <row r="362" spans="1:10">
      <c r="A362" s="76" t="s">
        <v>183</v>
      </c>
      <c r="B362" s="131" t="s">
        <v>3675</v>
      </c>
      <c r="C362" s="131" t="s">
        <v>3675</v>
      </c>
      <c r="D362" s="131" t="s">
        <v>3675</v>
      </c>
      <c r="E362" s="131" t="s">
        <v>3675</v>
      </c>
      <c r="F362" s="131" t="s">
        <v>3675</v>
      </c>
      <c r="G362" s="131" t="s">
        <v>3675</v>
      </c>
      <c r="H362" s="66">
        <v>4186.0265497179998</v>
      </c>
      <c r="I362" s="67">
        <f t="shared" si="5"/>
        <v>0.18715025608923724</v>
      </c>
      <c r="J362" s="67">
        <f>H362/'סכום נכסי הקרן'!$C$41</f>
        <v>1.3110976911598926E-3</v>
      </c>
    </row>
    <row r="363" spans="1:10">
      <c r="A363" s="62" t="s">
        <v>3143</v>
      </c>
      <c r="B363" s="59" t="s">
        <v>3144</v>
      </c>
      <c r="C363" s="72" t="s">
        <v>1823</v>
      </c>
      <c r="D363" s="72" t="s">
        <v>135</v>
      </c>
      <c r="E363" s="79">
        <v>45068</v>
      </c>
      <c r="F363" s="69">
        <v>1167515.501407</v>
      </c>
      <c r="G363" s="71">
        <v>14.887363000000001</v>
      </c>
      <c r="H363" s="69">
        <v>173.81226895200004</v>
      </c>
      <c r="I363" s="70">
        <f t="shared" si="5"/>
        <v>7.7708562665493768E-3</v>
      </c>
      <c r="J363" s="70">
        <f>H363/'סכום נכסי הקרן'!$C$41</f>
        <v>5.4439421683453358E-5</v>
      </c>
    </row>
    <row r="364" spans="1:10">
      <c r="A364" s="62" t="s">
        <v>3145</v>
      </c>
      <c r="B364" s="59" t="s">
        <v>3146</v>
      </c>
      <c r="C364" s="72" t="s">
        <v>1823</v>
      </c>
      <c r="D364" s="72" t="s">
        <v>135</v>
      </c>
      <c r="E364" s="79">
        <v>44972</v>
      </c>
      <c r="F364" s="69">
        <v>11600427.705451</v>
      </c>
      <c r="G364" s="71">
        <v>6.601216</v>
      </c>
      <c r="H364" s="69">
        <v>765.76926341499995</v>
      </c>
      <c r="I364" s="70">
        <f t="shared" si="5"/>
        <v>3.4236264880603405E-2</v>
      </c>
      <c r="J364" s="70">
        <f>H364/'סכום נכסי הקרן'!$C$41</f>
        <v>2.3984518523712049E-4</v>
      </c>
    </row>
    <row r="365" spans="1:10">
      <c r="A365" s="62" t="s">
        <v>3145</v>
      </c>
      <c r="B365" s="59" t="s">
        <v>3147</v>
      </c>
      <c r="C365" s="72" t="s">
        <v>1823</v>
      </c>
      <c r="D365" s="72" t="s">
        <v>135</v>
      </c>
      <c r="E365" s="79">
        <v>45069</v>
      </c>
      <c r="F365" s="69">
        <v>9207541.8411449995</v>
      </c>
      <c r="G365" s="71">
        <v>12.757655</v>
      </c>
      <c r="H365" s="69">
        <v>1174.6663947249999</v>
      </c>
      <c r="I365" s="70">
        <f t="shared" si="5"/>
        <v>5.2517372735491771E-2</v>
      </c>
      <c r="J365" s="70">
        <f>H365/'סכום נכסי הקרן'!$C$41</f>
        <v>3.6791510510386383E-4</v>
      </c>
    </row>
    <row r="366" spans="1:10">
      <c r="A366" s="62" t="s">
        <v>3145</v>
      </c>
      <c r="B366" s="59" t="s">
        <v>3148</v>
      </c>
      <c r="C366" s="72" t="s">
        <v>1823</v>
      </c>
      <c r="D366" s="72" t="s">
        <v>135</v>
      </c>
      <c r="E366" s="79">
        <v>45153</v>
      </c>
      <c r="F366" s="69">
        <v>12347037.106562</v>
      </c>
      <c r="G366" s="71">
        <v>5.9078999999999997</v>
      </c>
      <c r="H366" s="69">
        <v>729.4505530309998</v>
      </c>
      <c r="I366" s="70">
        <f t="shared" si="5"/>
        <v>3.261251599404788E-2</v>
      </c>
      <c r="J366" s="70">
        <f>H366/'סכום נכסי הקרן'!$C$41</f>
        <v>2.2846986862963857E-4</v>
      </c>
    </row>
    <row r="367" spans="1:10">
      <c r="A367" s="62" t="s">
        <v>3149</v>
      </c>
      <c r="B367" s="59" t="s">
        <v>3150</v>
      </c>
      <c r="C367" s="72" t="s">
        <v>1823</v>
      </c>
      <c r="D367" s="72" t="s">
        <v>135</v>
      </c>
      <c r="E367" s="79">
        <v>45126</v>
      </c>
      <c r="F367" s="69">
        <v>1573337.167071</v>
      </c>
      <c r="G367" s="71">
        <v>-7.2860750000000003</v>
      </c>
      <c r="H367" s="69">
        <v>-114.63452701000001</v>
      </c>
      <c r="I367" s="70">
        <f t="shared" si="5"/>
        <v>-5.1251182551709734E-3</v>
      </c>
      <c r="J367" s="70">
        <f>H367/'סכום נכסי הקרן'!$C$41</f>
        <v>-3.5904469765043041E-5</v>
      </c>
    </row>
    <row r="368" spans="1:10">
      <c r="A368" s="62" t="s">
        <v>3151</v>
      </c>
      <c r="B368" s="59" t="s">
        <v>3152</v>
      </c>
      <c r="C368" s="72" t="s">
        <v>1823</v>
      </c>
      <c r="D368" s="72" t="s">
        <v>144</v>
      </c>
      <c r="E368" s="79">
        <v>45082</v>
      </c>
      <c r="F368" s="69">
        <v>3015581.249423</v>
      </c>
      <c r="G368" s="71">
        <v>7.888477</v>
      </c>
      <c r="H368" s="69">
        <v>237.883441605</v>
      </c>
      <c r="I368" s="70">
        <f t="shared" si="5"/>
        <v>1.0635371392654936E-2</v>
      </c>
      <c r="J368" s="70">
        <f>H368/'סכום נכסי הקרן'!$C$41</f>
        <v>7.4507036051765031E-5</v>
      </c>
    </row>
    <row r="369" spans="1:10">
      <c r="A369" s="62" t="s">
        <v>3151</v>
      </c>
      <c r="B369" s="59" t="s">
        <v>3153</v>
      </c>
      <c r="C369" s="72" t="s">
        <v>1823</v>
      </c>
      <c r="D369" s="72" t="s">
        <v>144</v>
      </c>
      <c r="E369" s="79">
        <v>44972</v>
      </c>
      <c r="F369" s="69">
        <v>5778624.8439159999</v>
      </c>
      <c r="G369" s="71">
        <v>21.096354000000002</v>
      </c>
      <c r="H369" s="69">
        <v>1219.0791550000001</v>
      </c>
      <c r="I369" s="70">
        <f t="shared" si="5"/>
        <v>5.4502993075060839E-2</v>
      </c>
      <c r="J369" s="70">
        <f>H369/'סכום נכסי הקרן'!$C$41</f>
        <v>3.8182554421909429E-4</v>
      </c>
    </row>
    <row r="370" spans="1:10">
      <c r="A370" s="133" t="s">
        <v>3675</v>
      </c>
      <c r="B370" s="134" t="s">
        <v>3675</v>
      </c>
      <c r="C370" s="134" t="s">
        <v>3675</v>
      </c>
      <c r="D370" s="134" t="s">
        <v>3675</v>
      </c>
      <c r="E370" s="134" t="s">
        <v>3675</v>
      </c>
      <c r="F370" s="134" t="s">
        <v>3675</v>
      </c>
      <c r="G370" s="134" t="s">
        <v>3675</v>
      </c>
      <c r="H370" s="134" t="s">
        <v>3675</v>
      </c>
      <c r="I370" s="134" t="s">
        <v>3675</v>
      </c>
      <c r="J370" s="134" t="s">
        <v>3675</v>
      </c>
    </row>
    <row r="371" spans="1:10">
      <c r="A371" s="58" t="s">
        <v>184</v>
      </c>
      <c r="B371" s="134" t="s">
        <v>3675</v>
      </c>
      <c r="C371" s="134" t="s">
        <v>3675</v>
      </c>
      <c r="D371" s="134" t="s">
        <v>3675</v>
      </c>
      <c r="E371" s="134" t="s">
        <v>3675</v>
      </c>
      <c r="F371" s="134" t="s">
        <v>3675</v>
      </c>
      <c r="G371" s="134" t="s">
        <v>3675</v>
      </c>
      <c r="H371" s="69">
        <v>762.44427665399996</v>
      </c>
      <c r="I371" s="70">
        <f t="shared" si="5"/>
        <v>3.4087610275472822E-2</v>
      </c>
      <c r="J371" s="70">
        <f>H371/'סכום נכסי הקרן'!$C$41</f>
        <v>2.3880377223753547E-4</v>
      </c>
    </row>
    <row r="372" spans="1:10">
      <c r="A372" s="62" t="s">
        <v>3154</v>
      </c>
      <c r="B372" s="111">
        <v>10001064</v>
      </c>
      <c r="C372" s="72" t="s">
        <v>1823</v>
      </c>
      <c r="D372" s="72" t="s">
        <v>135</v>
      </c>
      <c r="E372" s="79">
        <v>45195</v>
      </c>
      <c r="F372" s="69">
        <v>7992820.9950199993</v>
      </c>
      <c r="G372" s="71">
        <v>6.3506020000000003</v>
      </c>
      <c r="H372" s="69">
        <v>507.59227940800008</v>
      </c>
      <c r="I372" s="70">
        <f t="shared" si="5"/>
        <v>2.2693603098749213E-2</v>
      </c>
      <c r="J372" s="70">
        <f>H372/'סכום נכסי הקרן'!$C$41</f>
        <v>1.5898204602339392E-4</v>
      </c>
    </row>
    <row r="373" spans="1:10">
      <c r="A373" s="62" t="s">
        <v>3154</v>
      </c>
      <c r="B373" s="59" t="s">
        <v>3155</v>
      </c>
      <c r="C373" s="72" t="s">
        <v>1823</v>
      </c>
      <c r="D373" s="72" t="s">
        <v>135</v>
      </c>
      <c r="E373" s="79">
        <v>45252</v>
      </c>
      <c r="F373" s="69">
        <v>5347941.0880699996</v>
      </c>
      <c r="G373" s="71">
        <v>4.7654230000000002</v>
      </c>
      <c r="H373" s="69">
        <v>254.85199724600002</v>
      </c>
      <c r="I373" s="70">
        <f t="shared" si="5"/>
        <v>1.1394007176723616E-2</v>
      </c>
      <c r="J373" s="70">
        <f>H373/'סכום נכסי הקרן'!$C$41</f>
        <v>7.9821726214141577E-5</v>
      </c>
    </row>
    <row r="374" spans="1:10">
      <c r="A374" s="136" t="s">
        <v>3675</v>
      </c>
      <c r="B374" s="137" t="s">
        <v>3675</v>
      </c>
      <c r="C374" s="137" t="s">
        <v>3675</v>
      </c>
      <c r="D374" s="137" t="s">
        <v>3675</v>
      </c>
      <c r="E374" s="137" t="s">
        <v>3675</v>
      </c>
      <c r="F374" s="137" t="s">
        <v>3675</v>
      </c>
      <c r="G374" s="137" t="s">
        <v>3675</v>
      </c>
      <c r="H374" s="137" t="s">
        <v>3675</v>
      </c>
      <c r="I374" s="137" t="s">
        <v>3675</v>
      </c>
      <c r="J374" s="137" t="s">
        <v>3675</v>
      </c>
    </row>
    <row r="375" spans="1:10">
      <c r="A375" s="136" t="s">
        <v>3675</v>
      </c>
      <c r="B375" s="137" t="s">
        <v>3675</v>
      </c>
      <c r="C375" s="137" t="s">
        <v>3675</v>
      </c>
      <c r="D375" s="137" t="s">
        <v>3675</v>
      </c>
      <c r="E375" s="137" t="s">
        <v>3675</v>
      </c>
      <c r="F375" s="137" t="s">
        <v>3675</v>
      </c>
      <c r="G375" s="137" t="s">
        <v>3675</v>
      </c>
      <c r="H375" s="137" t="s">
        <v>3675</v>
      </c>
      <c r="I375" s="137" t="s">
        <v>3675</v>
      </c>
      <c r="J375" s="137" t="s">
        <v>3675</v>
      </c>
    </row>
    <row r="376" spans="1:10">
      <c r="A376" s="136" t="s">
        <v>3675</v>
      </c>
      <c r="B376" s="137" t="s">
        <v>3675</v>
      </c>
      <c r="C376" s="137" t="s">
        <v>3675</v>
      </c>
      <c r="D376" s="137" t="s">
        <v>3675</v>
      </c>
      <c r="E376" s="137" t="s">
        <v>3675</v>
      </c>
      <c r="F376" s="137" t="s">
        <v>3675</v>
      </c>
      <c r="G376" s="137" t="s">
        <v>3675</v>
      </c>
      <c r="H376" s="137" t="s">
        <v>3675</v>
      </c>
      <c r="I376" s="137" t="s">
        <v>3675</v>
      </c>
      <c r="J376" s="137" t="s">
        <v>3675</v>
      </c>
    </row>
    <row r="377" spans="1:10">
      <c r="A377" s="102" t="s">
        <v>214</v>
      </c>
      <c r="B377" s="137" t="s">
        <v>3675</v>
      </c>
      <c r="C377" s="137" t="s">
        <v>3675</v>
      </c>
      <c r="D377" s="137" t="s">
        <v>3675</v>
      </c>
      <c r="E377" s="137" t="s">
        <v>3675</v>
      </c>
      <c r="F377" s="137" t="s">
        <v>3675</v>
      </c>
      <c r="G377" s="137" t="s">
        <v>3675</v>
      </c>
      <c r="H377" s="137" t="s">
        <v>3675</v>
      </c>
      <c r="I377" s="137" t="s">
        <v>3675</v>
      </c>
      <c r="J377" s="137" t="s">
        <v>3675</v>
      </c>
    </row>
    <row r="378" spans="1:10">
      <c r="A378" s="102" t="s">
        <v>116</v>
      </c>
      <c r="B378" s="137" t="s">
        <v>3675</v>
      </c>
      <c r="C378" s="137" t="s">
        <v>3675</v>
      </c>
      <c r="D378" s="137" t="s">
        <v>3675</v>
      </c>
      <c r="E378" s="137" t="s">
        <v>3675</v>
      </c>
      <c r="F378" s="137" t="s">
        <v>3675</v>
      </c>
      <c r="G378" s="137" t="s">
        <v>3675</v>
      </c>
      <c r="H378" s="137" t="s">
        <v>3675</v>
      </c>
      <c r="I378" s="137" t="s">
        <v>3675</v>
      </c>
      <c r="J378" s="137" t="s">
        <v>3675</v>
      </c>
    </row>
    <row r="379" spans="1:10">
      <c r="A379" s="102" t="s">
        <v>197</v>
      </c>
      <c r="B379" s="137" t="s">
        <v>3675</v>
      </c>
      <c r="C379" s="137" t="s">
        <v>3675</v>
      </c>
      <c r="D379" s="137" t="s">
        <v>3675</v>
      </c>
      <c r="E379" s="137" t="s">
        <v>3675</v>
      </c>
      <c r="F379" s="137" t="s">
        <v>3675</v>
      </c>
      <c r="G379" s="137" t="s">
        <v>3675</v>
      </c>
      <c r="H379" s="137" t="s">
        <v>3675</v>
      </c>
      <c r="I379" s="137" t="s">
        <v>3675</v>
      </c>
      <c r="J379" s="137" t="s">
        <v>3675</v>
      </c>
    </row>
    <row r="380" spans="1:10">
      <c r="A380" s="102" t="s">
        <v>205</v>
      </c>
      <c r="B380" s="137" t="s">
        <v>3675</v>
      </c>
      <c r="C380" s="137" t="s">
        <v>3675</v>
      </c>
      <c r="D380" s="137" t="s">
        <v>3675</v>
      </c>
      <c r="E380" s="137" t="s">
        <v>3675</v>
      </c>
      <c r="F380" s="137" t="s">
        <v>3675</v>
      </c>
      <c r="G380" s="137" t="s">
        <v>3675</v>
      </c>
      <c r="H380" s="137" t="s">
        <v>3675</v>
      </c>
      <c r="I380" s="137" t="s">
        <v>3675</v>
      </c>
      <c r="J380" s="137" t="s">
        <v>3675</v>
      </c>
    </row>
    <row r="381" spans="1:10" hidden="1">
      <c r="B381" s="1"/>
      <c r="C381" s="1"/>
    </row>
    <row r="382" spans="1:10" hidden="1">
      <c r="B382" s="1"/>
      <c r="C382" s="1"/>
    </row>
    <row r="383" spans="1:10" hidden="1">
      <c r="B383" s="1"/>
      <c r="C383" s="1"/>
    </row>
    <row r="384" spans="1:10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B5:B371 B373:B1048576 A1:A1048576 C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7" t="s">
        <v>149</v>
      </c>
      <c r="B1" s="37" t="s" vm="1">
        <v>222</v>
      </c>
    </row>
    <row r="2" spans="1:16">
      <c r="A2" s="37" t="s">
        <v>148</v>
      </c>
      <c r="B2" s="37" t="s">
        <v>223</v>
      </c>
    </row>
    <row r="3" spans="1:16">
      <c r="A3" s="37" t="s">
        <v>150</v>
      </c>
      <c r="B3" s="37" t="s">
        <v>224</v>
      </c>
    </row>
    <row r="4" spans="1:16">
      <c r="A4" s="37" t="s">
        <v>151</v>
      </c>
      <c r="B4" s="37">
        <v>8803</v>
      </c>
    </row>
    <row r="5" spans="1:16" ht="18.75">
      <c r="A5" s="162" t="s">
        <v>106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4"/>
    </row>
    <row r="6" spans="1:16" s="3" customFormat="1">
      <c r="A6" s="38" t="s">
        <v>120</v>
      </c>
      <c r="B6" s="39" t="s">
        <v>48</v>
      </c>
      <c r="C6" s="39" t="s">
        <v>55</v>
      </c>
      <c r="D6" s="39" t="s">
        <v>14</v>
      </c>
      <c r="E6" s="39" t="s">
        <v>71</v>
      </c>
      <c r="F6" s="39" t="s">
        <v>108</v>
      </c>
      <c r="G6" s="39" t="s">
        <v>17</v>
      </c>
      <c r="H6" s="39" t="s">
        <v>107</v>
      </c>
      <c r="I6" s="39" t="s">
        <v>16</v>
      </c>
      <c r="J6" s="39" t="s">
        <v>18</v>
      </c>
      <c r="K6" s="39" t="s">
        <v>199</v>
      </c>
      <c r="L6" s="39" t="s">
        <v>198</v>
      </c>
      <c r="M6" s="39" t="s">
        <v>115</v>
      </c>
      <c r="N6" s="39" t="s">
        <v>63</v>
      </c>
      <c r="O6" s="39" t="s">
        <v>152</v>
      </c>
      <c r="P6" s="41" t="s">
        <v>154</v>
      </c>
    </row>
    <row r="7" spans="1:16" s="3" customFormat="1">
      <c r="A7" s="127" t="s">
        <v>3675</v>
      </c>
      <c r="B7" s="128" t="s">
        <v>3675</v>
      </c>
      <c r="C7" s="128" t="s">
        <v>3675</v>
      </c>
      <c r="D7" s="128" t="s">
        <v>3675</v>
      </c>
      <c r="E7" s="128" t="s">
        <v>3675</v>
      </c>
      <c r="F7" s="12" t="s">
        <v>21</v>
      </c>
      <c r="G7" s="12" t="s">
        <v>20</v>
      </c>
      <c r="H7" s="128" t="s">
        <v>3675</v>
      </c>
      <c r="I7" s="12" t="s">
        <v>19</v>
      </c>
      <c r="J7" s="12" t="s">
        <v>19</v>
      </c>
      <c r="K7" s="12" t="s">
        <v>206</v>
      </c>
      <c r="L7" s="128" t="s">
        <v>3675</v>
      </c>
      <c r="M7" s="12" t="s">
        <v>202</v>
      </c>
      <c r="N7" s="12" t="s">
        <v>19</v>
      </c>
      <c r="O7" s="27" t="s">
        <v>19</v>
      </c>
      <c r="P7" s="13" t="s">
        <v>19</v>
      </c>
    </row>
    <row r="8" spans="1:16" s="4" customFormat="1" ht="20.25">
      <c r="A8" s="129" t="s">
        <v>3675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117</v>
      </c>
    </row>
    <row r="9" spans="1:16" s="4" customFormat="1" ht="20.25">
      <c r="A9" s="93" t="s">
        <v>3405</v>
      </c>
      <c r="B9" s="134" t="s">
        <v>3675</v>
      </c>
      <c r="C9" s="134" t="s">
        <v>3675</v>
      </c>
      <c r="D9" s="134" t="s">
        <v>3675</v>
      </c>
      <c r="E9" s="134" t="s">
        <v>3675</v>
      </c>
      <c r="F9" s="134" t="s">
        <v>3675</v>
      </c>
      <c r="G9" s="134" t="s">
        <v>3675</v>
      </c>
      <c r="H9" s="134" t="s">
        <v>3675</v>
      </c>
      <c r="I9" s="134" t="s">
        <v>3675</v>
      </c>
      <c r="J9" s="134" t="s">
        <v>3675</v>
      </c>
      <c r="K9" s="134" t="s">
        <v>3675</v>
      </c>
      <c r="L9" s="134" t="s">
        <v>3675</v>
      </c>
      <c r="M9" s="103">
        <v>0</v>
      </c>
      <c r="N9" s="134" t="s">
        <v>3675</v>
      </c>
      <c r="O9" s="104">
        <v>0</v>
      </c>
      <c r="P9" s="104">
        <v>0</v>
      </c>
    </row>
    <row r="10" spans="1:16">
      <c r="A10" s="102" t="s">
        <v>214</v>
      </c>
      <c r="B10" s="134" t="s">
        <v>3675</v>
      </c>
      <c r="C10" s="134" t="s">
        <v>3675</v>
      </c>
      <c r="D10" s="134" t="s">
        <v>3675</v>
      </c>
      <c r="E10" s="134" t="s">
        <v>3675</v>
      </c>
      <c r="F10" s="134" t="s">
        <v>3675</v>
      </c>
      <c r="G10" s="134" t="s">
        <v>3675</v>
      </c>
      <c r="H10" s="134" t="s">
        <v>3675</v>
      </c>
      <c r="I10" s="134" t="s">
        <v>3675</v>
      </c>
      <c r="J10" s="134" t="s">
        <v>3675</v>
      </c>
      <c r="K10" s="134" t="s">
        <v>3675</v>
      </c>
      <c r="L10" s="134" t="s">
        <v>3675</v>
      </c>
      <c r="M10" s="134" t="s">
        <v>3675</v>
      </c>
      <c r="N10" s="134" t="s">
        <v>3675</v>
      </c>
      <c r="O10" s="134" t="s">
        <v>3675</v>
      </c>
      <c r="P10" s="134" t="s">
        <v>3675</v>
      </c>
    </row>
    <row r="11" spans="1:16">
      <c r="A11" s="102" t="s">
        <v>116</v>
      </c>
      <c r="B11" s="134" t="s">
        <v>3675</v>
      </c>
      <c r="C11" s="134" t="s">
        <v>3675</v>
      </c>
      <c r="D11" s="134" t="s">
        <v>3675</v>
      </c>
      <c r="E11" s="134" t="s">
        <v>3675</v>
      </c>
      <c r="F11" s="134" t="s">
        <v>3675</v>
      </c>
      <c r="G11" s="134" t="s">
        <v>3675</v>
      </c>
      <c r="H11" s="134" t="s">
        <v>3675</v>
      </c>
      <c r="I11" s="134" t="s">
        <v>3675</v>
      </c>
      <c r="J11" s="134" t="s">
        <v>3675</v>
      </c>
      <c r="K11" s="134" t="s">
        <v>3675</v>
      </c>
      <c r="L11" s="134" t="s">
        <v>3675</v>
      </c>
      <c r="M11" s="134" t="s">
        <v>3675</v>
      </c>
      <c r="N11" s="134" t="s">
        <v>3675</v>
      </c>
      <c r="O11" s="134" t="s">
        <v>3675</v>
      </c>
      <c r="P11" s="134" t="s">
        <v>3675</v>
      </c>
    </row>
    <row r="12" spans="1:16">
      <c r="A12" s="102" t="s">
        <v>197</v>
      </c>
      <c r="B12" s="134" t="s">
        <v>3675</v>
      </c>
      <c r="C12" s="134" t="s">
        <v>3675</v>
      </c>
      <c r="D12" s="134" t="s">
        <v>3675</v>
      </c>
      <c r="E12" s="134" t="s">
        <v>3675</v>
      </c>
      <c r="F12" s="134" t="s">
        <v>3675</v>
      </c>
      <c r="G12" s="134" t="s">
        <v>3675</v>
      </c>
      <c r="H12" s="134" t="s">
        <v>3675</v>
      </c>
      <c r="I12" s="134" t="s">
        <v>3675</v>
      </c>
      <c r="J12" s="134" t="s">
        <v>3675</v>
      </c>
      <c r="K12" s="134" t="s">
        <v>3675</v>
      </c>
      <c r="L12" s="134" t="s">
        <v>3675</v>
      </c>
      <c r="M12" s="134" t="s">
        <v>3675</v>
      </c>
      <c r="N12" s="134" t="s">
        <v>3675</v>
      </c>
      <c r="O12" s="134" t="s">
        <v>3675</v>
      </c>
      <c r="P12" s="134" t="s">
        <v>3675</v>
      </c>
    </row>
    <row r="13" spans="1:16">
      <c r="A13" s="102" t="s">
        <v>205</v>
      </c>
      <c r="B13" s="134" t="s">
        <v>3675</v>
      </c>
      <c r="C13" s="134" t="s">
        <v>3675</v>
      </c>
      <c r="D13" s="134" t="s">
        <v>3675</v>
      </c>
      <c r="E13" s="134" t="s">
        <v>3675</v>
      </c>
      <c r="F13" s="134" t="s">
        <v>3675</v>
      </c>
      <c r="G13" s="134" t="s">
        <v>3675</v>
      </c>
      <c r="H13" s="134" t="s">
        <v>3675</v>
      </c>
      <c r="I13" s="134" t="s">
        <v>3675</v>
      </c>
      <c r="J13" s="134" t="s">
        <v>3675</v>
      </c>
      <c r="K13" s="134" t="s">
        <v>3675</v>
      </c>
      <c r="L13" s="134" t="s">
        <v>3675</v>
      </c>
      <c r="M13" s="134" t="s">
        <v>3675</v>
      </c>
      <c r="N13" s="134" t="s">
        <v>3675</v>
      </c>
      <c r="O13" s="134" t="s">
        <v>3675</v>
      </c>
      <c r="P13" s="134" t="s">
        <v>3675</v>
      </c>
    </row>
    <row r="14" spans="1:16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6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1:16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1:16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16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1:16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16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1:16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1:16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</row>
    <row r="68" spans="1:16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</row>
    <row r="70" spans="1:16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1:16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16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6" spans="1:16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6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</row>
    <row r="79" spans="1:16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</row>
    <row r="80" spans="1:16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</row>
    <row r="82" spans="1:16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1:16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</row>
    <row r="84" spans="1:16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</row>
    <row r="85" spans="1:16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1:16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</row>
    <row r="88" spans="1:16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</row>
    <row r="89" spans="1:16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1:16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</row>
    <row r="91" spans="1:16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</row>
    <row r="92" spans="1:16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1:16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</row>
    <row r="94" spans="1:16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</row>
    <row r="95" spans="1:16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1:16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</row>
    <row r="97" spans="1:16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</row>
    <row r="98" spans="1:16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1:16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</row>
    <row r="100" spans="1:16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6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</row>
    <row r="102" spans="1:16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6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</row>
    <row r="104" spans="1:16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1:16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</row>
    <row r="106" spans="1:16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</row>
    <row r="107" spans="1:16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</row>
    <row r="108" spans="1:16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" style="2" bestFit="1" customWidth="1"/>
    <col min="2" max="2" width="19.85546875" style="2" customWidth="1"/>
    <col min="3" max="3" width="13" style="2" customWidth="1"/>
    <col min="4" max="4" width="14.42578125" style="2" customWidth="1"/>
    <col min="5" max="5" width="7.85546875" style="1" customWidth="1"/>
    <col min="6" max="6" width="15.85546875" style="1" customWidth="1"/>
    <col min="7" max="7" width="11.42578125" style="1" customWidth="1"/>
    <col min="8" max="8" width="8.42578125" style="1" customWidth="1"/>
    <col min="9" max="9" width="44" style="1" bestFit="1" customWidth="1"/>
    <col min="10" max="10" width="12.28515625" style="1" bestFit="1" customWidth="1"/>
    <col min="11" max="11" width="20.85546875" style="1" customWidth="1"/>
    <col min="12" max="12" width="16.42578125" style="1" customWidth="1"/>
    <col min="13" max="13" width="14.5703125" style="1" customWidth="1"/>
    <col min="14" max="14" width="9.7109375" style="1" customWidth="1"/>
    <col min="15" max="15" width="11.28515625" style="1" bestFit="1" customWidth="1"/>
    <col min="16" max="16" width="28" style="1" customWidth="1"/>
    <col min="17" max="17" width="26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7" t="s">
        <v>149</v>
      </c>
      <c r="B1" s="37" t="s" vm="1">
        <v>222</v>
      </c>
    </row>
    <row r="2" spans="1:17">
      <c r="A2" s="37" t="s">
        <v>148</v>
      </c>
      <c r="B2" s="37" t="s">
        <v>223</v>
      </c>
    </row>
    <row r="3" spans="1:17">
      <c r="A3" s="37" t="s">
        <v>150</v>
      </c>
      <c r="B3" s="37" t="s">
        <v>224</v>
      </c>
    </row>
    <row r="4" spans="1:17">
      <c r="A4" s="37" t="s">
        <v>151</v>
      </c>
      <c r="B4" s="37">
        <v>8803</v>
      </c>
    </row>
    <row r="5" spans="1:17" s="3" customFormat="1">
      <c r="A5" s="38" t="s">
        <v>120</v>
      </c>
      <c r="B5" s="39" t="s">
        <v>179</v>
      </c>
      <c r="C5" s="39" t="s">
        <v>48</v>
      </c>
      <c r="D5" s="39" t="s">
        <v>121</v>
      </c>
      <c r="E5" s="39" t="s">
        <v>14</v>
      </c>
      <c r="F5" s="39" t="s">
        <v>108</v>
      </c>
      <c r="G5" s="39" t="s">
        <v>71</v>
      </c>
      <c r="H5" s="39" t="s">
        <v>17</v>
      </c>
      <c r="I5" s="39" t="s">
        <v>221</v>
      </c>
      <c r="J5" s="39" t="s">
        <v>107</v>
      </c>
      <c r="K5" s="39" t="s">
        <v>36</v>
      </c>
      <c r="L5" s="39" t="s">
        <v>18</v>
      </c>
      <c r="M5" s="39" t="s">
        <v>199</v>
      </c>
      <c r="N5" s="39" t="s">
        <v>198</v>
      </c>
      <c r="O5" s="39" t="s">
        <v>115</v>
      </c>
      <c r="P5" s="39" t="s">
        <v>152</v>
      </c>
      <c r="Q5" s="41" t="s">
        <v>154</v>
      </c>
    </row>
    <row r="6" spans="1:17" s="3" customFormat="1">
      <c r="A6" s="127" t="s">
        <v>3675</v>
      </c>
      <c r="B6" s="153" t="s">
        <v>3675</v>
      </c>
      <c r="C6" s="128" t="s">
        <v>3675</v>
      </c>
      <c r="D6" s="128" t="s">
        <v>3675</v>
      </c>
      <c r="E6" s="128" t="s">
        <v>3675</v>
      </c>
      <c r="F6" s="12" t="s">
        <v>21</v>
      </c>
      <c r="G6" s="128" t="s">
        <v>3675</v>
      </c>
      <c r="H6" s="12" t="s">
        <v>20</v>
      </c>
      <c r="I6" s="128" t="s">
        <v>3675</v>
      </c>
      <c r="J6" s="128" t="s">
        <v>3675</v>
      </c>
      <c r="K6" s="12" t="s">
        <v>19</v>
      </c>
      <c r="L6" s="12" t="s">
        <v>19</v>
      </c>
      <c r="M6" s="12" t="s">
        <v>206</v>
      </c>
      <c r="N6" s="128" t="s">
        <v>3675</v>
      </c>
      <c r="O6" s="12" t="s">
        <v>202</v>
      </c>
      <c r="P6" s="12" t="s">
        <v>19</v>
      </c>
      <c r="Q6" s="13" t="s">
        <v>19</v>
      </c>
    </row>
    <row r="7" spans="1:17" s="4" customFormat="1" ht="20.25">
      <c r="A7" s="129" t="s">
        <v>3675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117</v>
      </c>
      <c r="Q7" s="15" t="s">
        <v>118</v>
      </c>
    </row>
    <row r="8" spans="1:17" s="4" customFormat="1" ht="20.25">
      <c r="A8" s="55" t="s">
        <v>42</v>
      </c>
      <c r="B8" s="130" t="s">
        <v>3675</v>
      </c>
      <c r="C8" s="130" t="s">
        <v>3675</v>
      </c>
      <c r="D8" s="130" t="s">
        <v>3675</v>
      </c>
      <c r="E8" s="130" t="s">
        <v>3675</v>
      </c>
      <c r="F8" s="130" t="s">
        <v>3675</v>
      </c>
      <c r="G8" s="130" t="s">
        <v>3675</v>
      </c>
      <c r="H8" s="63">
        <v>4.3575603949515562</v>
      </c>
      <c r="I8" s="130" t="s">
        <v>3675</v>
      </c>
      <c r="J8" s="130" t="s">
        <v>3675</v>
      </c>
      <c r="K8" s="130" t="s">
        <v>3675</v>
      </c>
      <c r="L8" s="77">
        <v>9.1851480905290994E-2</v>
      </c>
      <c r="M8" s="130" t="s">
        <v>3675</v>
      </c>
      <c r="N8" s="130" t="s">
        <v>3675</v>
      </c>
      <c r="O8" s="63">
        <v>226985.413152441</v>
      </c>
      <c r="P8" s="64">
        <f>IFERROR(O8/$O$8,0)</f>
        <v>1</v>
      </c>
      <c r="Q8" s="64">
        <f>O8/'סכום נכסי הקרן'!$C$41</f>
        <v>7.1093684566140208E-2</v>
      </c>
    </row>
    <row r="9" spans="1:17">
      <c r="A9" s="56" t="s">
        <v>40</v>
      </c>
      <c r="B9" s="131" t="s">
        <v>3675</v>
      </c>
      <c r="C9" s="131" t="s">
        <v>3675</v>
      </c>
      <c r="D9" s="131" t="s">
        <v>3675</v>
      </c>
      <c r="E9" s="131" t="s">
        <v>3675</v>
      </c>
      <c r="F9" s="131" t="s">
        <v>3675</v>
      </c>
      <c r="G9" s="131" t="s">
        <v>3675</v>
      </c>
      <c r="H9" s="66">
        <v>5.5954321751383507</v>
      </c>
      <c r="I9" s="131" t="s">
        <v>3675</v>
      </c>
      <c r="J9" s="131" t="s">
        <v>3675</v>
      </c>
      <c r="K9" s="131" t="s">
        <v>3675</v>
      </c>
      <c r="L9" s="78">
        <v>5.3502259699020553E-2</v>
      </c>
      <c r="M9" s="131" t="s">
        <v>3675</v>
      </c>
      <c r="N9" s="131" t="s">
        <v>3675</v>
      </c>
      <c r="O9" s="66">
        <v>148733.79196765102</v>
      </c>
      <c r="P9" s="67">
        <f t="shared" ref="P9:P72" si="0">IFERROR(O9/$O$8,0)</f>
        <v>0.65525704890896663</v>
      </c>
      <c r="Q9" s="67">
        <f>O9/'סכום נכסי הקרן'!$C$41</f>
        <v>4.6584637944873976E-2</v>
      </c>
    </row>
    <row r="10" spans="1:17">
      <c r="A10" s="76" t="s">
        <v>37</v>
      </c>
      <c r="B10" s="131" t="s">
        <v>3675</v>
      </c>
      <c r="C10" s="131" t="s">
        <v>3675</v>
      </c>
      <c r="D10" s="131" t="s">
        <v>3675</v>
      </c>
      <c r="E10" s="131" t="s">
        <v>3675</v>
      </c>
      <c r="F10" s="131" t="s">
        <v>3675</v>
      </c>
      <c r="G10" s="131" t="s">
        <v>3675</v>
      </c>
      <c r="H10" s="66">
        <v>9.5400576112515196</v>
      </c>
      <c r="I10" s="131" t="s">
        <v>3675</v>
      </c>
      <c r="J10" s="131" t="s">
        <v>3675</v>
      </c>
      <c r="K10" s="131" t="s">
        <v>3675</v>
      </c>
      <c r="L10" s="78">
        <v>4.8151765702082149E-2</v>
      </c>
      <c r="M10" s="131" t="s">
        <v>3675</v>
      </c>
      <c r="N10" s="131" t="s">
        <v>3675</v>
      </c>
      <c r="O10" s="66">
        <f>SUM(O11:O45)</f>
        <v>32411.376060385992</v>
      </c>
      <c r="P10" s="67">
        <f t="shared" si="0"/>
        <v>0.14279056794992748</v>
      </c>
      <c r="Q10" s="67">
        <f>O10/'סכום נכסי הקרן'!$C$41</f>
        <v>1.0151507596852153E-2</v>
      </c>
    </row>
    <row r="11" spans="1:17">
      <c r="A11" s="62" t="s">
        <v>3563</v>
      </c>
      <c r="B11" s="72" t="s">
        <v>3167</v>
      </c>
      <c r="C11" s="59">
        <v>6028</v>
      </c>
      <c r="D11" s="134" t="s">
        <v>3675</v>
      </c>
      <c r="E11" s="59" t="s">
        <v>653</v>
      </c>
      <c r="F11" s="79">
        <v>43100</v>
      </c>
      <c r="G11" s="134" t="s">
        <v>3675</v>
      </c>
      <c r="H11" s="69">
        <v>7.4399999999994968</v>
      </c>
      <c r="I11" s="72" t="s">
        <v>29</v>
      </c>
      <c r="J11" s="72" t="s">
        <v>136</v>
      </c>
      <c r="K11" s="73">
        <v>6.4499999999996616E-2</v>
      </c>
      <c r="L11" s="73">
        <v>6.4499999999996616E-2</v>
      </c>
      <c r="M11" s="69">
        <v>907535.33129700006</v>
      </c>
      <c r="N11" s="71">
        <v>113.97</v>
      </c>
      <c r="O11" s="69">
        <v>1034.318016983</v>
      </c>
      <c r="P11" s="70">
        <f t="shared" si="0"/>
        <v>4.5567598490937515E-3</v>
      </c>
      <c r="Q11" s="70">
        <f>O11/'סכום נכסי הקרן'!$C$41</f>
        <v>3.2395684735512387E-4</v>
      </c>
    </row>
    <row r="12" spans="1:17">
      <c r="A12" s="62" t="s">
        <v>3563</v>
      </c>
      <c r="B12" s="72" t="s">
        <v>3167</v>
      </c>
      <c r="C12" s="59">
        <v>6869</v>
      </c>
      <c r="D12" s="134" t="s">
        <v>3675</v>
      </c>
      <c r="E12" s="59" t="s">
        <v>653</v>
      </c>
      <c r="F12" s="79">
        <v>43555</v>
      </c>
      <c r="G12" s="134" t="s">
        <v>3675</v>
      </c>
      <c r="H12" s="69">
        <v>3.369999999995676</v>
      </c>
      <c r="I12" s="72" t="s">
        <v>29</v>
      </c>
      <c r="J12" s="72" t="s">
        <v>136</v>
      </c>
      <c r="K12" s="73">
        <v>5.7399999999968962E-2</v>
      </c>
      <c r="L12" s="73">
        <v>5.7399999999968962E-2</v>
      </c>
      <c r="M12" s="69">
        <v>179436.02506300004</v>
      </c>
      <c r="N12" s="71">
        <v>100.54</v>
      </c>
      <c r="O12" s="69">
        <v>180.404979494</v>
      </c>
      <c r="P12" s="70">
        <f t="shared" si="0"/>
        <v>7.9478666487190494E-4</v>
      </c>
      <c r="Q12" s="70">
        <f>O12/'סכום נכסי הקרן'!$C$41</f>
        <v>5.6504312449777795E-5</v>
      </c>
    </row>
    <row r="13" spans="1:17">
      <c r="A13" s="62" t="s">
        <v>3563</v>
      </c>
      <c r="B13" s="72" t="s">
        <v>3167</v>
      </c>
      <c r="C13" s="59">
        <v>6870</v>
      </c>
      <c r="D13" s="134" t="s">
        <v>3675</v>
      </c>
      <c r="E13" s="59" t="s">
        <v>653</v>
      </c>
      <c r="F13" s="79">
        <v>43555</v>
      </c>
      <c r="G13" s="134" t="s">
        <v>3675</v>
      </c>
      <c r="H13" s="69">
        <v>5.2399999999987283</v>
      </c>
      <c r="I13" s="72" t="s">
        <v>29</v>
      </c>
      <c r="J13" s="72" t="s">
        <v>136</v>
      </c>
      <c r="K13" s="73">
        <v>4.4199999999990428E-2</v>
      </c>
      <c r="L13" s="73">
        <v>4.4199999999990428E-2</v>
      </c>
      <c r="M13" s="69">
        <v>2137889.3702870002</v>
      </c>
      <c r="N13" s="71">
        <v>101.54</v>
      </c>
      <c r="O13" s="69">
        <v>2170.8128665740001</v>
      </c>
      <c r="P13" s="70">
        <f t="shared" si="0"/>
        <v>9.5636668296218003E-3</v>
      </c>
      <c r="Q13" s="70">
        <f>O13/'סכום נכסי הקרן'!$C$41</f>
        <v>6.7991631288079042E-4</v>
      </c>
    </row>
    <row r="14" spans="1:17">
      <c r="A14" s="62" t="s">
        <v>3563</v>
      </c>
      <c r="B14" s="72" t="s">
        <v>3167</v>
      </c>
      <c r="C14" s="59">
        <v>6868</v>
      </c>
      <c r="D14" s="134" t="s">
        <v>3675</v>
      </c>
      <c r="E14" s="59" t="s">
        <v>653</v>
      </c>
      <c r="F14" s="79">
        <v>43555</v>
      </c>
      <c r="G14" s="134" t="s">
        <v>3675</v>
      </c>
      <c r="H14" s="69">
        <v>5.6699999999865769</v>
      </c>
      <c r="I14" s="72" t="s">
        <v>29</v>
      </c>
      <c r="J14" s="72" t="s">
        <v>136</v>
      </c>
      <c r="K14" s="73">
        <v>1.8899999999937214E-2</v>
      </c>
      <c r="L14" s="73">
        <v>1.8899999999937214E-2</v>
      </c>
      <c r="M14" s="69">
        <v>138934.828202</v>
      </c>
      <c r="N14" s="71">
        <v>132.97999999999999</v>
      </c>
      <c r="O14" s="69">
        <v>184.75551224400002</v>
      </c>
      <c r="P14" s="70">
        <f t="shared" si="0"/>
        <v>8.1395323901241247E-4</v>
      </c>
      <c r="Q14" s="70">
        <f>O14/'סכום נכסי הקרן'!$C$41</f>
        <v>5.7866934825936582E-5</v>
      </c>
    </row>
    <row r="15" spans="1:17">
      <c r="A15" s="62" t="s">
        <v>3563</v>
      </c>
      <c r="B15" s="72" t="s">
        <v>3167</v>
      </c>
      <c r="C15" s="59">
        <v>6867</v>
      </c>
      <c r="D15" s="134" t="s">
        <v>3675</v>
      </c>
      <c r="E15" s="59" t="s">
        <v>653</v>
      </c>
      <c r="F15" s="79">
        <v>43555</v>
      </c>
      <c r="G15" s="134" t="s">
        <v>3675</v>
      </c>
      <c r="H15" s="69">
        <v>4.9799999999991336</v>
      </c>
      <c r="I15" s="72" t="s">
        <v>29</v>
      </c>
      <c r="J15" s="72" t="s">
        <v>136</v>
      </c>
      <c r="K15" s="73">
        <v>3.8699999999979799E-2</v>
      </c>
      <c r="L15" s="73">
        <v>3.8699999999979799E-2</v>
      </c>
      <c r="M15" s="69">
        <v>334526.46009399998</v>
      </c>
      <c r="N15" s="71">
        <v>124.32</v>
      </c>
      <c r="O15" s="69">
        <v>415.88324423200004</v>
      </c>
      <c r="P15" s="70">
        <f t="shared" si="0"/>
        <v>1.8322025122940269E-3</v>
      </c>
      <c r="Q15" s="70">
        <f>O15/'סכום נכסי הקרן'!$C$41</f>
        <v>1.3025802747032117E-4</v>
      </c>
    </row>
    <row r="16" spans="1:17">
      <c r="A16" s="62" t="s">
        <v>3563</v>
      </c>
      <c r="B16" s="72" t="s">
        <v>3167</v>
      </c>
      <c r="C16" s="59">
        <v>6866</v>
      </c>
      <c r="D16" s="134" t="s">
        <v>3675</v>
      </c>
      <c r="E16" s="59" t="s">
        <v>653</v>
      </c>
      <c r="F16" s="79">
        <v>43555</v>
      </c>
      <c r="G16" s="134" t="s">
        <v>3675</v>
      </c>
      <c r="H16" s="69">
        <v>5.8900000000008612</v>
      </c>
      <c r="I16" s="72" t="s">
        <v>29</v>
      </c>
      <c r="J16" s="72" t="s">
        <v>136</v>
      </c>
      <c r="K16" s="73">
        <v>3.6599999999996177E-2</v>
      </c>
      <c r="L16" s="73">
        <v>3.6599999999996177E-2</v>
      </c>
      <c r="M16" s="69">
        <v>515986.985468</v>
      </c>
      <c r="N16" s="71">
        <v>121.64</v>
      </c>
      <c r="O16" s="69">
        <v>627.64649551399998</v>
      </c>
      <c r="P16" s="70">
        <f t="shared" si="0"/>
        <v>2.7651402211140291E-3</v>
      </c>
      <c r="Q16" s="70">
        <f>O16/'סכום נכסי הקרן'!$C$41</f>
        <v>1.9658400666102796E-4</v>
      </c>
    </row>
    <row r="17" spans="1:17">
      <c r="A17" s="62" t="s">
        <v>3563</v>
      </c>
      <c r="B17" s="72" t="s">
        <v>3167</v>
      </c>
      <c r="C17" s="59">
        <v>6865</v>
      </c>
      <c r="D17" s="134" t="s">
        <v>3675</v>
      </c>
      <c r="E17" s="59" t="s">
        <v>653</v>
      </c>
      <c r="F17" s="79">
        <v>43555</v>
      </c>
      <c r="G17" s="134" t="s">
        <v>3675</v>
      </c>
      <c r="H17" s="69">
        <v>3.9700000000036222</v>
      </c>
      <c r="I17" s="72" t="s">
        <v>29</v>
      </c>
      <c r="J17" s="72" t="s">
        <v>136</v>
      </c>
      <c r="K17" s="73">
        <v>2.7700000000029749E-2</v>
      </c>
      <c r="L17" s="73">
        <v>2.7700000000029749E-2</v>
      </c>
      <c r="M17" s="69">
        <v>250922.33738499999</v>
      </c>
      <c r="N17" s="71">
        <v>123.23</v>
      </c>
      <c r="O17" s="69">
        <v>309.21162450399999</v>
      </c>
      <c r="P17" s="70">
        <f t="shared" si="0"/>
        <v>1.3622532840748525E-3</v>
      </c>
      <c r="Q17" s="70">
        <f>O17/'סכום נכסי הקרן'!$C$41</f>
        <v>9.6847605277206153E-5</v>
      </c>
    </row>
    <row r="18" spans="1:17">
      <c r="A18" s="62" t="s">
        <v>3563</v>
      </c>
      <c r="B18" s="72" t="s">
        <v>3167</v>
      </c>
      <c r="C18" s="59">
        <v>5212</v>
      </c>
      <c r="D18" s="134" t="s">
        <v>3675</v>
      </c>
      <c r="E18" s="59" t="s">
        <v>653</v>
      </c>
      <c r="F18" s="79">
        <v>42643</v>
      </c>
      <c r="G18" s="134" t="s">
        <v>3675</v>
      </c>
      <c r="H18" s="69">
        <v>6.9399999999987338</v>
      </c>
      <c r="I18" s="72" t="s">
        <v>29</v>
      </c>
      <c r="J18" s="72" t="s">
        <v>136</v>
      </c>
      <c r="K18" s="73">
        <v>4.849999999999078E-2</v>
      </c>
      <c r="L18" s="73">
        <v>4.849999999999078E-2</v>
      </c>
      <c r="M18" s="69">
        <v>2002120.961539</v>
      </c>
      <c r="N18" s="71">
        <v>100.21</v>
      </c>
      <c r="O18" s="69">
        <v>2006.3254156410001</v>
      </c>
      <c r="P18" s="70">
        <f t="shared" si="0"/>
        <v>8.8390059421729148E-3</v>
      </c>
      <c r="Q18" s="70">
        <f>O18/'סכום נכסי הקרן'!$C$41</f>
        <v>6.2839750033108011E-4</v>
      </c>
    </row>
    <row r="19" spans="1:17">
      <c r="A19" s="62" t="s">
        <v>3564</v>
      </c>
      <c r="B19" s="72" t="s">
        <v>3167</v>
      </c>
      <c r="C19" s="59" t="s">
        <v>3168</v>
      </c>
      <c r="D19" s="134" t="s">
        <v>3675</v>
      </c>
      <c r="E19" s="59" t="s">
        <v>653</v>
      </c>
      <c r="F19" s="79">
        <v>45107</v>
      </c>
      <c r="G19" s="134" t="s">
        <v>3675</v>
      </c>
      <c r="H19" s="69">
        <v>9.1999999999980275</v>
      </c>
      <c r="I19" s="72" t="s">
        <v>29</v>
      </c>
      <c r="J19" s="72" t="s">
        <v>136</v>
      </c>
      <c r="K19" s="73">
        <v>7.0599999999981899E-2</v>
      </c>
      <c r="L19" s="73">
        <v>7.0599999999981899E-2</v>
      </c>
      <c r="M19" s="69">
        <v>1640695.7956610001</v>
      </c>
      <c r="N19" s="71">
        <v>105.04</v>
      </c>
      <c r="O19" s="69">
        <v>1723.3868636519996</v>
      </c>
      <c r="P19" s="70">
        <f t="shared" si="0"/>
        <v>7.5925005035217454E-3</v>
      </c>
      <c r="Q19" s="70">
        <f>O19/'סכום נכסי הקרן'!$C$41</f>
        <v>5.3977883586563559E-4</v>
      </c>
    </row>
    <row r="20" spans="1:17">
      <c r="A20" s="62" t="s">
        <v>3564</v>
      </c>
      <c r="B20" s="72" t="s">
        <v>3167</v>
      </c>
      <c r="C20" s="59" t="s">
        <v>3169</v>
      </c>
      <c r="D20" s="134" t="s">
        <v>3675</v>
      </c>
      <c r="E20" s="59" t="s">
        <v>653</v>
      </c>
      <c r="F20" s="79">
        <v>45107</v>
      </c>
      <c r="G20" s="134" t="s">
        <v>3675</v>
      </c>
      <c r="H20" s="69">
        <v>8.9999999999984936</v>
      </c>
      <c r="I20" s="72" t="s">
        <v>29</v>
      </c>
      <c r="J20" s="72" t="s">
        <v>136</v>
      </c>
      <c r="K20" s="73">
        <v>7.1399999999990665E-2</v>
      </c>
      <c r="L20" s="73">
        <v>7.1399999999990665E-2</v>
      </c>
      <c r="M20" s="69">
        <v>1268989.258591</v>
      </c>
      <c r="N20" s="71">
        <v>104.73</v>
      </c>
      <c r="O20" s="69">
        <v>1329.012450466</v>
      </c>
      <c r="P20" s="70">
        <f t="shared" si="0"/>
        <v>5.8550566400205166E-3</v>
      </c>
      <c r="Q20" s="70">
        <f>O20/'סכום נכסי הקרן'!$C$41</f>
        <v>4.1625754988250331E-4</v>
      </c>
    </row>
    <row r="21" spans="1:17">
      <c r="A21" s="62" t="s">
        <v>3564</v>
      </c>
      <c r="B21" s="72" t="s">
        <v>3167</v>
      </c>
      <c r="C21" s="59" t="s">
        <v>3170</v>
      </c>
      <c r="D21" s="134" t="s">
        <v>3675</v>
      </c>
      <c r="E21" s="59" t="s">
        <v>653</v>
      </c>
      <c r="F21" s="79">
        <v>45107</v>
      </c>
      <c r="G21" s="134" t="s">
        <v>3675</v>
      </c>
      <c r="H21" s="69">
        <v>8.399999999967152</v>
      </c>
      <c r="I21" s="72" t="s">
        <v>29</v>
      </c>
      <c r="J21" s="72" t="s">
        <v>136</v>
      </c>
      <c r="K21" s="73">
        <v>7.1899999999662803E-2</v>
      </c>
      <c r="L21" s="73">
        <v>7.1899999999662803E-2</v>
      </c>
      <c r="M21" s="69">
        <v>101785.213057</v>
      </c>
      <c r="N21" s="71">
        <v>101.69</v>
      </c>
      <c r="O21" s="69">
        <v>103.505383071</v>
      </c>
      <c r="P21" s="70">
        <f t="shared" si="0"/>
        <v>4.5600015275645432E-4</v>
      </c>
      <c r="Q21" s="70">
        <f>O21/'סכום נכסי הקרן'!$C$41</f>
        <v>3.241873102217911E-5</v>
      </c>
    </row>
    <row r="22" spans="1:17">
      <c r="A22" s="62" t="s">
        <v>3564</v>
      </c>
      <c r="B22" s="72" t="s">
        <v>3167</v>
      </c>
      <c r="C22" s="59" t="s">
        <v>3171</v>
      </c>
      <c r="D22" s="134" t="s">
        <v>3675</v>
      </c>
      <c r="E22" s="59" t="s">
        <v>653</v>
      </c>
      <c r="F22" s="79">
        <v>45107</v>
      </c>
      <c r="G22" s="134" t="s">
        <v>3675</v>
      </c>
      <c r="H22" s="69">
        <v>7.4100000000025483</v>
      </c>
      <c r="I22" s="72" t="s">
        <v>29</v>
      </c>
      <c r="J22" s="72" t="s">
        <v>136</v>
      </c>
      <c r="K22" s="73">
        <v>7.0600000000029348E-2</v>
      </c>
      <c r="L22" s="73">
        <v>7.0600000000029348E-2</v>
      </c>
      <c r="M22" s="69">
        <v>801364.1753929999</v>
      </c>
      <c r="N22" s="71">
        <v>80.819999999999993</v>
      </c>
      <c r="O22" s="69">
        <v>647.66252653499998</v>
      </c>
      <c r="P22" s="70">
        <f t="shared" si="0"/>
        <v>2.8533222357334329E-3</v>
      </c>
      <c r="Q22" s="70">
        <f>O22/'סכום נכסי הקרן'!$C$41</f>
        <v>2.0285319099278663E-4</v>
      </c>
    </row>
    <row r="23" spans="1:17">
      <c r="A23" s="62" t="s">
        <v>3564</v>
      </c>
      <c r="B23" s="72" t="s">
        <v>3167</v>
      </c>
      <c r="C23" s="59" t="s">
        <v>3172</v>
      </c>
      <c r="D23" s="134" t="s">
        <v>3675</v>
      </c>
      <c r="E23" s="59" t="s">
        <v>653</v>
      </c>
      <c r="F23" s="79">
        <v>45107</v>
      </c>
      <c r="G23" s="134" t="s">
        <v>3675</v>
      </c>
      <c r="H23" s="69">
        <v>11.190000000024886</v>
      </c>
      <c r="I23" s="72" t="s">
        <v>29</v>
      </c>
      <c r="J23" s="72" t="s">
        <v>136</v>
      </c>
      <c r="K23" s="73">
        <v>3.5400000000153149E-2</v>
      </c>
      <c r="L23" s="73">
        <v>3.5400000000153149E-2</v>
      </c>
      <c r="M23" s="69">
        <v>37014.835427999999</v>
      </c>
      <c r="N23" s="71">
        <v>141.12</v>
      </c>
      <c r="O23" s="69">
        <v>52.235328029999998</v>
      </c>
      <c r="P23" s="70">
        <f t="shared" si="0"/>
        <v>2.301263649700666E-4</v>
      </c>
      <c r="Q23" s="70">
        <f>O23/'סכום נכסי הקרן'!$C$41</f>
        <v>1.6360531201534371E-5</v>
      </c>
    </row>
    <row r="24" spans="1:17">
      <c r="A24" s="62" t="s">
        <v>3564</v>
      </c>
      <c r="B24" s="72" t="s">
        <v>3167</v>
      </c>
      <c r="C24" s="59" t="s">
        <v>3173</v>
      </c>
      <c r="D24" s="134" t="s">
        <v>3675</v>
      </c>
      <c r="E24" s="59" t="s">
        <v>653</v>
      </c>
      <c r="F24" s="79">
        <v>45107</v>
      </c>
      <c r="G24" s="134" t="s">
        <v>3675</v>
      </c>
      <c r="H24" s="69">
        <v>10.419999999992045</v>
      </c>
      <c r="I24" s="72" t="s">
        <v>29</v>
      </c>
      <c r="J24" s="72" t="s">
        <v>136</v>
      </c>
      <c r="K24" s="73">
        <v>3.1799999999987755E-2</v>
      </c>
      <c r="L24" s="73">
        <v>3.1799999999987755E-2</v>
      </c>
      <c r="M24" s="69">
        <v>184231.30338699999</v>
      </c>
      <c r="N24" s="71">
        <v>141.91999999999999</v>
      </c>
      <c r="O24" s="69">
        <v>261.46107697399998</v>
      </c>
      <c r="P24" s="70">
        <f t="shared" si="0"/>
        <v>1.1518849310303719E-3</v>
      </c>
      <c r="Q24" s="70">
        <f>O24/'סכום נכסי הקרן'!$C$41</f>
        <v>8.1891743943163426E-5</v>
      </c>
    </row>
    <row r="25" spans="1:17">
      <c r="A25" s="62" t="s">
        <v>3564</v>
      </c>
      <c r="B25" s="72" t="s">
        <v>3167</v>
      </c>
      <c r="C25" s="59" t="s">
        <v>3174</v>
      </c>
      <c r="D25" s="134" t="s">
        <v>3675</v>
      </c>
      <c r="E25" s="59" t="s">
        <v>653</v>
      </c>
      <c r="F25" s="79">
        <v>45107</v>
      </c>
      <c r="G25" s="134" t="s">
        <v>3675</v>
      </c>
      <c r="H25" s="69">
        <v>10.5099999999956</v>
      </c>
      <c r="I25" s="72" t="s">
        <v>29</v>
      </c>
      <c r="J25" s="72" t="s">
        <v>136</v>
      </c>
      <c r="K25" s="73">
        <v>3.4299999999986043E-2</v>
      </c>
      <c r="L25" s="73">
        <v>3.4299999999986043E-2</v>
      </c>
      <c r="M25" s="69">
        <v>143771.016906</v>
      </c>
      <c r="N25" s="71">
        <v>129.63999999999999</v>
      </c>
      <c r="O25" s="69">
        <v>186.38472678200003</v>
      </c>
      <c r="P25" s="70">
        <f t="shared" si="0"/>
        <v>8.2113085679574491E-4</v>
      </c>
      <c r="Q25" s="70">
        <f>O25/'סכום נכסי הקרן'!$C$41</f>
        <v>5.837721812056113E-5</v>
      </c>
    </row>
    <row r="26" spans="1:17">
      <c r="A26" s="62" t="s">
        <v>3564</v>
      </c>
      <c r="B26" s="72" t="s">
        <v>3167</v>
      </c>
      <c r="C26" s="59" t="s">
        <v>3175</v>
      </c>
      <c r="D26" s="134" t="s">
        <v>3675</v>
      </c>
      <c r="E26" s="59" t="s">
        <v>653</v>
      </c>
      <c r="F26" s="79">
        <v>45107</v>
      </c>
      <c r="G26" s="134" t="s">
        <v>3675</v>
      </c>
      <c r="H26" s="69">
        <v>10.010000000004979</v>
      </c>
      <c r="I26" s="72" t="s">
        <v>29</v>
      </c>
      <c r="J26" s="72" t="s">
        <v>136</v>
      </c>
      <c r="K26" s="73">
        <v>3.3900000000021337E-2</v>
      </c>
      <c r="L26" s="73">
        <v>3.3900000000021337E-2</v>
      </c>
      <c r="M26" s="69">
        <v>543680.66911999998</v>
      </c>
      <c r="N26" s="71">
        <v>103.45</v>
      </c>
      <c r="O26" s="69">
        <v>562.43756741999994</v>
      </c>
      <c r="P26" s="70">
        <f t="shared" si="0"/>
        <v>2.4778577601472251E-3</v>
      </c>
      <c r="Q26" s="70">
        <f>O26/'סכום נכסי הקרן'!$C$41</f>
        <v>1.7616003799966951E-4</v>
      </c>
    </row>
    <row r="27" spans="1:17">
      <c r="A27" s="62" t="s">
        <v>3563</v>
      </c>
      <c r="B27" s="72" t="s">
        <v>3167</v>
      </c>
      <c r="C27" s="59">
        <v>5211</v>
      </c>
      <c r="D27" s="134" t="s">
        <v>3675</v>
      </c>
      <c r="E27" s="59" t="s">
        <v>653</v>
      </c>
      <c r="F27" s="79">
        <v>42643</v>
      </c>
      <c r="G27" s="134" t="s">
        <v>3675</v>
      </c>
      <c r="H27" s="69">
        <v>4.4899999999989877</v>
      </c>
      <c r="I27" s="72" t="s">
        <v>29</v>
      </c>
      <c r="J27" s="72" t="s">
        <v>136</v>
      </c>
      <c r="K27" s="73">
        <v>4.9799999999986529E-2</v>
      </c>
      <c r="L27" s="73">
        <v>4.9799999999986529E-2</v>
      </c>
      <c r="M27" s="69">
        <v>1537166.364571</v>
      </c>
      <c r="N27" s="71">
        <v>95.69</v>
      </c>
      <c r="O27" s="69">
        <v>1470.914494201</v>
      </c>
      <c r="P27" s="70">
        <f t="shared" si="0"/>
        <v>6.4802159476791991E-3</v>
      </c>
      <c r="Q27" s="70">
        <f>O27/'סכום נכסי הקרן'!$C$41</f>
        <v>4.6070242850477632E-4</v>
      </c>
    </row>
    <row r="28" spans="1:17">
      <c r="A28" s="62" t="s">
        <v>3563</v>
      </c>
      <c r="B28" s="72" t="s">
        <v>3167</v>
      </c>
      <c r="C28" s="59">
        <v>6027</v>
      </c>
      <c r="D28" s="134" t="s">
        <v>3675</v>
      </c>
      <c r="E28" s="59" t="s">
        <v>653</v>
      </c>
      <c r="F28" s="79">
        <v>43100</v>
      </c>
      <c r="G28" s="134" t="s">
        <v>3675</v>
      </c>
      <c r="H28" s="69">
        <v>8.1600000000005153</v>
      </c>
      <c r="I28" s="72" t="s">
        <v>29</v>
      </c>
      <c r="J28" s="72" t="s">
        <v>136</v>
      </c>
      <c r="K28" s="73">
        <v>4.7700000000003566E-2</v>
      </c>
      <c r="L28" s="73">
        <v>4.7700000000003566E-2</v>
      </c>
      <c r="M28" s="69">
        <v>3375097.4929450001</v>
      </c>
      <c r="N28" s="71">
        <v>101.57</v>
      </c>
      <c r="O28" s="69">
        <v>3428.086523514</v>
      </c>
      <c r="P28" s="70">
        <f t="shared" si="0"/>
        <v>1.5102673233066889E-2</v>
      </c>
      <c r="Q28" s="70">
        <f>O28/'סכום נכסי הקרן'!$C$41</f>
        <v>1.0737046869371462E-3</v>
      </c>
    </row>
    <row r="29" spans="1:17">
      <c r="A29" s="62" t="s">
        <v>3563</v>
      </c>
      <c r="B29" s="72" t="s">
        <v>3167</v>
      </c>
      <c r="C29" s="59">
        <v>5025</v>
      </c>
      <c r="D29" s="134" t="s">
        <v>3675</v>
      </c>
      <c r="E29" s="59" t="s">
        <v>653</v>
      </c>
      <c r="F29" s="79">
        <v>42551</v>
      </c>
      <c r="G29" s="134" t="s">
        <v>3675</v>
      </c>
      <c r="H29" s="69">
        <v>7.6299999999991348</v>
      </c>
      <c r="I29" s="72" t="s">
        <v>29</v>
      </c>
      <c r="J29" s="72" t="s">
        <v>136</v>
      </c>
      <c r="K29" s="73">
        <v>5.0799999999993954E-2</v>
      </c>
      <c r="L29" s="73">
        <v>5.0799999999993954E-2</v>
      </c>
      <c r="M29" s="69">
        <v>2138283.3661480001</v>
      </c>
      <c r="N29" s="71">
        <v>98.9</v>
      </c>
      <c r="O29" s="69">
        <v>2114.7622490409999</v>
      </c>
      <c r="P29" s="70">
        <f t="shared" si="0"/>
        <v>9.3167319418043307E-3</v>
      </c>
      <c r="Q29" s="70">
        <f>O29/'סכום נכסי הקרן'!$C$41</f>
        <v>6.6236080185791998E-4</v>
      </c>
    </row>
    <row r="30" spans="1:17">
      <c r="A30" s="62" t="s">
        <v>3563</v>
      </c>
      <c r="B30" s="72" t="s">
        <v>3167</v>
      </c>
      <c r="C30" s="59">
        <v>5024</v>
      </c>
      <c r="D30" s="134" t="s">
        <v>3675</v>
      </c>
      <c r="E30" s="59" t="s">
        <v>653</v>
      </c>
      <c r="F30" s="79">
        <v>42551</v>
      </c>
      <c r="G30" s="134" t="s">
        <v>3675</v>
      </c>
      <c r="H30" s="69">
        <v>5.3299999999998446</v>
      </c>
      <c r="I30" s="72" t="s">
        <v>29</v>
      </c>
      <c r="J30" s="72" t="s">
        <v>136</v>
      </c>
      <c r="K30" s="73">
        <v>5.1199999999996748E-2</v>
      </c>
      <c r="L30" s="73">
        <v>5.1199999999996748E-2</v>
      </c>
      <c r="M30" s="69">
        <v>1397712.6496049999</v>
      </c>
      <c r="N30" s="71">
        <v>96.79</v>
      </c>
      <c r="O30" s="69">
        <v>1352.8460734369999</v>
      </c>
      <c r="P30" s="70">
        <f t="shared" si="0"/>
        <v>5.9600573210774679E-3</v>
      </c>
      <c r="Q30" s="70">
        <f>O30/'סכום נכסי הקרן'!$C$41</f>
        <v>4.2372243518079615E-4</v>
      </c>
    </row>
    <row r="31" spans="1:17">
      <c r="A31" s="62" t="s">
        <v>3563</v>
      </c>
      <c r="B31" s="72" t="s">
        <v>3167</v>
      </c>
      <c r="C31" s="59">
        <v>6026</v>
      </c>
      <c r="D31" s="134" t="s">
        <v>3675</v>
      </c>
      <c r="E31" s="59" t="s">
        <v>653</v>
      </c>
      <c r="F31" s="79">
        <v>43100</v>
      </c>
      <c r="G31" s="134" t="s">
        <v>3675</v>
      </c>
      <c r="H31" s="69">
        <v>5.9999999999997424</v>
      </c>
      <c r="I31" s="72" t="s">
        <v>29</v>
      </c>
      <c r="J31" s="72" t="s">
        <v>136</v>
      </c>
      <c r="K31" s="73">
        <v>4.9299999999999775E-2</v>
      </c>
      <c r="L31" s="73">
        <v>4.9299999999999775E-2</v>
      </c>
      <c r="M31" s="69">
        <v>4119662.8237180002</v>
      </c>
      <c r="N31" s="71">
        <v>93.88</v>
      </c>
      <c r="O31" s="69">
        <v>3867.5394588129993</v>
      </c>
      <c r="P31" s="70">
        <f t="shared" si="0"/>
        <v>1.7038713656086793E-2</v>
      </c>
      <c r="Q31" s="70">
        <f>O31/'סכום נכסי הקרן'!$C$41</f>
        <v>1.2113449340786201E-3</v>
      </c>
    </row>
    <row r="32" spans="1:17">
      <c r="A32" s="62" t="s">
        <v>3563</v>
      </c>
      <c r="B32" s="72" t="s">
        <v>3167</v>
      </c>
      <c r="C32" s="59">
        <v>5023</v>
      </c>
      <c r="D32" s="134" t="s">
        <v>3675</v>
      </c>
      <c r="E32" s="59" t="s">
        <v>653</v>
      </c>
      <c r="F32" s="79">
        <v>42551</v>
      </c>
      <c r="G32" s="134" t="s">
        <v>3675</v>
      </c>
      <c r="H32" s="69">
        <v>7.2599999999985174</v>
      </c>
      <c r="I32" s="72" t="s">
        <v>29</v>
      </c>
      <c r="J32" s="72" t="s">
        <v>136</v>
      </c>
      <c r="K32" s="73">
        <v>5.6199999999991708E-2</v>
      </c>
      <c r="L32" s="73">
        <v>5.6199999999991708E-2</v>
      </c>
      <c r="M32" s="69">
        <v>692841.25838799996</v>
      </c>
      <c r="N32" s="71">
        <v>114.79</v>
      </c>
      <c r="O32" s="69">
        <v>795.31211964299996</v>
      </c>
      <c r="P32" s="70">
        <f t="shared" si="0"/>
        <v>3.5038027712770985E-3</v>
      </c>
      <c r="Q32" s="70">
        <f>O32/'סכום נכסי הקרן'!$C$41</f>
        <v>2.4909824900314195E-4</v>
      </c>
    </row>
    <row r="33" spans="1:17">
      <c r="A33" s="62" t="s">
        <v>3563</v>
      </c>
      <c r="B33" s="72" t="s">
        <v>3167</v>
      </c>
      <c r="C33" s="59">
        <v>5210</v>
      </c>
      <c r="D33" s="134" t="s">
        <v>3675</v>
      </c>
      <c r="E33" s="59" t="s">
        <v>653</v>
      </c>
      <c r="F33" s="79">
        <v>42643</v>
      </c>
      <c r="G33" s="134" t="s">
        <v>3675</v>
      </c>
      <c r="H33" s="69">
        <v>6.8399999999966532</v>
      </c>
      <c r="I33" s="72" t="s">
        <v>29</v>
      </c>
      <c r="J33" s="72" t="s">
        <v>136</v>
      </c>
      <c r="K33" s="73">
        <v>4.4999999999983907E-2</v>
      </c>
      <c r="L33" s="73">
        <v>4.4999999999983907E-2</v>
      </c>
      <c r="M33" s="69">
        <v>519059.94158500002</v>
      </c>
      <c r="N33" s="71">
        <v>119.75</v>
      </c>
      <c r="O33" s="69">
        <v>621.574016562</v>
      </c>
      <c r="P33" s="70">
        <f t="shared" si="0"/>
        <v>2.7383874934049503E-3</v>
      </c>
      <c r="Q33" s="70">
        <f>O33/'סכום נכסי הקרן'!$C$41</f>
        <v>1.946820566759949E-4</v>
      </c>
    </row>
    <row r="34" spans="1:17">
      <c r="A34" s="62" t="s">
        <v>3563</v>
      </c>
      <c r="B34" s="72" t="s">
        <v>3167</v>
      </c>
      <c r="C34" s="59">
        <v>6025</v>
      </c>
      <c r="D34" s="134" t="s">
        <v>3675</v>
      </c>
      <c r="E34" s="59" t="s">
        <v>653</v>
      </c>
      <c r="F34" s="79">
        <v>43100</v>
      </c>
      <c r="G34" s="134" t="s">
        <v>3675</v>
      </c>
      <c r="H34" s="69">
        <v>7.7100000000026814</v>
      </c>
      <c r="I34" s="72" t="s">
        <v>29</v>
      </c>
      <c r="J34" s="72" t="s">
        <v>136</v>
      </c>
      <c r="K34" s="73">
        <v>5.0500000000015595E-2</v>
      </c>
      <c r="L34" s="73">
        <v>5.0500000000015595E-2</v>
      </c>
      <c r="M34" s="69">
        <v>664537.46917399997</v>
      </c>
      <c r="N34" s="71">
        <v>120.63</v>
      </c>
      <c r="O34" s="69">
        <v>801.63145213500002</v>
      </c>
      <c r="P34" s="70">
        <f t="shared" si="0"/>
        <v>3.5316430293986902E-3</v>
      </c>
      <c r="Q34" s="70">
        <f>O34/'סכום נכסי הקרן'!$C$41</f>
        <v>2.5107751553227827E-4</v>
      </c>
    </row>
    <row r="35" spans="1:17">
      <c r="A35" s="62" t="s">
        <v>3563</v>
      </c>
      <c r="B35" s="72" t="s">
        <v>3167</v>
      </c>
      <c r="C35" s="59">
        <v>5022</v>
      </c>
      <c r="D35" s="134" t="s">
        <v>3675</v>
      </c>
      <c r="E35" s="59" t="s">
        <v>653</v>
      </c>
      <c r="F35" s="79">
        <v>42551</v>
      </c>
      <c r="G35" s="134" t="s">
        <v>3675</v>
      </c>
      <c r="H35" s="69">
        <v>6.809999999999734</v>
      </c>
      <c r="I35" s="72" t="s">
        <v>29</v>
      </c>
      <c r="J35" s="72" t="s">
        <v>136</v>
      </c>
      <c r="K35" s="73">
        <v>2.5800000000009107E-2</v>
      </c>
      <c r="L35" s="73">
        <v>2.5800000000009107E-2</v>
      </c>
      <c r="M35" s="69">
        <v>461962.26727800001</v>
      </c>
      <c r="N35" s="71">
        <v>114.1</v>
      </c>
      <c r="O35" s="69">
        <v>527.09880659399994</v>
      </c>
      <c r="P35" s="70">
        <f t="shared" si="0"/>
        <v>2.3221703953284697E-3</v>
      </c>
      <c r="Q35" s="70">
        <f>O35/'סכום נכסי הקרן'!$C$41</f>
        <v>1.6509164959431131E-4</v>
      </c>
    </row>
    <row r="36" spans="1:17">
      <c r="A36" s="62" t="s">
        <v>3563</v>
      </c>
      <c r="B36" s="72" t="s">
        <v>3167</v>
      </c>
      <c r="C36" s="59">
        <v>6024</v>
      </c>
      <c r="D36" s="134" t="s">
        <v>3675</v>
      </c>
      <c r="E36" s="59" t="s">
        <v>653</v>
      </c>
      <c r="F36" s="79">
        <v>43100</v>
      </c>
      <c r="G36" s="134" t="s">
        <v>3675</v>
      </c>
      <c r="H36" s="69">
        <v>7.0900000000022283</v>
      </c>
      <c r="I36" s="72" t="s">
        <v>29</v>
      </c>
      <c r="J36" s="72" t="s">
        <v>136</v>
      </c>
      <c r="K36" s="73">
        <v>2.3500000000010783E-2</v>
      </c>
      <c r="L36" s="73">
        <v>2.3500000000010783E-2</v>
      </c>
      <c r="M36" s="69">
        <v>479807.830418</v>
      </c>
      <c r="N36" s="71">
        <v>114.59494407479619</v>
      </c>
      <c r="O36" s="69">
        <v>549.835514934</v>
      </c>
      <c r="P36" s="70">
        <f t="shared" si="0"/>
        <v>2.4223385428064326E-3</v>
      </c>
      <c r="Q36" s="70">
        <f>O36/'סכום נכסי הקרן'!$C$41</f>
        <v>1.7221297227468422E-4</v>
      </c>
    </row>
    <row r="37" spans="1:17">
      <c r="A37" s="62" t="s">
        <v>3563</v>
      </c>
      <c r="B37" s="72" t="s">
        <v>3167</v>
      </c>
      <c r="C37" s="59">
        <v>5209</v>
      </c>
      <c r="D37" s="134" t="s">
        <v>3675</v>
      </c>
      <c r="E37" s="59" t="s">
        <v>653</v>
      </c>
      <c r="F37" s="79">
        <v>42643</v>
      </c>
      <c r="G37" s="134" t="s">
        <v>3675</v>
      </c>
      <c r="H37" s="69">
        <v>5.8799999999981969</v>
      </c>
      <c r="I37" s="72" t="s">
        <v>29</v>
      </c>
      <c r="J37" s="72" t="s">
        <v>136</v>
      </c>
      <c r="K37" s="73">
        <v>2.3499999999983725E-2</v>
      </c>
      <c r="L37" s="73">
        <v>2.3499999999983725E-2</v>
      </c>
      <c r="M37" s="69">
        <v>347517.24608499999</v>
      </c>
      <c r="N37" s="71">
        <v>114.91</v>
      </c>
      <c r="O37" s="69">
        <v>399.33218411899998</v>
      </c>
      <c r="P37" s="70">
        <f t="shared" si="0"/>
        <v>1.7592856676248738E-3</v>
      </c>
      <c r="Q37" s="70">
        <f>O37/'סכום נכסי הקרן'!$C$41</f>
        <v>1.2507410031585415E-4</v>
      </c>
    </row>
    <row r="38" spans="1:17">
      <c r="A38" s="62" t="s">
        <v>3564</v>
      </c>
      <c r="B38" s="72" t="s">
        <v>3167</v>
      </c>
      <c r="C38" s="59">
        <v>9902</v>
      </c>
      <c r="D38" s="134" t="s">
        <v>3675</v>
      </c>
      <c r="E38" s="59" t="s">
        <v>653</v>
      </c>
      <c r="F38" s="79">
        <v>45286</v>
      </c>
      <c r="G38" s="134" t="s">
        <v>3675</v>
      </c>
      <c r="H38" s="112">
        <v>8.39</v>
      </c>
      <c r="I38" s="72" t="s">
        <v>29</v>
      </c>
      <c r="J38" s="72" t="s">
        <v>136</v>
      </c>
      <c r="K38" s="73">
        <v>4.4699999999999997E-2</v>
      </c>
      <c r="L38" s="73">
        <v>4.4699999999999997E-2</v>
      </c>
      <c r="M38" s="69">
        <v>194335.813241</v>
      </c>
      <c r="N38" s="71">
        <v>104.551463</v>
      </c>
      <c r="O38" s="69">
        <v>203.18093597799995</v>
      </c>
      <c r="P38" s="70">
        <f t="shared" si="0"/>
        <v>8.9512772277373519E-4</v>
      </c>
      <c r="Q38" s="70">
        <f>O38/'סכום נכסי הקרן'!$C$41</f>
        <v>6.3637927969283325E-5</v>
      </c>
    </row>
    <row r="39" spans="1:17">
      <c r="A39" s="62" t="s">
        <v>3564</v>
      </c>
      <c r="B39" s="72" t="s">
        <v>3167</v>
      </c>
      <c r="C39" s="59">
        <v>9903</v>
      </c>
      <c r="D39" s="134" t="s">
        <v>3675</v>
      </c>
      <c r="E39" s="59" t="s">
        <v>653</v>
      </c>
      <c r="F39" s="79">
        <v>45286</v>
      </c>
      <c r="G39" s="134" t="s">
        <v>3675</v>
      </c>
      <c r="H39" s="69">
        <v>8.2799999999999994</v>
      </c>
      <c r="I39" s="72" t="s">
        <v>29</v>
      </c>
      <c r="J39" s="72" t="s">
        <v>136</v>
      </c>
      <c r="K39" s="73">
        <v>7.9500000000000001E-2</v>
      </c>
      <c r="L39" s="73">
        <v>7.9500000000000001E-2</v>
      </c>
      <c r="M39" s="69">
        <v>1955326.2900090001</v>
      </c>
      <c r="N39" s="71">
        <v>103.45296500000001</v>
      </c>
      <c r="O39" s="69">
        <v>2022.8430223570001</v>
      </c>
      <c r="P39" s="70">
        <f t="shared" si="0"/>
        <v>8.9117754055785085E-3</v>
      </c>
      <c r="Q39" s="70">
        <f>O39/'סכום נכסי הקרן'!$C$41</f>
        <v>6.3357094960848459E-4</v>
      </c>
    </row>
    <row r="40" spans="1:17">
      <c r="A40" s="62" t="s">
        <v>3564</v>
      </c>
      <c r="B40" s="72" t="s">
        <v>3167</v>
      </c>
      <c r="C40" s="59">
        <v>9901</v>
      </c>
      <c r="D40" s="134" t="s">
        <v>3675</v>
      </c>
      <c r="E40" s="59" t="s">
        <v>653</v>
      </c>
      <c r="F40" s="79">
        <v>45286</v>
      </c>
      <c r="G40" s="134" t="s">
        <v>3675</v>
      </c>
      <c r="H40" s="69">
        <v>7.92</v>
      </c>
      <c r="I40" s="72" t="s">
        <v>29</v>
      </c>
      <c r="J40" s="72" t="s">
        <v>136</v>
      </c>
      <c r="K40" s="73">
        <v>7.6600000000000001E-2</v>
      </c>
      <c r="L40" s="73">
        <v>7.6600000000000001E-2</v>
      </c>
      <c r="M40" s="69">
        <v>392108.67360500002</v>
      </c>
      <c r="N40" s="71">
        <v>104.248654</v>
      </c>
      <c r="O40" s="69">
        <v>408.76801453899998</v>
      </c>
      <c r="P40" s="70">
        <f t="shared" si="0"/>
        <v>1.8008558737846105E-3</v>
      </c>
      <c r="Q40" s="70">
        <f>O40/'סכום נכסי הקרן'!$C$41</f>
        <v>1.280294794399239E-4</v>
      </c>
    </row>
    <row r="41" spans="1:17">
      <c r="A41" s="62" t="s">
        <v>3564</v>
      </c>
      <c r="B41" s="72" t="s">
        <v>3167</v>
      </c>
      <c r="C41" s="59">
        <v>9900</v>
      </c>
      <c r="D41" s="134" t="s">
        <v>3675</v>
      </c>
      <c r="E41" s="59" t="s">
        <v>653</v>
      </c>
      <c r="F41" s="79">
        <v>45286</v>
      </c>
      <c r="G41" s="134" t="s">
        <v>3675</v>
      </c>
      <c r="H41" s="69">
        <v>8.3800000000000008</v>
      </c>
      <c r="I41" s="72" t="s">
        <v>29</v>
      </c>
      <c r="J41" s="72" t="s">
        <v>136</v>
      </c>
      <c r="K41" s="73">
        <v>7.1099999999999997E-2</v>
      </c>
      <c r="L41" s="73">
        <v>7.1099999999999997E-2</v>
      </c>
      <c r="M41" s="69">
        <v>719814.21186000004</v>
      </c>
      <c r="N41" s="71">
        <v>85.123093999999995</v>
      </c>
      <c r="O41" s="69">
        <v>612.72812811299991</v>
      </c>
      <c r="P41" s="70">
        <f t="shared" si="0"/>
        <v>2.6994163175652975E-3</v>
      </c>
      <c r="Q41" s="70">
        <f>O41/'סכום נכסי הקרן'!$C$41</f>
        <v>1.91911452193679E-4</v>
      </c>
    </row>
    <row r="42" spans="1:17">
      <c r="A42" s="62" t="s">
        <v>3564</v>
      </c>
      <c r="B42" s="72" t="s">
        <v>3167</v>
      </c>
      <c r="C42" s="59">
        <v>9897</v>
      </c>
      <c r="D42" s="134" t="s">
        <v>3675</v>
      </c>
      <c r="E42" s="59" t="s">
        <v>653</v>
      </c>
      <c r="F42" s="79">
        <v>45286</v>
      </c>
      <c r="G42" s="134" t="s">
        <v>3675</v>
      </c>
      <c r="H42" s="69">
        <v>8.8800000000000008</v>
      </c>
      <c r="I42" s="72" t="s">
        <v>29</v>
      </c>
      <c r="J42" s="72" t="s">
        <v>136</v>
      </c>
      <c r="K42" s="73">
        <v>4.6600000000000003E-2</v>
      </c>
      <c r="L42" s="73">
        <v>4.6600000000000003E-2</v>
      </c>
      <c r="M42" s="69">
        <v>379985.39928499999</v>
      </c>
      <c r="N42" s="71">
        <v>139.14890399999999</v>
      </c>
      <c r="O42" s="69">
        <v>528.74547366000002</v>
      </c>
      <c r="P42" s="70">
        <f t="shared" si="0"/>
        <v>2.3294249014358475E-3</v>
      </c>
      <c r="Q42" s="70">
        <f>O42/'סכום נכסי הקרן'!$C$41</f>
        <v>1.6560739916319237E-4</v>
      </c>
    </row>
    <row r="43" spans="1:17">
      <c r="A43" s="62" t="s">
        <v>3564</v>
      </c>
      <c r="B43" s="72" t="s">
        <v>3167</v>
      </c>
      <c r="C43" s="59">
        <v>9896</v>
      </c>
      <c r="D43" s="134" t="s">
        <v>3675</v>
      </c>
      <c r="E43" s="59" t="s">
        <v>653</v>
      </c>
      <c r="F43" s="79">
        <v>45286</v>
      </c>
      <c r="G43" s="134" t="s">
        <v>3675</v>
      </c>
      <c r="H43" s="69">
        <v>9.57</v>
      </c>
      <c r="I43" s="72" t="s">
        <v>29</v>
      </c>
      <c r="J43" s="72" t="s">
        <v>136</v>
      </c>
      <c r="K43" s="73">
        <v>4.4600000000000001E-2</v>
      </c>
      <c r="L43" s="73">
        <v>4.4600000000000001E-2</v>
      </c>
      <c r="M43" s="69">
        <v>583382.72177099995</v>
      </c>
      <c r="N43" s="71">
        <v>105.39944300000001</v>
      </c>
      <c r="O43" s="69">
        <v>614.88221459700003</v>
      </c>
      <c r="P43" s="70">
        <f t="shared" si="0"/>
        <v>2.7089062951549739E-3</v>
      </c>
      <c r="Q43" s="70">
        <f>O43/'סכום נכסי הקרן'!$C$41</f>
        <v>1.9258612966697921E-4</v>
      </c>
    </row>
    <row r="44" spans="1:17">
      <c r="A44" s="62" t="s">
        <v>3564</v>
      </c>
      <c r="B44" s="72" t="s">
        <v>3167</v>
      </c>
      <c r="C44" s="59">
        <v>9898</v>
      </c>
      <c r="D44" s="134" t="s">
        <v>3675</v>
      </c>
      <c r="E44" s="59" t="s">
        <v>653</v>
      </c>
      <c r="F44" s="79">
        <v>45286</v>
      </c>
      <c r="G44" s="134" t="s">
        <v>3675</v>
      </c>
      <c r="H44" s="69">
        <v>9.99</v>
      </c>
      <c r="I44" s="72" t="s">
        <v>29</v>
      </c>
      <c r="J44" s="72" t="s">
        <v>136</v>
      </c>
      <c r="K44" s="73">
        <v>2.5899999999999999E-2</v>
      </c>
      <c r="L44" s="73">
        <v>2.5899999999999999E-2</v>
      </c>
      <c r="M44" s="69">
        <v>106992.569273</v>
      </c>
      <c r="N44" s="71">
        <v>130.05219399999999</v>
      </c>
      <c r="O44" s="69">
        <v>139.14616370000002</v>
      </c>
      <c r="P44" s="70">
        <f t="shared" si="0"/>
        <v>6.1301808679023321E-4</v>
      </c>
      <c r="Q44" s="70">
        <f>O44/'סכום נכסי הקרן'!$C$41</f>
        <v>4.35817144956036E-5</v>
      </c>
    </row>
    <row r="45" spans="1:17">
      <c r="A45" s="62" t="s">
        <v>3564</v>
      </c>
      <c r="B45" s="72" t="s">
        <v>3167</v>
      </c>
      <c r="C45" s="59">
        <v>9899</v>
      </c>
      <c r="D45" s="134" t="s">
        <v>3675</v>
      </c>
      <c r="E45" s="59" t="s">
        <v>653</v>
      </c>
      <c r="F45" s="79">
        <v>45286</v>
      </c>
      <c r="G45" s="134" t="s">
        <v>3675</v>
      </c>
      <c r="H45" s="69">
        <v>9.58</v>
      </c>
      <c r="I45" s="72" t="s">
        <v>29</v>
      </c>
      <c r="J45" s="72" t="s">
        <v>136</v>
      </c>
      <c r="K45" s="73">
        <v>2.9899999999999999E-2</v>
      </c>
      <c r="L45" s="73">
        <v>2.9899999999999999E-2</v>
      </c>
      <c r="M45" s="69">
        <v>124540.542111</v>
      </c>
      <c r="N45" s="71">
        <v>125.826601</v>
      </c>
      <c r="O45" s="69">
        <v>156.70513633300001</v>
      </c>
      <c r="P45" s="70">
        <f t="shared" si="0"/>
        <v>6.9037536005786635E-4</v>
      </c>
      <c r="Q45" s="70">
        <f>O45/'סכום נכסי הקרן'!$C$41</f>
        <v>4.9081328080189419E-5</v>
      </c>
    </row>
    <row r="46" spans="1:17">
      <c r="A46" s="133" t="s">
        <v>3675</v>
      </c>
      <c r="B46" s="134" t="s">
        <v>3675</v>
      </c>
      <c r="C46" s="134" t="s">
        <v>3675</v>
      </c>
      <c r="D46" s="134" t="s">
        <v>3675</v>
      </c>
      <c r="E46" s="134" t="s">
        <v>3675</v>
      </c>
      <c r="F46" s="134" t="s">
        <v>3675</v>
      </c>
      <c r="G46" s="134" t="s">
        <v>3675</v>
      </c>
      <c r="H46" s="134" t="s">
        <v>3675</v>
      </c>
      <c r="I46" s="134" t="s">
        <v>3675</v>
      </c>
      <c r="J46" s="134" t="s">
        <v>3675</v>
      </c>
      <c r="K46" s="134" t="s">
        <v>3675</v>
      </c>
      <c r="L46" s="134" t="s">
        <v>3675</v>
      </c>
      <c r="M46" s="134" t="s">
        <v>3675</v>
      </c>
      <c r="N46" s="134" t="s">
        <v>3675</v>
      </c>
      <c r="O46" s="134" t="s">
        <v>3675</v>
      </c>
      <c r="P46" s="134" t="s">
        <v>3675</v>
      </c>
      <c r="Q46" s="134" t="s">
        <v>3675</v>
      </c>
    </row>
    <row r="47" spans="1:17">
      <c r="A47" s="76" t="s">
        <v>39</v>
      </c>
      <c r="B47" s="131" t="s">
        <v>3675</v>
      </c>
      <c r="C47" s="131" t="s">
        <v>3675</v>
      </c>
      <c r="D47" s="131" t="s">
        <v>3675</v>
      </c>
      <c r="E47" s="131" t="s">
        <v>3675</v>
      </c>
      <c r="F47" s="131" t="s">
        <v>3675</v>
      </c>
      <c r="G47" s="131" t="s">
        <v>3675</v>
      </c>
      <c r="H47" s="66">
        <v>4.5023833696716462</v>
      </c>
      <c r="I47" s="131" t="s">
        <v>3675</v>
      </c>
      <c r="J47" s="131" t="s">
        <v>3675</v>
      </c>
      <c r="K47" s="131" t="s">
        <v>3675</v>
      </c>
      <c r="L47" s="78">
        <v>5.4984872222498316E-2</v>
      </c>
      <c r="M47" s="131" t="s">
        <v>3675</v>
      </c>
      <c r="N47" s="131" t="s">
        <v>3675</v>
      </c>
      <c r="O47" s="66">
        <f>SUM(O48:O278)</f>
        <v>113304.32296742994</v>
      </c>
      <c r="P47" s="67">
        <f t="shared" si="0"/>
        <v>0.49917006292970884</v>
      </c>
      <c r="Q47" s="67">
        <f>O47/'סכום נכסי הקרן'!$C$41</f>
        <v>3.5487838998785076E-2</v>
      </c>
    </row>
    <row r="48" spans="1:17">
      <c r="A48" s="62" t="s">
        <v>3565</v>
      </c>
      <c r="B48" s="72" t="s">
        <v>3176</v>
      </c>
      <c r="C48" s="59" t="s">
        <v>3177</v>
      </c>
      <c r="D48" s="134" t="s">
        <v>3675</v>
      </c>
      <c r="E48" s="59" t="s">
        <v>347</v>
      </c>
      <c r="F48" s="79">
        <v>42368</v>
      </c>
      <c r="G48" s="59" t="s">
        <v>319</v>
      </c>
      <c r="H48" s="69">
        <v>6.820000000009979</v>
      </c>
      <c r="I48" s="72" t="s">
        <v>132</v>
      </c>
      <c r="J48" s="72" t="s">
        <v>136</v>
      </c>
      <c r="K48" s="73">
        <v>3.1699999999999999E-2</v>
      </c>
      <c r="L48" s="73">
        <v>2.3900000000000726E-2</v>
      </c>
      <c r="M48" s="69">
        <v>116547.52712200001</v>
      </c>
      <c r="N48" s="71">
        <v>118.66</v>
      </c>
      <c r="O48" s="69">
        <v>138.295307041</v>
      </c>
      <c r="P48" s="70">
        <f t="shared" si="0"/>
        <v>6.0926957869368603E-4</v>
      </c>
      <c r="Q48" s="70">
        <f>O48/'סכום נכסי הקרן'!$C$41</f>
        <v>4.3315219243394057E-5</v>
      </c>
    </row>
    <row r="49" spans="1:17">
      <c r="A49" s="62" t="s">
        <v>3565</v>
      </c>
      <c r="B49" s="72" t="s">
        <v>3176</v>
      </c>
      <c r="C49" s="59" t="s">
        <v>3178</v>
      </c>
      <c r="D49" s="134" t="s">
        <v>3675</v>
      </c>
      <c r="E49" s="59" t="s">
        <v>347</v>
      </c>
      <c r="F49" s="79">
        <v>42388</v>
      </c>
      <c r="G49" s="59" t="s">
        <v>319</v>
      </c>
      <c r="H49" s="69">
        <v>6.8200000000103147</v>
      </c>
      <c r="I49" s="72" t="s">
        <v>132</v>
      </c>
      <c r="J49" s="72" t="s">
        <v>136</v>
      </c>
      <c r="K49" s="73">
        <v>3.1899999999999998E-2</v>
      </c>
      <c r="L49" s="73">
        <v>2.4100000000051573E-2</v>
      </c>
      <c r="M49" s="69">
        <v>163166.539295</v>
      </c>
      <c r="N49" s="71">
        <v>118.83</v>
      </c>
      <c r="O49" s="69">
        <v>193.89079850000002</v>
      </c>
      <c r="P49" s="70">
        <f t="shared" si="0"/>
        <v>8.5419937698721199E-4</v>
      </c>
      <c r="Q49" s="70">
        <f>O49/'סכום נכסי הקרן'!$C$41</f>
        <v>6.0728181064122333E-5</v>
      </c>
    </row>
    <row r="50" spans="1:17">
      <c r="A50" s="62" t="s">
        <v>3565</v>
      </c>
      <c r="B50" s="72" t="s">
        <v>3176</v>
      </c>
      <c r="C50" s="59" t="s">
        <v>3179</v>
      </c>
      <c r="D50" s="134" t="s">
        <v>3675</v>
      </c>
      <c r="E50" s="59" t="s">
        <v>347</v>
      </c>
      <c r="F50" s="79">
        <v>42509</v>
      </c>
      <c r="G50" s="59" t="s">
        <v>319</v>
      </c>
      <c r="H50" s="69">
        <v>6.8800000000121955</v>
      </c>
      <c r="I50" s="72" t="s">
        <v>132</v>
      </c>
      <c r="J50" s="72" t="s">
        <v>136</v>
      </c>
      <c r="K50" s="73">
        <v>2.7400000000000001E-2</v>
      </c>
      <c r="L50" s="73">
        <v>2.5900000000069007E-2</v>
      </c>
      <c r="M50" s="69">
        <v>163166.539295</v>
      </c>
      <c r="N50" s="71">
        <v>114.57</v>
      </c>
      <c r="O50" s="69">
        <v>186.93990296900003</v>
      </c>
      <c r="P50" s="70">
        <f t="shared" si="0"/>
        <v>8.2357672404020595E-4</v>
      </c>
      <c r="Q50" s="70">
        <f>O50/'סכום נכסי הקרן'!$C$41</f>
        <v>5.8551103834929494E-5</v>
      </c>
    </row>
    <row r="51" spans="1:17">
      <c r="A51" s="62" t="s">
        <v>3565</v>
      </c>
      <c r="B51" s="72" t="s">
        <v>3176</v>
      </c>
      <c r="C51" s="59" t="s">
        <v>3180</v>
      </c>
      <c r="D51" s="134" t="s">
        <v>3675</v>
      </c>
      <c r="E51" s="59" t="s">
        <v>347</v>
      </c>
      <c r="F51" s="79">
        <v>42723</v>
      </c>
      <c r="G51" s="59" t="s">
        <v>319</v>
      </c>
      <c r="H51" s="69">
        <v>6.7899999999275371</v>
      </c>
      <c r="I51" s="72" t="s">
        <v>132</v>
      </c>
      <c r="J51" s="72" t="s">
        <v>136</v>
      </c>
      <c r="K51" s="73">
        <v>3.15E-2</v>
      </c>
      <c r="L51" s="73">
        <v>2.7499999999630292E-2</v>
      </c>
      <c r="M51" s="69">
        <v>23309.505152999995</v>
      </c>
      <c r="N51" s="71">
        <v>116.04</v>
      </c>
      <c r="O51" s="69">
        <v>27.048350923999998</v>
      </c>
      <c r="P51" s="70">
        <f t="shared" si="0"/>
        <v>1.1916338829154018E-4</v>
      </c>
      <c r="Q51" s="70">
        <f>O51/'סכום נכסי הקרן'!$C$41</f>
        <v>8.4717643390312414E-6</v>
      </c>
    </row>
    <row r="52" spans="1:17">
      <c r="A52" s="62" t="s">
        <v>3565</v>
      </c>
      <c r="B52" s="72" t="s">
        <v>3176</v>
      </c>
      <c r="C52" s="59" t="s">
        <v>3181</v>
      </c>
      <c r="D52" s="134" t="s">
        <v>3675</v>
      </c>
      <c r="E52" s="59" t="s">
        <v>347</v>
      </c>
      <c r="F52" s="79">
        <v>42918</v>
      </c>
      <c r="G52" s="59" t="s">
        <v>319</v>
      </c>
      <c r="H52" s="69">
        <v>6.759999999981595</v>
      </c>
      <c r="I52" s="72" t="s">
        <v>132</v>
      </c>
      <c r="J52" s="72" t="s">
        <v>136</v>
      </c>
      <c r="K52" s="73">
        <v>3.1899999999999998E-2</v>
      </c>
      <c r="L52" s="73">
        <v>2.9899999999901186E-2</v>
      </c>
      <c r="M52" s="69">
        <v>116547.52712200001</v>
      </c>
      <c r="N52" s="71">
        <v>113.75</v>
      </c>
      <c r="O52" s="69">
        <v>132.57281136899999</v>
      </c>
      <c r="P52" s="70">
        <f t="shared" si="0"/>
        <v>5.8405872662824145E-4</v>
      </c>
      <c r="Q52" s="70">
        <f>O52/'סכום נכסי הקרן'!$C$41</f>
        <v>4.1522886879009712E-5</v>
      </c>
    </row>
    <row r="53" spans="1:17">
      <c r="A53" s="62" t="s">
        <v>3565</v>
      </c>
      <c r="B53" s="72" t="s">
        <v>3176</v>
      </c>
      <c r="C53" s="59" t="s">
        <v>3182</v>
      </c>
      <c r="D53" s="134" t="s">
        <v>3675</v>
      </c>
      <c r="E53" s="59" t="s">
        <v>347</v>
      </c>
      <c r="F53" s="79">
        <v>43915</v>
      </c>
      <c r="G53" s="59" t="s">
        <v>319</v>
      </c>
      <c r="H53" s="69">
        <v>6.7900000000120677</v>
      </c>
      <c r="I53" s="72" t="s">
        <v>132</v>
      </c>
      <c r="J53" s="72" t="s">
        <v>136</v>
      </c>
      <c r="K53" s="73">
        <v>2.6600000000000002E-2</v>
      </c>
      <c r="L53" s="73">
        <v>3.5600000000040363E-2</v>
      </c>
      <c r="M53" s="69">
        <v>245363.21628600001</v>
      </c>
      <c r="N53" s="71">
        <v>105.04</v>
      </c>
      <c r="O53" s="69">
        <v>257.72954349099996</v>
      </c>
      <c r="P53" s="70">
        <f t="shared" si="0"/>
        <v>1.1354454011452777E-3</v>
      </c>
      <c r="Q53" s="70">
        <f>O53/'סכום נכסי הקרן'!$C$41</f>
        <v>8.0722997191096899E-5</v>
      </c>
    </row>
    <row r="54" spans="1:17">
      <c r="A54" s="62" t="s">
        <v>3565</v>
      </c>
      <c r="B54" s="72" t="s">
        <v>3176</v>
      </c>
      <c r="C54" s="59" t="s">
        <v>3183</v>
      </c>
      <c r="D54" s="134" t="s">
        <v>3675</v>
      </c>
      <c r="E54" s="59" t="s">
        <v>347</v>
      </c>
      <c r="F54" s="79">
        <v>44168</v>
      </c>
      <c r="G54" s="59" t="s">
        <v>319</v>
      </c>
      <c r="H54" s="69">
        <v>6.9100000000003696</v>
      </c>
      <c r="I54" s="72" t="s">
        <v>132</v>
      </c>
      <c r="J54" s="72" t="s">
        <v>136</v>
      </c>
      <c r="K54" s="73">
        <v>1.89E-2</v>
      </c>
      <c r="L54" s="73">
        <v>3.8100000000007836E-2</v>
      </c>
      <c r="M54" s="69">
        <v>248502.190948</v>
      </c>
      <c r="N54" s="71">
        <v>97.7</v>
      </c>
      <c r="O54" s="69">
        <v>242.786621201</v>
      </c>
      <c r="P54" s="70">
        <f t="shared" si="0"/>
        <v>1.0696133193279123E-3</v>
      </c>
      <c r="Q54" s="70">
        <f>O54/'סכום נכסי הקרן'!$C$41</f>
        <v>7.6042751932040804E-5</v>
      </c>
    </row>
    <row r="55" spans="1:17">
      <c r="A55" s="62" t="s">
        <v>3565</v>
      </c>
      <c r="B55" s="72" t="s">
        <v>3176</v>
      </c>
      <c r="C55" s="59" t="s">
        <v>3184</v>
      </c>
      <c r="D55" s="134" t="s">
        <v>3675</v>
      </c>
      <c r="E55" s="59" t="s">
        <v>347</v>
      </c>
      <c r="F55" s="79">
        <v>44277</v>
      </c>
      <c r="G55" s="59" t="s">
        <v>319</v>
      </c>
      <c r="H55" s="69">
        <v>6.819999999994808</v>
      </c>
      <c r="I55" s="72" t="s">
        <v>132</v>
      </c>
      <c r="J55" s="72" t="s">
        <v>136</v>
      </c>
      <c r="K55" s="73">
        <v>1.9E-2</v>
      </c>
      <c r="L55" s="73">
        <v>4.6199999999953778E-2</v>
      </c>
      <c r="M55" s="69">
        <v>377889.84992200002</v>
      </c>
      <c r="N55" s="71">
        <v>92.75</v>
      </c>
      <c r="O55" s="69">
        <v>350.49282105099996</v>
      </c>
      <c r="P55" s="70">
        <f t="shared" si="0"/>
        <v>1.5441204621180335E-3</v>
      </c>
      <c r="Q55" s="70">
        <f>O55/'סכום נכסי הקרן'!$C$41</f>
        <v>1.0977721306594212E-4</v>
      </c>
    </row>
    <row r="56" spans="1:17">
      <c r="A56" s="62" t="s">
        <v>3566</v>
      </c>
      <c r="B56" s="72" t="s">
        <v>3167</v>
      </c>
      <c r="C56" s="59">
        <v>4069</v>
      </c>
      <c r="D56" s="134" t="s">
        <v>3675</v>
      </c>
      <c r="E56" s="59" t="s">
        <v>353</v>
      </c>
      <c r="F56" s="79">
        <v>42052</v>
      </c>
      <c r="G56" s="59" t="s">
        <v>134</v>
      </c>
      <c r="H56" s="69">
        <v>4.0100000000040943</v>
      </c>
      <c r="I56" s="72" t="s">
        <v>660</v>
      </c>
      <c r="J56" s="72" t="s">
        <v>136</v>
      </c>
      <c r="K56" s="73">
        <v>2.9779E-2</v>
      </c>
      <c r="L56" s="73">
        <v>2.0300000000024177E-2</v>
      </c>
      <c r="M56" s="69">
        <v>344674.89377999998</v>
      </c>
      <c r="N56" s="71">
        <v>117.59</v>
      </c>
      <c r="O56" s="69">
        <v>405.30321263400003</v>
      </c>
      <c r="P56" s="70">
        <f t="shared" si="0"/>
        <v>1.785591448388812E-3</v>
      </c>
      <c r="Q56" s="70">
        <f>O56/'סכום נכסי הקרן'!$C$41</f>
        <v>1.2694427519575161E-4</v>
      </c>
    </row>
    <row r="57" spans="1:17">
      <c r="A57" s="62" t="s">
        <v>3567</v>
      </c>
      <c r="B57" s="72" t="s">
        <v>3176</v>
      </c>
      <c r="C57" s="59" t="s">
        <v>3185</v>
      </c>
      <c r="D57" s="134" t="s">
        <v>3675</v>
      </c>
      <c r="E57" s="59" t="s">
        <v>353</v>
      </c>
      <c r="F57" s="79">
        <v>42122</v>
      </c>
      <c r="G57" s="59" t="s">
        <v>134</v>
      </c>
      <c r="H57" s="69">
        <v>4.129999999999777</v>
      </c>
      <c r="I57" s="72" t="s">
        <v>323</v>
      </c>
      <c r="J57" s="72" t="s">
        <v>136</v>
      </c>
      <c r="K57" s="73">
        <v>2.98E-2</v>
      </c>
      <c r="L57" s="73">
        <v>2.6400000000000156E-2</v>
      </c>
      <c r="M57" s="69">
        <v>2227893.6122829998</v>
      </c>
      <c r="N57" s="71">
        <v>114.6</v>
      </c>
      <c r="O57" s="69">
        <v>2553.166150689</v>
      </c>
      <c r="P57" s="70">
        <f t="shared" si="0"/>
        <v>1.1248150774227595E-2</v>
      </c>
      <c r="Q57" s="70">
        <f>O57/'סכום נכסי הקרן'!$C$41</f>
        <v>7.996724830953224E-4</v>
      </c>
    </row>
    <row r="58" spans="1:17">
      <c r="A58" s="62" t="s">
        <v>3568</v>
      </c>
      <c r="B58" s="72" t="s">
        <v>3167</v>
      </c>
      <c r="C58" s="59">
        <v>4099</v>
      </c>
      <c r="D58" s="134" t="s">
        <v>3675</v>
      </c>
      <c r="E58" s="59" t="s">
        <v>353</v>
      </c>
      <c r="F58" s="79">
        <v>42052</v>
      </c>
      <c r="G58" s="59" t="s">
        <v>134</v>
      </c>
      <c r="H58" s="69">
        <v>3.9399999999956576</v>
      </c>
      <c r="I58" s="72" t="s">
        <v>660</v>
      </c>
      <c r="J58" s="72" t="s">
        <v>136</v>
      </c>
      <c r="K58" s="73">
        <v>2.9779E-2</v>
      </c>
      <c r="L58" s="73">
        <v>2.9199999999976568E-2</v>
      </c>
      <c r="M58" s="69">
        <v>255449.69774199999</v>
      </c>
      <c r="N58" s="71">
        <v>113.58</v>
      </c>
      <c r="O58" s="69">
        <v>290.139770629</v>
      </c>
      <c r="P58" s="70">
        <f t="shared" si="0"/>
        <v>1.2782309074378501E-3</v>
      </c>
      <c r="Q58" s="70">
        <f>O58/'סכום נכסי הקרן'!$C$41</f>
        <v>9.0874144936077677E-5</v>
      </c>
    </row>
    <row r="59" spans="1:17">
      <c r="A59" s="62" t="s">
        <v>3568</v>
      </c>
      <c r="B59" s="72" t="s">
        <v>3167</v>
      </c>
      <c r="C59" s="59" t="s">
        <v>3186</v>
      </c>
      <c r="D59" s="134" t="s">
        <v>3675</v>
      </c>
      <c r="E59" s="59" t="s">
        <v>353</v>
      </c>
      <c r="F59" s="79">
        <v>42054</v>
      </c>
      <c r="G59" s="59" t="s">
        <v>134</v>
      </c>
      <c r="H59" s="69">
        <v>3.9399999997781925</v>
      </c>
      <c r="I59" s="72" t="s">
        <v>660</v>
      </c>
      <c r="J59" s="72" t="s">
        <v>136</v>
      </c>
      <c r="K59" s="73">
        <v>2.9779E-2</v>
      </c>
      <c r="L59" s="73">
        <v>2.9199999999073772E-2</v>
      </c>
      <c r="M59" s="69">
        <v>7224.2563390000005</v>
      </c>
      <c r="N59" s="71">
        <v>113.58</v>
      </c>
      <c r="O59" s="69">
        <v>8.2053104529999992</v>
      </c>
      <c r="P59" s="70">
        <f t="shared" si="0"/>
        <v>3.6149064995156313E-5</v>
      </c>
      <c r="Q59" s="70">
        <f>O59/'סכום נכסי הקרן'!$C$41</f>
        <v>2.5699702241265437E-6</v>
      </c>
    </row>
    <row r="60" spans="1:17">
      <c r="A60" s="62" t="s">
        <v>3569</v>
      </c>
      <c r="B60" s="72" t="s">
        <v>3176</v>
      </c>
      <c r="C60" s="59" t="s">
        <v>3187</v>
      </c>
      <c r="D60" s="134" t="s">
        <v>3675</v>
      </c>
      <c r="E60" s="59" t="s">
        <v>2111</v>
      </c>
      <c r="F60" s="79">
        <v>40742</v>
      </c>
      <c r="G60" s="59" t="s">
        <v>3166</v>
      </c>
      <c r="H60" s="69">
        <v>2.9600000000001159</v>
      </c>
      <c r="I60" s="72" t="s">
        <v>340</v>
      </c>
      <c r="J60" s="72" t="s">
        <v>136</v>
      </c>
      <c r="K60" s="73">
        <v>4.4999999999999998E-2</v>
      </c>
      <c r="L60" s="73">
        <v>1.6600000000000194E-2</v>
      </c>
      <c r="M60" s="69">
        <v>820134.366499</v>
      </c>
      <c r="N60" s="71">
        <v>126.06</v>
      </c>
      <c r="O60" s="69">
        <v>1033.861403953</v>
      </c>
      <c r="P60" s="70">
        <f t="shared" si="0"/>
        <v>4.5547482086818929E-3</v>
      </c>
      <c r="Q60" s="70">
        <f>O60/'סכום נכסי הקרן'!$C$41</f>
        <v>3.2381383242622262E-4</v>
      </c>
    </row>
    <row r="61" spans="1:17">
      <c r="A61" s="62" t="s">
        <v>3570</v>
      </c>
      <c r="B61" s="72" t="s">
        <v>3176</v>
      </c>
      <c r="C61" s="59" t="s">
        <v>3188</v>
      </c>
      <c r="D61" s="134" t="s">
        <v>3675</v>
      </c>
      <c r="E61" s="59" t="s">
        <v>2111</v>
      </c>
      <c r="F61" s="79">
        <v>41534</v>
      </c>
      <c r="G61" s="59" t="s">
        <v>3166</v>
      </c>
      <c r="H61" s="69">
        <v>5.2699999999994054</v>
      </c>
      <c r="I61" s="72" t="s">
        <v>546</v>
      </c>
      <c r="J61" s="72" t="s">
        <v>136</v>
      </c>
      <c r="K61" s="73">
        <v>3.9842000000000002E-2</v>
      </c>
      <c r="L61" s="73">
        <v>3.359999999999555E-2</v>
      </c>
      <c r="M61" s="69">
        <v>2479553.8511580001</v>
      </c>
      <c r="N61" s="71">
        <v>116.09</v>
      </c>
      <c r="O61" s="69">
        <v>2878.5138617730004</v>
      </c>
      <c r="P61" s="70">
        <f t="shared" si="0"/>
        <v>1.2681492708255313E-2</v>
      </c>
      <c r="Q61" s="70">
        <f>O61/'סכום נכסי הקרן'!$C$41</f>
        <v>9.0157404242851029E-4</v>
      </c>
    </row>
    <row r="62" spans="1:17">
      <c r="A62" s="62" t="s">
        <v>3571</v>
      </c>
      <c r="B62" s="72" t="s">
        <v>3176</v>
      </c>
      <c r="C62" s="59" t="s">
        <v>3189</v>
      </c>
      <c r="D62" s="134" t="s">
        <v>3675</v>
      </c>
      <c r="E62" s="59" t="s">
        <v>460</v>
      </c>
      <c r="F62" s="79">
        <v>43431</v>
      </c>
      <c r="G62" s="59" t="s">
        <v>319</v>
      </c>
      <c r="H62" s="69">
        <v>7.6999999999707391</v>
      </c>
      <c r="I62" s="72" t="s">
        <v>323</v>
      </c>
      <c r="J62" s="72" t="s">
        <v>136</v>
      </c>
      <c r="K62" s="73">
        <v>3.6600000000000001E-2</v>
      </c>
      <c r="L62" s="73">
        <v>3.4199999999848817E-2</v>
      </c>
      <c r="M62" s="69">
        <v>72463.454070000007</v>
      </c>
      <c r="N62" s="71">
        <v>113.19</v>
      </c>
      <c r="O62" s="69">
        <v>82.021381022</v>
      </c>
      <c r="P62" s="70">
        <f t="shared" si="0"/>
        <v>3.6135088983412032E-4</v>
      </c>
      <c r="Q62" s="70">
        <f>O62/'סכום נכסי הקרן'!$C$41</f>
        <v>2.568976617956103E-5</v>
      </c>
    </row>
    <row r="63" spans="1:17">
      <c r="A63" s="62" t="s">
        <v>3571</v>
      </c>
      <c r="B63" s="72" t="s">
        <v>3176</v>
      </c>
      <c r="C63" s="59" t="s">
        <v>3190</v>
      </c>
      <c r="D63" s="134" t="s">
        <v>3675</v>
      </c>
      <c r="E63" s="59" t="s">
        <v>460</v>
      </c>
      <c r="F63" s="79">
        <v>43276</v>
      </c>
      <c r="G63" s="59" t="s">
        <v>319</v>
      </c>
      <c r="H63" s="69">
        <v>7.7499999999652713</v>
      </c>
      <c r="I63" s="72" t="s">
        <v>323</v>
      </c>
      <c r="J63" s="72" t="s">
        <v>136</v>
      </c>
      <c r="K63" s="73">
        <v>3.2599999999999997E-2</v>
      </c>
      <c r="L63" s="73">
        <v>3.5099999999834569E-2</v>
      </c>
      <c r="M63" s="69">
        <v>72197.440604000003</v>
      </c>
      <c r="N63" s="71">
        <v>109.68</v>
      </c>
      <c r="O63" s="69">
        <v>79.186153680999993</v>
      </c>
      <c r="P63" s="70">
        <f t="shared" si="0"/>
        <v>3.4886009889903988E-4</v>
      </c>
      <c r="Q63" s="70">
        <f>O63/'סכום נכסי הקרן'!$C$41</f>
        <v>2.4801749828840815E-5</v>
      </c>
    </row>
    <row r="64" spans="1:17">
      <c r="A64" s="62" t="s">
        <v>3571</v>
      </c>
      <c r="B64" s="72" t="s">
        <v>3176</v>
      </c>
      <c r="C64" s="59" t="s">
        <v>3191</v>
      </c>
      <c r="D64" s="134" t="s">
        <v>3675</v>
      </c>
      <c r="E64" s="59" t="s">
        <v>460</v>
      </c>
      <c r="F64" s="79">
        <v>43222</v>
      </c>
      <c r="G64" s="59" t="s">
        <v>319</v>
      </c>
      <c r="H64" s="69">
        <v>7.7600000000033642</v>
      </c>
      <c r="I64" s="72" t="s">
        <v>323</v>
      </c>
      <c r="J64" s="72" t="s">
        <v>136</v>
      </c>
      <c r="K64" s="73">
        <v>3.2199999999999999E-2</v>
      </c>
      <c r="L64" s="73">
        <v>3.5100000000020497E-2</v>
      </c>
      <c r="M64" s="69">
        <v>345007.65115500003</v>
      </c>
      <c r="N64" s="71">
        <v>110.26</v>
      </c>
      <c r="O64" s="69">
        <v>380.40545902200006</v>
      </c>
      <c r="P64" s="70">
        <f t="shared" si="0"/>
        <v>1.6759026658974062E-3</v>
      </c>
      <c r="Q64" s="70">
        <f>O64/'סכום נכסי הקרן'!$C$41</f>
        <v>1.1914609549286366E-4</v>
      </c>
    </row>
    <row r="65" spans="1:17">
      <c r="A65" s="62" t="s">
        <v>3571</v>
      </c>
      <c r="B65" s="72" t="s">
        <v>3176</v>
      </c>
      <c r="C65" s="59" t="s">
        <v>3192</v>
      </c>
      <c r="D65" s="134" t="s">
        <v>3675</v>
      </c>
      <c r="E65" s="59" t="s">
        <v>460</v>
      </c>
      <c r="F65" s="79">
        <v>43922</v>
      </c>
      <c r="G65" s="59" t="s">
        <v>319</v>
      </c>
      <c r="H65" s="69">
        <v>7.8899999999841777</v>
      </c>
      <c r="I65" s="72" t="s">
        <v>323</v>
      </c>
      <c r="J65" s="72" t="s">
        <v>136</v>
      </c>
      <c r="K65" s="73">
        <v>2.7699999999999999E-2</v>
      </c>
      <c r="L65" s="73">
        <v>3.2599999999894519E-2</v>
      </c>
      <c r="M65" s="69">
        <v>83008.736447000003</v>
      </c>
      <c r="N65" s="71">
        <v>107.36</v>
      </c>
      <c r="O65" s="69">
        <v>89.118176869000024</v>
      </c>
      <c r="P65" s="70">
        <f t="shared" si="0"/>
        <v>3.9261631675489736E-4</v>
      </c>
      <c r="Q65" s="70">
        <f>O65/'סכום נכסי הקרן'!$C$41</f>
        <v>2.7912540578892461E-5</v>
      </c>
    </row>
    <row r="66" spans="1:17">
      <c r="A66" s="62" t="s">
        <v>3571</v>
      </c>
      <c r="B66" s="72" t="s">
        <v>3176</v>
      </c>
      <c r="C66" s="59" t="s">
        <v>3193</v>
      </c>
      <c r="D66" s="134" t="s">
        <v>3675</v>
      </c>
      <c r="E66" s="59" t="s">
        <v>460</v>
      </c>
      <c r="F66" s="79">
        <v>43978</v>
      </c>
      <c r="G66" s="59" t="s">
        <v>319</v>
      </c>
      <c r="H66" s="69">
        <v>7.9200000000459481</v>
      </c>
      <c r="I66" s="72" t="s">
        <v>323</v>
      </c>
      <c r="J66" s="72" t="s">
        <v>136</v>
      </c>
      <c r="K66" s="73">
        <v>2.3E-2</v>
      </c>
      <c r="L66" s="73">
        <v>3.680000000011488E-2</v>
      </c>
      <c r="M66" s="69">
        <v>34821.697388000001</v>
      </c>
      <c r="N66" s="71">
        <v>100</v>
      </c>
      <c r="O66" s="69">
        <v>34.821699594999998</v>
      </c>
      <c r="P66" s="70">
        <f t="shared" si="0"/>
        <v>1.5340941565973717E-4</v>
      </c>
      <c r="Q66" s="70">
        <f>O66/'סכום נכסי הקרן'!$C$41</f>
        <v>1.0906440606389246E-5</v>
      </c>
    </row>
    <row r="67" spans="1:17">
      <c r="A67" s="62" t="s">
        <v>3571</v>
      </c>
      <c r="B67" s="72" t="s">
        <v>3176</v>
      </c>
      <c r="C67" s="59" t="s">
        <v>3194</v>
      </c>
      <c r="D67" s="134" t="s">
        <v>3675</v>
      </c>
      <c r="E67" s="59" t="s">
        <v>460</v>
      </c>
      <c r="F67" s="79">
        <v>44010</v>
      </c>
      <c r="G67" s="59" t="s">
        <v>319</v>
      </c>
      <c r="H67" s="69">
        <v>7.9800000000068652</v>
      </c>
      <c r="I67" s="72" t="s">
        <v>323</v>
      </c>
      <c r="J67" s="72" t="s">
        <v>136</v>
      </c>
      <c r="K67" s="73">
        <v>2.2000000000000002E-2</v>
      </c>
      <c r="L67" s="73">
        <v>3.4300000000059623E-2</v>
      </c>
      <c r="M67" s="69">
        <v>54600.229178000001</v>
      </c>
      <c r="N67" s="71">
        <v>101.37</v>
      </c>
      <c r="O67" s="69">
        <v>55.348253169000003</v>
      </c>
      <c r="P67" s="70">
        <f t="shared" si="0"/>
        <v>2.4384057283817045E-4</v>
      </c>
      <c r="Q67" s="70">
        <f>O67/'סכום נכסי הקרן'!$C$41</f>
        <v>1.7335524769783826E-5</v>
      </c>
    </row>
    <row r="68" spans="1:17">
      <c r="A68" s="62" t="s">
        <v>3571</v>
      </c>
      <c r="B68" s="72" t="s">
        <v>3176</v>
      </c>
      <c r="C68" s="59" t="s">
        <v>3195</v>
      </c>
      <c r="D68" s="134" t="s">
        <v>3675</v>
      </c>
      <c r="E68" s="59" t="s">
        <v>460</v>
      </c>
      <c r="F68" s="79">
        <v>44133</v>
      </c>
      <c r="G68" s="59" t="s">
        <v>319</v>
      </c>
      <c r="H68" s="69">
        <v>7.8900000000114447</v>
      </c>
      <c r="I68" s="72" t="s">
        <v>323</v>
      </c>
      <c r="J68" s="72" t="s">
        <v>136</v>
      </c>
      <c r="K68" s="73">
        <v>2.3799999999999998E-2</v>
      </c>
      <c r="L68" s="73">
        <v>3.679999999997767E-2</v>
      </c>
      <c r="M68" s="69">
        <v>71001.409151</v>
      </c>
      <c r="N68" s="71">
        <v>100.91</v>
      </c>
      <c r="O68" s="69">
        <v>71.647523262000007</v>
      </c>
      <c r="P68" s="70">
        <f t="shared" si="0"/>
        <v>3.1564813908937085E-4</v>
      </c>
      <c r="Q68" s="70">
        <f>O68/'סכום נכסי הקרן'!$C$41</f>
        <v>2.2440589234308883E-5</v>
      </c>
    </row>
    <row r="69" spans="1:17">
      <c r="A69" s="62" t="s">
        <v>3571</v>
      </c>
      <c r="B69" s="72" t="s">
        <v>3176</v>
      </c>
      <c r="C69" s="59" t="s">
        <v>3196</v>
      </c>
      <c r="D69" s="134" t="s">
        <v>3675</v>
      </c>
      <c r="E69" s="59" t="s">
        <v>460</v>
      </c>
      <c r="F69" s="79">
        <v>44251</v>
      </c>
      <c r="G69" s="59" t="s">
        <v>319</v>
      </c>
      <c r="H69" s="69">
        <v>7.8000000000009813</v>
      </c>
      <c r="I69" s="72" t="s">
        <v>323</v>
      </c>
      <c r="J69" s="72" t="s">
        <v>136</v>
      </c>
      <c r="K69" s="73">
        <v>2.3599999999999999E-2</v>
      </c>
      <c r="L69" s="73">
        <v>4.2300000000018143E-2</v>
      </c>
      <c r="M69" s="69">
        <v>210811.73482099999</v>
      </c>
      <c r="N69" s="71">
        <v>96.74</v>
      </c>
      <c r="O69" s="69">
        <v>203.93926838100001</v>
      </c>
      <c r="P69" s="70">
        <f t="shared" si="0"/>
        <v>8.9846860883539045E-4</v>
      </c>
      <c r="Q69" s="70">
        <f>O69/'סכום נכסי הקרן'!$C$41</f>
        <v>6.3875443869122061E-5</v>
      </c>
    </row>
    <row r="70" spans="1:17">
      <c r="A70" s="62" t="s">
        <v>3571</v>
      </c>
      <c r="B70" s="72" t="s">
        <v>3176</v>
      </c>
      <c r="C70" s="59" t="s">
        <v>3197</v>
      </c>
      <c r="D70" s="134" t="s">
        <v>3675</v>
      </c>
      <c r="E70" s="59" t="s">
        <v>460</v>
      </c>
      <c r="F70" s="79">
        <v>44294</v>
      </c>
      <c r="G70" s="59" t="s">
        <v>319</v>
      </c>
      <c r="H70" s="69">
        <v>7.7699999999863554</v>
      </c>
      <c r="I70" s="72" t="s">
        <v>323</v>
      </c>
      <c r="J70" s="72" t="s">
        <v>136</v>
      </c>
      <c r="K70" s="73">
        <v>2.3199999999999998E-2</v>
      </c>
      <c r="L70" s="73">
        <v>4.4299999999955444E-2</v>
      </c>
      <c r="M70" s="69">
        <v>151676.490942</v>
      </c>
      <c r="N70" s="71">
        <v>94.71</v>
      </c>
      <c r="O70" s="69">
        <v>143.65279584800001</v>
      </c>
      <c r="P70" s="70">
        <f t="shared" si="0"/>
        <v>6.3287236766850874E-4</v>
      </c>
      <c r="Q70" s="70">
        <f>O70/'סכום נכסי הקרן'!$C$41</f>
        <v>4.4993228477651269E-5</v>
      </c>
    </row>
    <row r="71" spans="1:17">
      <c r="A71" s="62" t="s">
        <v>3571</v>
      </c>
      <c r="B71" s="72" t="s">
        <v>3176</v>
      </c>
      <c r="C71" s="59" t="s">
        <v>3198</v>
      </c>
      <c r="D71" s="134" t="s">
        <v>3675</v>
      </c>
      <c r="E71" s="59" t="s">
        <v>460</v>
      </c>
      <c r="F71" s="79">
        <v>44602</v>
      </c>
      <c r="G71" s="59" t="s">
        <v>319</v>
      </c>
      <c r="H71" s="69">
        <v>7.6300000000033803</v>
      </c>
      <c r="I71" s="72" t="s">
        <v>323</v>
      </c>
      <c r="J71" s="72" t="s">
        <v>136</v>
      </c>
      <c r="K71" s="73">
        <v>2.0899999999999998E-2</v>
      </c>
      <c r="L71" s="73">
        <v>5.370000000002071E-2</v>
      </c>
      <c r="M71" s="69">
        <v>217304.152306</v>
      </c>
      <c r="N71" s="71">
        <v>84.42</v>
      </c>
      <c r="O71" s="69">
        <v>183.448148226</v>
      </c>
      <c r="P71" s="70">
        <f t="shared" si="0"/>
        <v>8.0819355604493472E-4</v>
      </c>
      <c r="Q71" s="70">
        <f>O71/'סכום נכסי הקרן'!$C$41</f>
        <v>5.7457457741845745E-5</v>
      </c>
    </row>
    <row r="72" spans="1:17">
      <c r="A72" s="62" t="s">
        <v>3571</v>
      </c>
      <c r="B72" s="72" t="s">
        <v>3176</v>
      </c>
      <c r="C72" s="59" t="s">
        <v>3199</v>
      </c>
      <c r="D72" s="134" t="s">
        <v>3675</v>
      </c>
      <c r="E72" s="59" t="s">
        <v>460</v>
      </c>
      <c r="F72" s="79">
        <v>43500</v>
      </c>
      <c r="G72" s="59" t="s">
        <v>319</v>
      </c>
      <c r="H72" s="69">
        <v>7.7599999999841591</v>
      </c>
      <c r="I72" s="72" t="s">
        <v>323</v>
      </c>
      <c r="J72" s="72" t="s">
        <v>136</v>
      </c>
      <c r="K72" s="73">
        <v>3.4500000000000003E-2</v>
      </c>
      <c r="L72" s="73">
        <v>3.2699999999910412E-2</v>
      </c>
      <c r="M72" s="69">
        <v>136014.30059</v>
      </c>
      <c r="N72" s="71">
        <v>113.25</v>
      </c>
      <c r="O72" s="69">
        <v>154.036196394</v>
      </c>
      <c r="P72" s="70">
        <f t="shared" si="0"/>
        <v>6.7861715981965291E-4</v>
      </c>
      <c r="Q72" s="70">
        <f>O72/'סכום נכסי הקרן'!$C$41</f>
        <v>4.8245394301388357E-5</v>
      </c>
    </row>
    <row r="73" spans="1:17">
      <c r="A73" s="62" t="s">
        <v>3571</v>
      </c>
      <c r="B73" s="72" t="s">
        <v>3176</v>
      </c>
      <c r="C73" s="59" t="s">
        <v>3200</v>
      </c>
      <c r="D73" s="134" t="s">
        <v>3675</v>
      </c>
      <c r="E73" s="59" t="s">
        <v>460</v>
      </c>
      <c r="F73" s="79">
        <v>43556</v>
      </c>
      <c r="G73" s="59" t="s">
        <v>319</v>
      </c>
      <c r="H73" s="69">
        <v>7.84</v>
      </c>
      <c r="I73" s="72" t="s">
        <v>323</v>
      </c>
      <c r="J73" s="72" t="s">
        <v>136</v>
      </c>
      <c r="K73" s="73">
        <v>3.0499999999999999E-2</v>
      </c>
      <c r="L73" s="73">
        <v>3.2800000000000003E-2</v>
      </c>
      <c r="M73" s="69">
        <v>137160.33728199999</v>
      </c>
      <c r="N73" s="71">
        <v>109.75</v>
      </c>
      <c r="O73" s="69">
        <v>150.53346995000001</v>
      </c>
      <c r="P73" s="70">
        <f t="shared" ref="P73:P136" si="1">IFERROR(O73/$O$8,0)</f>
        <v>6.6318565523372779E-4</v>
      </c>
      <c r="Q73" s="70">
        <f>O73/'סכום נכסי הקרן'!$C$41</f>
        <v>4.7148311781975654E-5</v>
      </c>
    </row>
    <row r="74" spans="1:17">
      <c r="A74" s="62" t="s">
        <v>3571</v>
      </c>
      <c r="B74" s="72" t="s">
        <v>3176</v>
      </c>
      <c r="C74" s="59" t="s">
        <v>3201</v>
      </c>
      <c r="D74" s="134" t="s">
        <v>3675</v>
      </c>
      <c r="E74" s="59" t="s">
        <v>460</v>
      </c>
      <c r="F74" s="79">
        <v>43647</v>
      </c>
      <c r="G74" s="59" t="s">
        <v>319</v>
      </c>
      <c r="H74" s="69">
        <v>7.8199999999793555</v>
      </c>
      <c r="I74" s="72" t="s">
        <v>323</v>
      </c>
      <c r="J74" s="72" t="s">
        <v>136</v>
      </c>
      <c r="K74" s="73">
        <v>2.8999999999999998E-2</v>
      </c>
      <c r="L74" s="73">
        <v>3.5099999999874336E-2</v>
      </c>
      <c r="M74" s="69">
        <v>127326.418402</v>
      </c>
      <c r="N74" s="71">
        <v>105</v>
      </c>
      <c r="O74" s="69">
        <v>133.69272876799999</v>
      </c>
      <c r="P74" s="70">
        <f t="shared" si="1"/>
        <v>5.8899260049901693E-4</v>
      </c>
      <c r="Q74" s="70">
        <f>O74/'סכום נכסי הקרן'!$C$41</f>
        <v>4.1873654151667747E-5</v>
      </c>
    </row>
    <row r="75" spans="1:17">
      <c r="A75" s="62" t="s">
        <v>3571</v>
      </c>
      <c r="B75" s="72" t="s">
        <v>3176</v>
      </c>
      <c r="C75" s="59" t="s">
        <v>3202</v>
      </c>
      <c r="D75" s="134" t="s">
        <v>3675</v>
      </c>
      <c r="E75" s="59" t="s">
        <v>460</v>
      </c>
      <c r="F75" s="79">
        <v>43703</v>
      </c>
      <c r="G75" s="59" t="s">
        <v>319</v>
      </c>
      <c r="H75" s="69">
        <v>7.9499999999078339</v>
      </c>
      <c r="I75" s="72" t="s">
        <v>323</v>
      </c>
      <c r="J75" s="72" t="s">
        <v>136</v>
      </c>
      <c r="K75" s="73">
        <v>2.3799999999999998E-2</v>
      </c>
      <c r="L75" s="73">
        <v>3.4499999999620494E-2</v>
      </c>
      <c r="M75" s="69">
        <v>9041.5948189999999</v>
      </c>
      <c r="N75" s="71">
        <v>102</v>
      </c>
      <c r="O75" s="69">
        <v>9.2224268429999992</v>
      </c>
      <c r="P75" s="70">
        <f t="shared" si="1"/>
        <v>4.0630041882058364E-5</v>
      </c>
      <c r="Q75" s="70">
        <f>O75/'סכום נכסי הקרן'!$C$41</f>
        <v>2.8885393814721226E-6</v>
      </c>
    </row>
    <row r="76" spans="1:17">
      <c r="A76" s="62" t="s">
        <v>3571</v>
      </c>
      <c r="B76" s="72" t="s">
        <v>3176</v>
      </c>
      <c r="C76" s="59" t="s">
        <v>3203</v>
      </c>
      <c r="D76" s="134" t="s">
        <v>3675</v>
      </c>
      <c r="E76" s="59" t="s">
        <v>460</v>
      </c>
      <c r="F76" s="79">
        <v>43740</v>
      </c>
      <c r="G76" s="59" t="s">
        <v>319</v>
      </c>
      <c r="H76" s="69">
        <v>7.8700000000164447</v>
      </c>
      <c r="I76" s="72" t="s">
        <v>323</v>
      </c>
      <c r="J76" s="72" t="s">
        <v>136</v>
      </c>
      <c r="K76" s="73">
        <v>2.4300000000000002E-2</v>
      </c>
      <c r="L76" s="73">
        <v>3.7800000000064581E-2</v>
      </c>
      <c r="M76" s="69">
        <v>133617.15232699999</v>
      </c>
      <c r="N76" s="71">
        <v>99.67</v>
      </c>
      <c r="O76" s="69">
        <v>133.176214063</v>
      </c>
      <c r="P76" s="70">
        <f t="shared" si="1"/>
        <v>5.8671705909824371E-4</v>
      </c>
      <c r="Q76" s="70">
        <f>O76/'סכום נכסי הקרן'!$C$41</f>
        <v>4.1711877529103982E-5</v>
      </c>
    </row>
    <row r="77" spans="1:17">
      <c r="A77" s="62" t="s">
        <v>3571</v>
      </c>
      <c r="B77" s="72" t="s">
        <v>3176</v>
      </c>
      <c r="C77" s="59" t="s">
        <v>3204</v>
      </c>
      <c r="D77" s="134" t="s">
        <v>3675</v>
      </c>
      <c r="E77" s="59" t="s">
        <v>460</v>
      </c>
      <c r="F77" s="79">
        <v>43831</v>
      </c>
      <c r="G77" s="59" t="s">
        <v>319</v>
      </c>
      <c r="H77" s="69">
        <v>7.8600000000293049</v>
      </c>
      <c r="I77" s="72" t="s">
        <v>323</v>
      </c>
      <c r="J77" s="72" t="s">
        <v>136</v>
      </c>
      <c r="K77" s="73">
        <v>2.3799999999999998E-2</v>
      </c>
      <c r="L77" s="73">
        <v>3.9200000000146534E-2</v>
      </c>
      <c r="M77" s="69">
        <v>138680.975232</v>
      </c>
      <c r="N77" s="71">
        <v>98.42</v>
      </c>
      <c r="O77" s="69">
        <v>136.48981815000002</v>
      </c>
      <c r="P77" s="70">
        <f t="shared" si="1"/>
        <v>6.0131537200734089E-4</v>
      </c>
      <c r="Q77" s="70">
        <f>O77/'סכום נכסי הקרן'!$C$41</f>
        <v>4.2749725382261141E-5</v>
      </c>
    </row>
    <row r="78" spans="1:17">
      <c r="A78" s="62" t="s">
        <v>3572</v>
      </c>
      <c r="B78" s="72" t="s">
        <v>3176</v>
      </c>
      <c r="C78" s="59">
        <v>7936</v>
      </c>
      <c r="D78" s="134" t="s">
        <v>3675</v>
      </c>
      <c r="E78" s="59" t="s">
        <v>3205</v>
      </c>
      <c r="F78" s="79">
        <v>44087</v>
      </c>
      <c r="G78" s="59" t="s">
        <v>3166</v>
      </c>
      <c r="H78" s="69">
        <v>5.1599999999966597</v>
      </c>
      <c r="I78" s="72" t="s">
        <v>340</v>
      </c>
      <c r="J78" s="72" t="s">
        <v>136</v>
      </c>
      <c r="K78" s="73">
        <v>1.7947999999999999E-2</v>
      </c>
      <c r="L78" s="73">
        <v>2.8999999999982422E-2</v>
      </c>
      <c r="M78" s="69">
        <v>647046.11002100003</v>
      </c>
      <c r="N78" s="71">
        <v>105.5</v>
      </c>
      <c r="O78" s="69">
        <v>682.63363455800004</v>
      </c>
      <c r="P78" s="70">
        <f t="shared" si="1"/>
        <v>3.0073898805979683E-3</v>
      </c>
      <c r="Q78" s="70">
        <f>O78/'סכום נכסי הקרן'!$C$41</f>
        <v>2.13806427538634E-4</v>
      </c>
    </row>
    <row r="79" spans="1:17">
      <c r="A79" s="62" t="s">
        <v>3572</v>
      </c>
      <c r="B79" s="72" t="s">
        <v>3176</v>
      </c>
      <c r="C79" s="59">
        <v>7937</v>
      </c>
      <c r="D79" s="134" t="s">
        <v>3675</v>
      </c>
      <c r="E79" s="59" t="s">
        <v>3205</v>
      </c>
      <c r="F79" s="79">
        <v>44087</v>
      </c>
      <c r="G79" s="59" t="s">
        <v>3166</v>
      </c>
      <c r="H79" s="69">
        <v>6.530000000043616</v>
      </c>
      <c r="I79" s="72" t="s">
        <v>340</v>
      </c>
      <c r="J79" s="72" t="s">
        <v>136</v>
      </c>
      <c r="K79" s="73">
        <v>7.5499999999999998E-2</v>
      </c>
      <c r="L79" s="73">
        <v>7.5700000000583689E-2</v>
      </c>
      <c r="M79" s="69">
        <v>45255.601149000002</v>
      </c>
      <c r="N79" s="71">
        <v>101.83</v>
      </c>
      <c r="O79" s="69">
        <v>46.083823383000002</v>
      </c>
      <c r="P79" s="70">
        <f t="shared" si="1"/>
        <v>2.0302548407395056E-4</v>
      </c>
      <c r="Q79" s="70">
        <f>O79/'סכום נכסי הקרן'!$C$41</f>
        <v>1.4433829723641363E-5</v>
      </c>
    </row>
    <row r="80" spans="1:17">
      <c r="A80" s="62" t="s">
        <v>3573</v>
      </c>
      <c r="B80" s="72" t="s">
        <v>3167</v>
      </c>
      <c r="C80" s="59">
        <v>8063</v>
      </c>
      <c r="D80" s="134" t="s">
        <v>3675</v>
      </c>
      <c r="E80" s="59" t="s">
        <v>464</v>
      </c>
      <c r="F80" s="79">
        <v>44147</v>
      </c>
      <c r="G80" s="59" t="s">
        <v>134</v>
      </c>
      <c r="H80" s="69">
        <v>7.6099999999986769</v>
      </c>
      <c r="I80" s="72" t="s">
        <v>609</v>
      </c>
      <c r="J80" s="72" t="s">
        <v>136</v>
      </c>
      <c r="K80" s="73">
        <v>1.6250000000000001E-2</v>
      </c>
      <c r="L80" s="73">
        <v>3.1199999999989111E-2</v>
      </c>
      <c r="M80" s="69">
        <v>516446.25635600003</v>
      </c>
      <c r="N80" s="71">
        <v>99.62</v>
      </c>
      <c r="O80" s="69">
        <v>514.48378858800004</v>
      </c>
      <c r="P80" s="70">
        <f t="shared" si="1"/>
        <v>2.2665940574889635E-3</v>
      </c>
      <c r="Q80" s="70">
        <f>O80/'סכום נכסי הקרן'!$C$41</f>
        <v>1.6114052296260824E-4</v>
      </c>
    </row>
    <row r="81" spans="1:17">
      <c r="A81" s="62" t="s">
        <v>3573</v>
      </c>
      <c r="B81" s="72" t="s">
        <v>3167</v>
      </c>
      <c r="C81" s="59">
        <v>8145</v>
      </c>
      <c r="D81" s="134" t="s">
        <v>3675</v>
      </c>
      <c r="E81" s="59" t="s">
        <v>464</v>
      </c>
      <c r="F81" s="79">
        <v>44185</v>
      </c>
      <c r="G81" s="59" t="s">
        <v>134</v>
      </c>
      <c r="H81" s="69">
        <v>7.6200000000131185</v>
      </c>
      <c r="I81" s="72" t="s">
        <v>609</v>
      </c>
      <c r="J81" s="72" t="s">
        <v>136</v>
      </c>
      <c r="K81" s="73">
        <v>1.4990000000000002E-2</v>
      </c>
      <c r="L81" s="73">
        <v>3.190000000006054E-2</v>
      </c>
      <c r="M81" s="69">
        <v>242771.125356</v>
      </c>
      <c r="N81" s="71">
        <v>97.96</v>
      </c>
      <c r="O81" s="69">
        <v>237.818583324</v>
      </c>
      <c r="P81" s="70">
        <f t="shared" si="1"/>
        <v>1.0477262834695177E-3</v>
      </c>
      <c r="Q81" s="70">
        <f>O81/'סכום נכסי הקרן'!$C$41</f>
        <v>7.4486721908636295E-5</v>
      </c>
    </row>
    <row r="82" spans="1:17">
      <c r="A82" s="62" t="s">
        <v>3574</v>
      </c>
      <c r="B82" s="72" t="s">
        <v>3167</v>
      </c>
      <c r="C82" s="59" t="s">
        <v>3206</v>
      </c>
      <c r="D82" s="134" t="s">
        <v>3675</v>
      </c>
      <c r="E82" s="59" t="s">
        <v>460</v>
      </c>
      <c r="F82" s="79">
        <v>42901</v>
      </c>
      <c r="G82" s="59" t="s">
        <v>319</v>
      </c>
      <c r="H82" s="69">
        <v>0.46000000000016045</v>
      </c>
      <c r="I82" s="72" t="s">
        <v>160</v>
      </c>
      <c r="J82" s="72" t="s">
        <v>136</v>
      </c>
      <c r="K82" s="73">
        <v>0.04</v>
      </c>
      <c r="L82" s="73">
        <v>5.4799999999980732E-2</v>
      </c>
      <c r="M82" s="69">
        <v>750773.75107300002</v>
      </c>
      <c r="N82" s="71">
        <v>99.54</v>
      </c>
      <c r="O82" s="69">
        <v>747.320175178</v>
      </c>
      <c r="P82" s="70">
        <f t="shared" si="1"/>
        <v>3.2923709272723515E-3</v>
      </c>
      <c r="Q82" s="70">
        <f>O82/'סכום נכסי הקרן'!$C$41</f>
        <v>2.3406678017823108E-4</v>
      </c>
    </row>
    <row r="83" spans="1:17">
      <c r="A83" s="62" t="s">
        <v>3575</v>
      </c>
      <c r="B83" s="72" t="s">
        <v>3167</v>
      </c>
      <c r="C83" s="59">
        <v>8224</v>
      </c>
      <c r="D83" s="134" t="s">
        <v>3675</v>
      </c>
      <c r="E83" s="59" t="s">
        <v>464</v>
      </c>
      <c r="F83" s="79">
        <v>44223</v>
      </c>
      <c r="G83" s="59" t="s">
        <v>134</v>
      </c>
      <c r="H83" s="69">
        <v>12.249999999998515</v>
      </c>
      <c r="I83" s="72" t="s">
        <v>340</v>
      </c>
      <c r="J83" s="72" t="s">
        <v>136</v>
      </c>
      <c r="K83" s="73">
        <v>2.1537000000000001E-2</v>
      </c>
      <c r="L83" s="73">
        <v>4.0699999999999008E-2</v>
      </c>
      <c r="M83" s="69">
        <v>1139594.969483</v>
      </c>
      <c r="N83" s="71">
        <v>88.6</v>
      </c>
      <c r="O83" s="69">
        <v>1009.6811446299999</v>
      </c>
      <c r="P83" s="70">
        <f t="shared" si="1"/>
        <v>4.4482203971050278E-3</v>
      </c>
      <c r="Q83" s="70">
        <f>O83/'סכום נכסי הקרן'!$C$41</f>
        <v>3.1624037779245576E-4</v>
      </c>
    </row>
    <row r="84" spans="1:17">
      <c r="A84" s="62" t="s">
        <v>3575</v>
      </c>
      <c r="B84" s="72" t="s">
        <v>3167</v>
      </c>
      <c r="C84" s="59">
        <v>2963</v>
      </c>
      <c r="D84" s="134" t="s">
        <v>3675</v>
      </c>
      <c r="E84" s="59" t="s">
        <v>464</v>
      </c>
      <c r="F84" s="79">
        <v>41423</v>
      </c>
      <c r="G84" s="59" t="s">
        <v>134</v>
      </c>
      <c r="H84" s="69">
        <v>2.8400000000000007</v>
      </c>
      <c r="I84" s="72" t="s">
        <v>340</v>
      </c>
      <c r="J84" s="72" t="s">
        <v>136</v>
      </c>
      <c r="K84" s="73">
        <v>0.05</v>
      </c>
      <c r="L84" s="73">
        <v>2.0400000000000001E-2</v>
      </c>
      <c r="M84" s="69">
        <v>199976.76322699999</v>
      </c>
      <c r="N84" s="71">
        <v>122.33</v>
      </c>
      <c r="O84" s="69">
        <v>244.63157910000001</v>
      </c>
      <c r="P84" s="70">
        <f t="shared" si="1"/>
        <v>1.0777414094698147E-3</v>
      </c>
      <c r="Q84" s="70">
        <f>O84/'סכום נכסי הקרן'!$C$41</f>
        <v>7.6620607808714365E-5</v>
      </c>
    </row>
    <row r="85" spans="1:17">
      <c r="A85" s="62" t="s">
        <v>3575</v>
      </c>
      <c r="B85" s="72" t="s">
        <v>3167</v>
      </c>
      <c r="C85" s="59">
        <v>2968</v>
      </c>
      <c r="D85" s="134" t="s">
        <v>3675</v>
      </c>
      <c r="E85" s="59" t="s">
        <v>464</v>
      </c>
      <c r="F85" s="79">
        <v>41423</v>
      </c>
      <c r="G85" s="59" t="s">
        <v>134</v>
      </c>
      <c r="H85" s="69">
        <v>2.8399999999913574</v>
      </c>
      <c r="I85" s="72" t="s">
        <v>340</v>
      </c>
      <c r="J85" s="72" t="s">
        <v>136</v>
      </c>
      <c r="K85" s="73">
        <v>0.05</v>
      </c>
      <c r="L85" s="73">
        <v>2.0399999999862736E-2</v>
      </c>
      <c r="M85" s="69">
        <v>64316.501961000002</v>
      </c>
      <c r="N85" s="71">
        <v>122.33</v>
      </c>
      <c r="O85" s="69">
        <v>78.678378226999996</v>
      </c>
      <c r="P85" s="70">
        <f t="shared" si="1"/>
        <v>3.4662305887541957E-4</v>
      </c>
      <c r="Q85" s="70">
        <f>O85/'סכום נכסי הקרן'!$C$41</f>
        <v>2.4642710411039723E-5</v>
      </c>
    </row>
    <row r="86" spans="1:17">
      <c r="A86" s="62" t="s">
        <v>3575</v>
      </c>
      <c r="B86" s="72" t="s">
        <v>3167</v>
      </c>
      <c r="C86" s="59">
        <v>4605</v>
      </c>
      <c r="D86" s="134" t="s">
        <v>3675</v>
      </c>
      <c r="E86" s="59" t="s">
        <v>464</v>
      </c>
      <c r="F86" s="79">
        <v>42352</v>
      </c>
      <c r="G86" s="59" t="s">
        <v>134</v>
      </c>
      <c r="H86" s="69">
        <v>5.1099999999949217</v>
      </c>
      <c r="I86" s="72" t="s">
        <v>340</v>
      </c>
      <c r="J86" s="72" t="s">
        <v>136</v>
      </c>
      <c r="K86" s="73">
        <v>0.05</v>
      </c>
      <c r="L86" s="73">
        <v>2.6099999999980184E-2</v>
      </c>
      <c r="M86" s="69">
        <v>256479.75685899999</v>
      </c>
      <c r="N86" s="71">
        <v>125.93</v>
      </c>
      <c r="O86" s="69">
        <v>322.98495012400002</v>
      </c>
      <c r="P86" s="70">
        <f t="shared" si="1"/>
        <v>1.4229326265432164E-3</v>
      </c>
      <c r="Q86" s="70">
        <f>O86/'סכום נכסי הקרן'!$C$41</f>
        <v>1.0116152331033281E-4</v>
      </c>
    </row>
    <row r="87" spans="1:17">
      <c r="A87" s="62" t="s">
        <v>3575</v>
      </c>
      <c r="B87" s="72" t="s">
        <v>3167</v>
      </c>
      <c r="C87" s="59">
        <v>4606</v>
      </c>
      <c r="D87" s="134" t="s">
        <v>3675</v>
      </c>
      <c r="E87" s="59" t="s">
        <v>464</v>
      </c>
      <c r="F87" s="79">
        <v>42352</v>
      </c>
      <c r="G87" s="59" t="s">
        <v>134</v>
      </c>
      <c r="H87" s="69">
        <v>6.8199999999992054</v>
      </c>
      <c r="I87" s="72" t="s">
        <v>340</v>
      </c>
      <c r="J87" s="72" t="s">
        <v>136</v>
      </c>
      <c r="K87" s="73">
        <v>4.0999999999999995E-2</v>
      </c>
      <c r="L87" s="73">
        <v>2.7099999999999083E-2</v>
      </c>
      <c r="M87" s="69">
        <v>798933.891221</v>
      </c>
      <c r="N87" s="71">
        <v>122.83</v>
      </c>
      <c r="O87" s="69">
        <v>981.33050137899988</v>
      </c>
      <c r="P87" s="70">
        <f t="shared" si="1"/>
        <v>4.3233196695328996E-3</v>
      </c>
      <c r="Q87" s="70">
        <f>O87/'סכום נכסי הקרן'!$C$41</f>
        <v>3.0736072486436147E-4</v>
      </c>
    </row>
    <row r="88" spans="1:17">
      <c r="A88" s="62" t="s">
        <v>3575</v>
      </c>
      <c r="B88" s="72" t="s">
        <v>3167</v>
      </c>
      <c r="C88" s="59">
        <v>5150</v>
      </c>
      <c r="D88" s="134" t="s">
        <v>3675</v>
      </c>
      <c r="E88" s="59" t="s">
        <v>464</v>
      </c>
      <c r="F88" s="79">
        <v>42631</v>
      </c>
      <c r="G88" s="59" t="s">
        <v>134</v>
      </c>
      <c r="H88" s="69">
        <v>6.7799999999917278</v>
      </c>
      <c r="I88" s="72" t="s">
        <v>340</v>
      </c>
      <c r="J88" s="72" t="s">
        <v>136</v>
      </c>
      <c r="K88" s="73">
        <v>4.0999999999999995E-2</v>
      </c>
      <c r="L88" s="73">
        <v>2.949999999996698E-2</v>
      </c>
      <c r="M88" s="69">
        <v>237084.229208</v>
      </c>
      <c r="N88" s="71">
        <v>121.36</v>
      </c>
      <c r="O88" s="69">
        <v>287.725420821</v>
      </c>
      <c r="P88" s="70">
        <f t="shared" si="1"/>
        <v>1.2675943217010453E-3</v>
      </c>
      <c r="Q88" s="70">
        <f>O88/'סכום נכסי הקרן'!$C$41</f>
        <v>9.0117950864844576E-5</v>
      </c>
    </row>
    <row r="89" spans="1:17">
      <c r="A89" s="62" t="s">
        <v>3576</v>
      </c>
      <c r="B89" s="72" t="s">
        <v>3176</v>
      </c>
      <c r="C89" s="59" t="s">
        <v>3207</v>
      </c>
      <c r="D89" s="134" t="s">
        <v>3675</v>
      </c>
      <c r="E89" s="59" t="s">
        <v>460</v>
      </c>
      <c r="F89" s="79">
        <v>42033</v>
      </c>
      <c r="G89" s="59" t="s">
        <v>319</v>
      </c>
      <c r="H89" s="69">
        <v>3.7000000000324231</v>
      </c>
      <c r="I89" s="72" t="s">
        <v>323</v>
      </c>
      <c r="J89" s="72" t="s">
        <v>136</v>
      </c>
      <c r="K89" s="73">
        <v>5.0999999999999997E-2</v>
      </c>
      <c r="L89" s="73">
        <v>2.5500000000162119E-2</v>
      </c>
      <c r="M89" s="69">
        <v>50280.919897999993</v>
      </c>
      <c r="N89" s="71">
        <v>122.68</v>
      </c>
      <c r="O89" s="69">
        <v>61.684635360000001</v>
      </c>
      <c r="P89" s="70">
        <f t="shared" si="1"/>
        <v>2.7175594459267414E-4</v>
      </c>
      <c r="Q89" s="70">
        <f>O89/'סכום נכסי הקרן'!$C$41</f>
        <v>1.9320131403845048E-5</v>
      </c>
    </row>
    <row r="90" spans="1:17">
      <c r="A90" s="62" t="s">
        <v>3576</v>
      </c>
      <c r="B90" s="72" t="s">
        <v>3176</v>
      </c>
      <c r="C90" s="59" t="s">
        <v>3208</v>
      </c>
      <c r="D90" s="134" t="s">
        <v>3675</v>
      </c>
      <c r="E90" s="59" t="s">
        <v>460</v>
      </c>
      <c r="F90" s="79">
        <v>42054</v>
      </c>
      <c r="G90" s="59" t="s">
        <v>319</v>
      </c>
      <c r="H90" s="69">
        <v>3.7000000000090494</v>
      </c>
      <c r="I90" s="72" t="s">
        <v>323</v>
      </c>
      <c r="J90" s="72" t="s">
        <v>136</v>
      </c>
      <c r="K90" s="73">
        <v>5.0999999999999997E-2</v>
      </c>
      <c r="L90" s="73">
        <v>2.5600000000023035E-2</v>
      </c>
      <c r="M90" s="69">
        <v>98219.284537</v>
      </c>
      <c r="N90" s="71">
        <v>123.76</v>
      </c>
      <c r="O90" s="69">
        <v>121.556195387</v>
      </c>
      <c r="P90" s="70">
        <f t="shared" si="1"/>
        <v>5.3552425990195305E-4</v>
      </c>
      <c r="Q90" s="70">
        <f>O90/'סכום נכסי הקרן'!$C$41</f>
        <v>3.8072392810985132E-5</v>
      </c>
    </row>
    <row r="91" spans="1:17">
      <c r="A91" s="62" t="s">
        <v>3576</v>
      </c>
      <c r="B91" s="72" t="s">
        <v>3176</v>
      </c>
      <c r="C91" s="59" t="s">
        <v>3209</v>
      </c>
      <c r="D91" s="134" t="s">
        <v>3675</v>
      </c>
      <c r="E91" s="59" t="s">
        <v>460</v>
      </c>
      <c r="F91" s="79">
        <v>42565</v>
      </c>
      <c r="G91" s="59" t="s">
        <v>319</v>
      </c>
      <c r="H91" s="69">
        <v>3.6999999999999993</v>
      </c>
      <c r="I91" s="72" t="s">
        <v>323</v>
      </c>
      <c r="J91" s="72" t="s">
        <v>136</v>
      </c>
      <c r="K91" s="73">
        <v>5.0999999999999997E-2</v>
      </c>
      <c r="L91" s="73">
        <v>2.5600000000000001E-2</v>
      </c>
      <c r="M91" s="69">
        <v>119885.37173699999</v>
      </c>
      <c r="N91" s="71">
        <v>124.26</v>
      </c>
      <c r="O91" s="69">
        <v>148.96957184999999</v>
      </c>
      <c r="P91" s="70">
        <f t="shared" si="1"/>
        <v>6.5629579355371882E-4</v>
      </c>
      <c r="Q91" s="70">
        <f>O91/'סכום נכסי הקרן'!$C$41</f>
        <v>4.6658486128992759E-5</v>
      </c>
    </row>
    <row r="92" spans="1:17">
      <c r="A92" s="62" t="s">
        <v>3576</v>
      </c>
      <c r="B92" s="72" t="s">
        <v>3176</v>
      </c>
      <c r="C92" s="59" t="s">
        <v>3210</v>
      </c>
      <c r="D92" s="134" t="s">
        <v>3675</v>
      </c>
      <c r="E92" s="59" t="s">
        <v>460</v>
      </c>
      <c r="F92" s="79">
        <v>40570</v>
      </c>
      <c r="G92" s="59" t="s">
        <v>319</v>
      </c>
      <c r="H92" s="69">
        <v>3.7199999999988433</v>
      </c>
      <c r="I92" s="72" t="s">
        <v>323</v>
      </c>
      <c r="J92" s="72" t="s">
        <v>136</v>
      </c>
      <c r="K92" s="73">
        <v>5.0999999999999997E-2</v>
      </c>
      <c r="L92" s="73">
        <v>2.2599999999989188E-2</v>
      </c>
      <c r="M92" s="69">
        <v>607872.01425200002</v>
      </c>
      <c r="N92" s="71">
        <v>130.84</v>
      </c>
      <c r="O92" s="69">
        <v>795.33977471100002</v>
      </c>
      <c r="P92" s="70">
        <f t="shared" si="1"/>
        <v>3.5039246075996002E-3</v>
      </c>
      <c r="Q92" s="70">
        <f>O92/'סכום נכסי הקרן'!$C$41</f>
        <v>2.4910691079622259E-4</v>
      </c>
    </row>
    <row r="93" spans="1:17">
      <c r="A93" s="62" t="s">
        <v>3576</v>
      </c>
      <c r="B93" s="72" t="s">
        <v>3176</v>
      </c>
      <c r="C93" s="59" t="s">
        <v>3211</v>
      </c>
      <c r="D93" s="134" t="s">
        <v>3675</v>
      </c>
      <c r="E93" s="59" t="s">
        <v>460</v>
      </c>
      <c r="F93" s="79">
        <v>41207</v>
      </c>
      <c r="G93" s="59" t="s">
        <v>319</v>
      </c>
      <c r="H93" s="69">
        <v>3.7200000000590525</v>
      </c>
      <c r="I93" s="72" t="s">
        <v>323</v>
      </c>
      <c r="J93" s="72" t="s">
        <v>136</v>
      </c>
      <c r="K93" s="73">
        <v>5.0999999999999997E-2</v>
      </c>
      <c r="L93" s="73">
        <v>2.2499999999769326E-2</v>
      </c>
      <c r="M93" s="69">
        <v>8640.489603</v>
      </c>
      <c r="N93" s="71">
        <v>125.43</v>
      </c>
      <c r="O93" s="69">
        <v>10.837766612999999</v>
      </c>
      <c r="P93" s="70">
        <f t="shared" si="1"/>
        <v>4.7746533411472876E-5</v>
      </c>
      <c r="Q93" s="70">
        <f>O93/'סכום נכסי הקרן'!$C$41</f>
        <v>3.3944769854819267E-6</v>
      </c>
    </row>
    <row r="94" spans="1:17">
      <c r="A94" s="62" t="s">
        <v>3576</v>
      </c>
      <c r="B94" s="72" t="s">
        <v>3176</v>
      </c>
      <c r="C94" s="59" t="s">
        <v>3212</v>
      </c>
      <c r="D94" s="134" t="s">
        <v>3675</v>
      </c>
      <c r="E94" s="59" t="s">
        <v>460</v>
      </c>
      <c r="F94" s="79">
        <v>41239</v>
      </c>
      <c r="G94" s="59" t="s">
        <v>319</v>
      </c>
      <c r="H94" s="69">
        <v>3.6999999999978881</v>
      </c>
      <c r="I94" s="72" t="s">
        <v>323</v>
      </c>
      <c r="J94" s="72" t="s">
        <v>136</v>
      </c>
      <c r="K94" s="73">
        <v>5.0999999999999997E-2</v>
      </c>
      <c r="L94" s="73">
        <v>2.5499999999968326E-2</v>
      </c>
      <c r="M94" s="69">
        <v>76198.503012000001</v>
      </c>
      <c r="N94" s="71">
        <v>124.29</v>
      </c>
      <c r="O94" s="69">
        <v>94.70712352599999</v>
      </c>
      <c r="P94" s="70">
        <f t="shared" si="1"/>
        <v>4.1723880936082744E-4</v>
      </c>
      <c r="Q94" s="70">
        <f>O94/'סכום נכסי הקרן'!$C$41</f>
        <v>2.9663044301450573E-5</v>
      </c>
    </row>
    <row r="95" spans="1:17">
      <c r="A95" s="62" t="s">
        <v>3576</v>
      </c>
      <c r="B95" s="72" t="s">
        <v>3176</v>
      </c>
      <c r="C95" s="59" t="s">
        <v>3213</v>
      </c>
      <c r="D95" s="134" t="s">
        <v>3675</v>
      </c>
      <c r="E95" s="59" t="s">
        <v>460</v>
      </c>
      <c r="F95" s="79">
        <v>41269</v>
      </c>
      <c r="G95" s="59" t="s">
        <v>319</v>
      </c>
      <c r="H95" s="69">
        <v>3.7199999999618161</v>
      </c>
      <c r="I95" s="72" t="s">
        <v>323</v>
      </c>
      <c r="J95" s="72" t="s">
        <v>136</v>
      </c>
      <c r="K95" s="73">
        <v>5.0999999999999997E-2</v>
      </c>
      <c r="L95" s="73">
        <v>2.2599999999618165E-2</v>
      </c>
      <c r="M95" s="69">
        <v>20745.438424</v>
      </c>
      <c r="N95" s="71">
        <v>126.24</v>
      </c>
      <c r="O95" s="69">
        <v>26.189042750000002</v>
      </c>
      <c r="P95" s="70">
        <f t="shared" si="1"/>
        <v>1.1537764645876921E-4</v>
      </c>
      <c r="Q95" s="70">
        <f>O95/'סכום נכסי הקרן'!$C$41</f>
        <v>8.2026220033233814E-6</v>
      </c>
    </row>
    <row r="96" spans="1:17">
      <c r="A96" s="62" t="s">
        <v>3576</v>
      </c>
      <c r="B96" s="72" t="s">
        <v>3176</v>
      </c>
      <c r="C96" s="59" t="s">
        <v>3214</v>
      </c>
      <c r="D96" s="134" t="s">
        <v>3675</v>
      </c>
      <c r="E96" s="59" t="s">
        <v>460</v>
      </c>
      <c r="F96" s="79">
        <v>41298</v>
      </c>
      <c r="G96" s="59" t="s">
        <v>319</v>
      </c>
      <c r="H96" s="69">
        <v>3.7000000000114683</v>
      </c>
      <c r="I96" s="72" t="s">
        <v>323</v>
      </c>
      <c r="J96" s="72" t="s">
        <v>136</v>
      </c>
      <c r="K96" s="73">
        <v>5.0999999999999997E-2</v>
      </c>
      <c r="L96" s="73">
        <v>2.5600000000053517E-2</v>
      </c>
      <c r="M96" s="69">
        <v>41978.159119000004</v>
      </c>
      <c r="N96" s="71">
        <v>124.63</v>
      </c>
      <c r="O96" s="69">
        <v>52.317382412000001</v>
      </c>
      <c r="P96" s="70">
        <f t="shared" si="1"/>
        <v>2.3048786124800098E-4</v>
      </c>
      <c r="Q96" s="70">
        <f>O96/'סכום נכסי הקרן'!$C$41</f>
        <v>1.6386231303889672E-5</v>
      </c>
    </row>
    <row r="97" spans="1:17">
      <c r="A97" s="62" t="s">
        <v>3576</v>
      </c>
      <c r="B97" s="72" t="s">
        <v>3176</v>
      </c>
      <c r="C97" s="59" t="s">
        <v>3215</v>
      </c>
      <c r="D97" s="134" t="s">
        <v>3675</v>
      </c>
      <c r="E97" s="59" t="s">
        <v>460</v>
      </c>
      <c r="F97" s="79">
        <v>41330</v>
      </c>
      <c r="G97" s="59" t="s">
        <v>319</v>
      </c>
      <c r="H97" s="69">
        <v>3.7000000000172308</v>
      </c>
      <c r="I97" s="72" t="s">
        <v>323</v>
      </c>
      <c r="J97" s="72" t="s">
        <v>136</v>
      </c>
      <c r="K97" s="73">
        <v>5.0999999999999997E-2</v>
      </c>
      <c r="L97" s="73">
        <v>2.5500000000073846E-2</v>
      </c>
      <c r="M97" s="69">
        <v>65073.303226999997</v>
      </c>
      <c r="N97" s="71">
        <v>124.86</v>
      </c>
      <c r="O97" s="69">
        <v>81.250527508000005</v>
      </c>
      <c r="P97" s="70">
        <f t="shared" si="1"/>
        <v>3.5795484114846187E-4</v>
      </c>
      <c r="Q97" s="70">
        <f>O97/'סכום נכסי הקרן'!$C$41</f>
        <v>2.5448328565531571E-5</v>
      </c>
    </row>
    <row r="98" spans="1:17">
      <c r="A98" s="62" t="s">
        <v>3576</v>
      </c>
      <c r="B98" s="72" t="s">
        <v>3176</v>
      </c>
      <c r="C98" s="59" t="s">
        <v>3216</v>
      </c>
      <c r="D98" s="134" t="s">
        <v>3675</v>
      </c>
      <c r="E98" s="59" t="s">
        <v>460</v>
      </c>
      <c r="F98" s="79">
        <v>41389</v>
      </c>
      <c r="G98" s="59" t="s">
        <v>319</v>
      </c>
      <c r="H98" s="69">
        <v>3.7199999999966558</v>
      </c>
      <c r="I98" s="72" t="s">
        <v>323</v>
      </c>
      <c r="J98" s="72" t="s">
        <v>136</v>
      </c>
      <c r="K98" s="73">
        <v>5.0999999999999997E-2</v>
      </c>
      <c r="L98" s="73">
        <v>2.2600000000011153E-2</v>
      </c>
      <c r="M98" s="69">
        <v>28483.561710999998</v>
      </c>
      <c r="N98" s="71">
        <v>125.97</v>
      </c>
      <c r="O98" s="69">
        <v>35.880744745999998</v>
      </c>
      <c r="P98" s="70">
        <f t="shared" si="1"/>
        <v>1.5807511261484839E-4</v>
      </c>
      <c r="Q98" s="70">
        <f>O98/'סכום נכסי הקרן'!$C$41</f>
        <v>1.1238142193997121E-5</v>
      </c>
    </row>
    <row r="99" spans="1:17">
      <c r="A99" s="62" t="s">
        <v>3576</v>
      </c>
      <c r="B99" s="72" t="s">
        <v>3176</v>
      </c>
      <c r="C99" s="59" t="s">
        <v>3217</v>
      </c>
      <c r="D99" s="134" t="s">
        <v>3675</v>
      </c>
      <c r="E99" s="59" t="s">
        <v>460</v>
      </c>
      <c r="F99" s="79">
        <v>41422</v>
      </c>
      <c r="G99" s="59" t="s">
        <v>319</v>
      </c>
      <c r="H99" s="69">
        <v>3.7200000000703084</v>
      </c>
      <c r="I99" s="72" t="s">
        <v>323</v>
      </c>
      <c r="J99" s="72" t="s">
        <v>136</v>
      </c>
      <c r="K99" s="73">
        <v>5.0999999999999997E-2</v>
      </c>
      <c r="L99" s="73">
        <v>2.2600000000657233E-2</v>
      </c>
      <c r="M99" s="69">
        <v>10432.235541</v>
      </c>
      <c r="N99" s="71">
        <v>125.43</v>
      </c>
      <c r="O99" s="69">
        <v>13.085153139000001</v>
      </c>
      <c r="P99" s="70">
        <f t="shared" si="1"/>
        <v>5.7647550815136082E-5</v>
      </c>
      <c r="Q99" s="70">
        <f>O99/'סכום נכסי הקרן'!$C$41</f>
        <v>4.0983767936618237E-6</v>
      </c>
    </row>
    <row r="100" spans="1:17">
      <c r="A100" s="62" t="s">
        <v>3576</v>
      </c>
      <c r="B100" s="72" t="s">
        <v>3176</v>
      </c>
      <c r="C100" s="59" t="s">
        <v>3218</v>
      </c>
      <c r="D100" s="134" t="s">
        <v>3675</v>
      </c>
      <c r="E100" s="59" t="s">
        <v>460</v>
      </c>
      <c r="F100" s="79">
        <v>41450</v>
      </c>
      <c r="G100" s="59" t="s">
        <v>319</v>
      </c>
      <c r="H100" s="69">
        <v>3.7199999999758511</v>
      </c>
      <c r="I100" s="72" t="s">
        <v>323</v>
      </c>
      <c r="J100" s="72" t="s">
        <v>136</v>
      </c>
      <c r="K100" s="73">
        <v>5.0999999999999997E-2</v>
      </c>
      <c r="L100" s="73">
        <v>2.2699999999735286E-2</v>
      </c>
      <c r="M100" s="69">
        <v>17186.306075</v>
      </c>
      <c r="N100" s="71">
        <v>125.29</v>
      </c>
      <c r="O100" s="69">
        <v>21.532724490999996</v>
      </c>
      <c r="P100" s="70">
        <f t="shared" si="1"/>
        <v>9.4863913023956505E-5</v>
      </c>
      <c r="Q100" s="70">
        <f>O100/'סכום נכסי הקרן'!$C$41</f>
        <v>6.744225109234923E-6</v>
      </c>
    </row>
    <row r="101" spans="1:17">
      <c r="A101" s="62" t="s">
        <v>3576</v>
      </c>
      <c r="B101" s="72" t="s">
        <v>3176</v>
      </c>
      <c r="C101" s="59" t="s">
        <v>3219</v>
      </c>
      <c r="D101" s="134" t="s">
        <v>3675</v>
      </c>
      <c r="E101" s="59" t="s">
        <v>460</v>
      </c>
      <c r="F101" s="79">
        <v>41480</v>
      </c>
      <c r="G101" s="59" t="s">
        <v>319</v>
      </c>
      <c r="H101" s="69">
        <v>3.709999999985047</v>
      </c>
      <c r="I101" s="72" t="s">
        <v>323</v>
      </c>
      <c r="J101" s="72" t="s">
        <v>136</v>
      </c>
      <c r="K101" s="73">
        <v>5.0999999999999997E-2</v>
      </c>
      <c r="L101" s="73">
        <v>2.3200000000128163E-2</v>
      </c>
      <c r="M101" s="69">
        <v>15092.961492</v>
      </c>
      <c r="N101" s="71">
        <v>124.07</v>
      </c>
      <c r="O101" s="69">
        <v>18.725838368000002</v>
      </c>
      <c r="P101" s="70">
        <f t="shared" si="1"/>
        <v>8.2497981292850423E-5</v>
      </c>
      <c r="Q101" s="70">
        <f>O101/'סכום נכסי הקרן'!$C$41</f>
        <v>5.8650854593772429E-6</v>
      </c>
    </row>
    <row r="102" spans="1:17">
      <c r="A102" s="62" t="s">
        <v>3576</v>
      </c>
      <c r="B102" s="72" t="s">
        <v>3176</v>
      </c>
      <c r="C102" s="59" t="s">
        <v>3220</v>
      </c>
      <c r="D102" s="134" t="s">
        <v>3675</v>
      </c>
      <c r="E102" s="59" t="s">
        <v>460</v>
      </c>
      <c r="F102" s="79">
        <v>41512</v>
      </c>
      <c r="G102" s="59" t="s">
        <v>319</v>
      </c>
      <c r="H102" s="69">
        <v>3.6699999999902384</v>
      </c>
      <c r="I102" s="72" t="s">
        <v>323</v>
      </c>
      <c r="J102" s="72" t="s">
        <v>136</v>
      </c>
      <c r="K102" s="73">
        <v>5.0999999999999997E-2</v>
      </c>
      <c r="L102" s="73">
        <v>3.2299999999831401E-2</v>
      </c>
      <c r="M102" s="69">
        <v>47055.041797000005</v>
      </c>
      <c r="N102" s="71">
        <v>119.74</v>
      </c>
      <c r="O102" s="69">
        <v>56.343709564999997</v>
      </c>
      <c r="P102" s="70">
        <f t="shared" si="1"/>
        <v>2.4822612511738877E-4</v>
      </c>
      <c r="Q102" s="70">
        <f>O102/'סכום נכסי הקרן'!$C$41</f>
        <v>1.7647309840170887E-5</v>
      </c>
    </row>
    <row r="103" spans="1:17">
      <c r="A103" s="62" t="s">
        <v>3576</v>
      </c>
      <c r="B103" s="72" t="s">
        <v>3176</v>
      </c>
      <c r="C103" s="59" t="s">
        <v>3221</v>
      </c>
      <c r="D103" s="134" t="s">
        <v>3675</v>
      </c>
      <c r="E103" s="59" t="s">
        <v>460</v>
      </c>
      <c r="F103" s="79">
        <v>40871</v>
      </c>
      <c r="G103" s="59" t="s">
        <v>319</v>
      </c>
      <c r="H103" s="69">
        <v>3.7000000000565438</v>
      </c>
      <c r="I103" s="72" t="s">
        <v>323</v>
      </c>
      <c r="J103" s="72" t="s">
        <v>136</v>
      </c>
      <c r="K103" s="73">
        <v>5.1879999999999996E-2</v>
      </c>
      <c r="L103" s="73">
        <v>2.5500000000349243E-2</v>
      </c>
      <c r="M103" s="69">
        <v>23680.977059000001</v>
      </c>
      <c r="N103" s="71">
        <v>126.96</v>
      </c>
      <c r="O103" s="69">
        <v>30.065369828999994</v>
      </c>
      <c r="P103" s="70">
        <f t="shared" si="1"/>
        <v>1.3245507458582113E-4</v>
      </c>
      <c r="Q103" s="70">
        <f>O103/'סכום נכסי הקרן'!$C$41</f>
        <v>9.4167192917889398E-6</v>
      </c>
    </row>
    <row r="104" spans="1:17">
      <c r="A104" s="62" t="s">
        <v>3576</v>
      </c>
      <c r="B104" s="72" t="s">
        <v>3176</v>
      </c>
      <c r="C104" s="59" t="s">
        <v>3222</v>
      </c>
      <c r="D104" s="134" t="s">
        <v>3675</v>
      </c>
      <c r="E104" s="59" t="s">
        <v>460</v>
      </c>
      <c r="F104" s="79">
        <v>41547</v>
      </c>
      <c r="G104" s="59" t="s">
        <v>319</v>
      </c>
      <c r="H104" s="69">
        <v>3.6700000000255195</v>
      </c>
      <c r="I104" s="72" t="s">
        <v>323</v>
      </c>
      <c r="J104" s="72" t="s">
        <v>136</v>
      </c>
      <c r="K104" s="73">
        <v>5.0999999999999997E-2</v>
      </c>
      <c r="L104" s="73">
        <v>3.2300000000109366E-2</v>
      </c>
      <c r="M104" s="69">
        <v>34430.587781000002</v>
      </c>
      <c r="N104" s="71">
        <v>119.5</v>
      </c>
      <c r="O104" s="69">
        <v>41.144552385000004</v>
      </c>
      <c r="P104" s="70">
        <f t="shared" si="1"/>
        <v>1.812651826986246E-4</v>
      </c>
      <c r="Q104" s="70">
        <f>O104/'סכום נכסי הקרן'!$C$41</f>
        <v>1.2886809721599792E-5</v>
      </c>
    </row>
    <row r="105" spans="1:17">
      <c r="A105" s="62" t="s">
        <v>3576</v>
      </c>
      <c r="B105" s="72" t="s">
        <v>3176</v>
      </c>
      <c r="C105" s="59" t="s">
        <v>3223</v>
      </c>
      <c r="D105" s="134" t="s">
        <v>3675</v>
      </c>
      <c r="E105" s="59" t="s">
        <v>460</v>
      </c>
      <c r="F105" s="79">
        <v>41571</v>
      </c>
      <c r="G105" s="59" t="s">
        <v>319</v>
      </c>
      <c r="H105" s="69">
        <v>3.7100000000802265</v>
      </c>
      <c r="I105" s="72" t="s">
        <v>323</v>
      </c>
      <c r="J105" s="72" t="s">
        <v>136</v>
      </c>
      <c r="K105" s="73">
        <v>5.0999999999999997E-2</v>
      </c>
      <c r="L105" s="73">
        <v>2.3700000000492959E-2</v>
      </c>
      <c r="M105" s="69">
        <v>16788.190417000002</v>
      </c>
      <c r="N105" s="71">
        <v>123.25</v>
      </c>
      <c r="O105" s="69">
        <v>20.691444653999998</v>
      </c>
      <c r="P105" s="70">
        <f t="shared" si="1"/>
        <v>9.1157596281765657E-5</v>
      </c>
      <c r="Q105" s="70">
        <f>O105/'סכום נכסי הקרן'!$C$41</f>
        <v>6.4807293958634032E-6</v>
      </c>
    </row>
    <row r="106" spans="1:17">
      <c r="A106" s="62" t="s">
        <v>3576</v>
      </c>
      <c r="B106" s="72" t="s">
        <v>3176</v>
      </c>
      <c r="C106" s="59" t="s">
        <v>3224</v>
      </c>
      <c r="D106" s="134" t="s">
        <v>3675</v>
      </c>
      <c r="E106" s="59" t="s">
        <v>460</v>
      </c>
      <c r="F106" s="79">
        <v>41597</v>
      </c>
      <c r="G106" s="59" t="s">
        <v>319</v>
      </c>
      <c r="H106" s="69">
        <v>3.710000000020659</v>
      </c>
      <c r="I106" s="72" t="s">
        <v>323</v>
      </c>
      <c r="J106" s="72" t="s">
        <v>136</v>
      </c>
      <c r="K106" s="73">
        <v>5.0999999999999997E-2</v>
      </c>
      <c r="L106" s="73">
        <v>2.3799999999211226E-2</v>
      </c>
      <c r="M106" s="69">
        <v>4335.7099209999997</v>
      </c>
      <c r="N106" s="71">
        <v>122.81</v>
      </c>
      <c r="O106" s="69">
        <v>5.3246856589999991</v>
      </c>
      <c r="P106" s="70">
        <f t="shared" si="1"/>
        <v>2.3458272428387268E-5</v>
      </c>
      <c r="Q106" s="70">
        <f>O106/'סכום נכסי הקרן'!$C$41</f>
        <v>1.6677350204903481E-6</v>
      </c>
    </row>
    <row r="107" spans="1:17">
      <c r="A107" s="62" t="s">
        <v>3576</v>
      </c>
      <c r="B107" s="72" t="s">
        <v>3176</v>
      </c>
      <c r="C107" s="59" t="s">
        <v>3225</v>
      </c>
      <c r="D107" s="134" t="s">
        <v>3675</v>
      </c>
      <c r="E107" s="59" t="s">
        <v>460</v>
      </c>
      <c r="F107" s="79">
        <v>41630</v>
      </c>
      <c r="G107" s="59" t="s">
        <v>319</v>
      </c>
      <c r="H107" s="69">
        <v>3.7000000000099269</v>
      </c>
      <c r="I107" s="72" t="s">
        <v>323</v>
      </c>
      <c r="J107" s="72" t="s">
        <v>136</v>
      </c>
      <c r="K107" s="73">
        <v>5.0999999999999997E-2</v>
      </c>
      <c r="L107" s="73">
        <v>2.5600000000046332E-2</v>
      </c>
      <c r="M107" s="69">
        <v>49326.382218999999</v>
      </c>
      <c r="N107" s="71">
        <v>122.53</v>
      </c>
      <c r="O107" s="69">
        <v>60.439619611999994</v>
      </c>
      <c r="P107" s="70">
        <f t="shared" si="1"/>
        <v>2.662709412582798E-4</v>
      </c>
      <c r="Q107" s="70">
        <f>O107/'סכום נכסי הקרן'!$C$41</f>
        <v>1.8930182306945392E-5</v>
      </c>
    </row>
    <row r="108" spans="1:17">
      <c r="A108" s="62" t="s">
        <v>3576</v>
      </c>
      <c r="B108" s="72" t="s">
        <v>3176</v>
      </c>
      <c r="C108" s="59" t="s">
        <v>3226</v>
      </c>
      <c r="D108" s="134" t="s">
        <v>3675</v>
      </c>
      <c r="E108" s="59" t="s">
        <v>460</v>
      </c>
      <c r="F108" s="79">
        <v>41666</v>
      </c>
      <c r="G108" s="59" t="s">
        <v>319</v>
      </c>
      <c r="H108" s="69">
        <v>3.699999999820216</v>
      </c>
      <c r="I108" s="72" t="s">
        <v>323</v>
      </c>
      <c r="J108" s="72" t="s">
        <v>136</v>
      </c>
      <c r="K108" s="73">
        <v>5.0999999999999997E-2</v>
      </c>
      <c r="L108" s="73">
        <v>2.5499999998587413E-2</v>
      </c>
      <c r="M108" s="69">
        <v>9540.6985010000008</v>
      </c>
      <c r="N108" s="71">
        <v>122.43</v>
      </c>
      <c r="O108" s="69">
        <v>11.680677203</v>
      </c>
      <c r="P108" s="70">
        <f t="shared" si="1"/>
        <v>5.146003454924824E-5</v>
      </c>
      <c r="Q108" s="70">
        <f>O108/'סכום נכסי הקרן'!$C$41</f>
        <v>3.6584834640069312E-6</v>
      </c>
    </row>
    <row r="109" spans="1:17">
      <c r="A109" s="62" t="s">
        <v>3576</v>
      </c>
      <c r="B109" s="72" t="s">
        <v>3176</v>
      </c>
      <c r="C109" s="59" t="s">
        <v>3227</v>
      </c>
      <c r="D109" s="134" t="s">
        <v>3675</v>
      </c>
      <c r="E109" s="59" t="s">
        <v>460</v>
      </c>
      <c r="F109" s="79">
        <v>41696</v>
      </c>
      <c r="G109" s="59" t="s">
        <v>319</v>
      </c>
      <c r="H109" s="69">
        <v>3.699999999858528</v>
      </c>
      <c r="I109" s="72" t="s">
        <v>323</v>
      </c>
      <c r="J109" s="72" t="s">
        <v>136</v>
      </c>
      <c r="K109" s="73">
        <v>5.0999999999999997E-2</v>
      </c>
      <c r="L109" s="73">
        <v>2.5499999998762127E-2</v>
      </c>
      <c r="M109" s="69">
        <v>9182.9187910000001</v>
      </c>
      <c r="N109" s="71">
        <v>123.16</v>
      </c>
      <c r="O109" s="69">
        <v>11.309682648000001</v>
      </c>
      <c r="P109" s="70">
        <f t="shared" si="1"/>
        <v>4.9825592274533242E-5</v>
      </c>
      <c r="Q109" s="70">
        <f>O109/'סכום נכסי הקרן'!$C$41</f>
        <v>3.5422849404867788E-6</v>
      </c>
    </row>
    <row r="110" spans="1:17">
      <c r="A110" s="62" t="s">
        <v>3576</v>
      </c>
      <c r="B110" s="72" t="s">
        <v>3176</v>
      </c>
      <c r="C110" s="59" t="s">
        <v>3228</v>
      </c>
      <c r="D110" s="134" t="s">
        <v>3675</v>
      </c>
      <c r="E110" s="59" t="s">
        <v>460</v>
      </c>
      <c r="F110" s="79">
        <v>41725</v>
      </c>
      <c r="G110" s="59" t="s">
        <v>319</v>
      </c>
      <c r="H110" s="69">
        <v>3.7000000000664728</v>
      </c>
      <c r="I110" s="72" t="s">
        <v>323</v>
      </c>
      <c r="J110" s="72" t="s">
        <v>136</v>
      </c>
      <c r="K110" s="73">
        <v>5.0999999999999997E-2</v>
      </c>
      <c r="L110" s="73">
        <v>2.5500000000332364E-2</v>
      </c>
      <c r="M110" s="69">
        <v>18288.063151999999</v>
      </c>
      <c r="N110" s="71">
        <v>123.39</v>
      </c>
      <c r="O110" s="69">
        <v>22.565642455000003</v>
      </c>
      <c r="P110" s="70">
        <f t="shared" si="1"/>
        <v>9.9414504842410979E-5</v>
      </c>
      <c r="Q110" s="70">
        <f>O110/'סכום נכסי הקרן'!$C$41</f>
        <v>7.0677434485653837E-6</v>
      </c>
    </row>
    <row r="111" spans="1:17">
      <c r="A111" s="62" t="s">
        <v>3576</v>
      </c>
      <c r="B111" s="72" t="s">
        <v>3176</v>
      </c>
      <c r="C111" s="59" t="s">
        <v>3229</v>
      </c>
      <c r="D111" s="134" t="s">
        <v>3675</v>
      </c>
      <c r="E111" s="59" t="s">
        <v>460</v>
      </c>
      <c r="F111" s="79">
        <v>41787</v>
      </c>
      <c r="G111" s="59" t="s">
        <v>319</v>
      </c>
      <c r="H111" s="69">
        <v>3.6999999999646671</v>
      </c>
      <c r="I111" s="72" t="s">
        <v>323</v>
      </c>
      <c r="J111" s="72" t="s">
        <v>136</v>
      </c>
      <c r="K111" s="73">
        <v>5.0999999999999997E-2</v>
      </c>
      <c r="L111" s="73">
        <v>2.5500000000176656E-2</v>
      </c>
      <c r="M111" s="69">
        <v>11513.561395999999</v>
      </c>
      <c r="N111" s="71">
        <v>122.91</v>
      </c>
      <c r="O111" s="69">
        <v>14.151318925000002</v>
      </c>
      <c r="P111" s="70">
        <f t="shared" si="1"/>
        <v>6.2344618222212042E-5</v>
      </c>
      <c r="Q111" s="70">
        <f>O111/'סכום נכסי הקרן'!$C$41</f>
        <v>4.4323086222863793E-6</v>
      </c>
    </row>
    <row r="112" spans="1:17">
      <c r="A112" s="62" t="s">
        <v>3576</v>
      </c>
      <c r="B112" s="72" t="s">
        <v>3176</v>
      </c>
      <c r="C112" s="59" t="s">
        <v>3230</v>
      </c>
      <c r="D112" s="134" t="s">
        <v>3675</v>
      </c>
      <c r="E112" s="59" t="s">
        <v>460</v>
      </c>
      <c r="F112" s="79">
        <v>41815</v>
      </c>
      <c r="G112" s="59" t="s">
        <v>319</v>
      </c>
      <c r="H112" s="69">
        <v>3.6999999999245241</v>
      </c>
      <c r="I112" s="72" t="s">
        <v>323</v>
      </c>
      <c r="J112" s="72" t="s">
        <v>136</v>
      </c>
      <c r="K112" s="73">
        <v>5.0999999999999997E-2</v>
      </c>
      <c r="L112" s="73">
        <v>2.5499999999496828E-2</v>
      </c>
      <c r="M112" s="69">
        <v>6473.5443610000002</v>
      </c>
      <c r="N112" s="71">
        <v>122.8</v>
      </c>
      <c r="O112" s="69">
        <v>7.949512768</v>
      </c>
      <c r="P112" s="70">
        <f t="shared" si="1"/>
        <v>3.5022130530745566E-5</v>
      </c>
      <c r="Q112" s="70">
        <f>O112/'סכום נכסי הקרן'!$C$41</f>
        <v>2.4898523007870137E-6</v>
      </c>
    </row>
    <row r="113" spans="1:17">
      <c r="A113" s="62" t="s">
        <v>3576</v>
      </c>
      <c r="B113" s="72" t="s">
        <v>3176</v>
      </c>
      <c r="C113" s="59" t="s">
        <v>3231</v>
      </c>
      <c r="D113" s="134" t="s">
        <v>3675</v>
      </c>
      <c r="E113" s="59" t="s">
        <v>460</v>
      </c>
      <c r="F113" s="79">
        <v>41836</v>
      </c>
      <c r="G113" s="59" t="s">
        <v>319</v>
      </c>
      <c r="H113" s="69">
        <v>3.6999999999872677</v>
      </c>
      <c r="I113" s="72" t="s">
        <v>323</v>
      </c>
      <c r="J113" s="72" t="s">
        <v>136</v>
      </c>
      <c r="K113" s="73">
        <v>5.0999999999999997E-2</v>
      </c>
      <c r="L113" s="73">
        <v>2.5500000000021217E-2</v>
      </c>
      <c r="M113" s="69">
        <v>19245.088507</v>
      </c>
      <c r="N113" s="71">
        <v>122.44</v>
      </c>
      <c r="O113" s="69">
        <v>23.563686429000004</v>
      </c>
      <c r="P113" s="70">
        <f t="shared" si="1"/>
        <v>1.0381145687619531E-4</v>
      </c>
      <c r="Q113" s="70">
        <f>O113/'סכום נכסי הקרן'!$C$41</f>
        <v>7.380338969507696E-6</v>
      </c>
    </row>
    <row r="114" spans="1:17">
      <c r="A114" s="62" t="s">
        <v>3576</v>
      </c>
      <c r="B114" s="72" t="s">
        <v>3176</v>
      </c>
      <c r="C114" s="59" t="s">
        <v>3232</v>
      </c>
      <c r="D114" s="134" t="s">
        <v>3675</v>
      </c>
      <c r="E114" s="59" t="s">
        <v>460</v>
      </c>
      <c r="F114" s="79">
        <v>40903</v>
      </c>
      <c r="G114" s="59" t="s">
        <v>319</v>
      </c>
      <c r="H114" s="69">
        <v>3.6699999999656088</v>
      </c>
      <c r="I114" s="72" t="s">
        <v>323</v>
      </c>
      <c r="J114" s="72" t="s">
        <v>136</v>
      </c>
      <c r="K114" s="73">
        <v>5.2619999999999993E-2</v>
      </c>
      <c r="L114" s="73">
        <v>3.2099999999828051E-2</v>
      </c>
      <c r="M114" s="69">
        <v>24297.019723000001</v>
      </c>
      <c r="N114" s="71">
        <v>124.46</v>
      </c>
      <c r="O114" s="69">
        <v>30.240070211999999</v>
      </c>
      <c r="P114" s="70">
        <f t="shared" si="1"/>
        <v>1.3322472925469923E-4</v>
      </c>
      <c r="Q114" s="70">
        <f>O114/'סכום נכסי הקרן'!$C$41</f>
        <v>9.4714368780430189E-6</v>
      </c>
    </row>
    <row r="115" spans="1:17">
      <c r="A115" s="62" t="s">
        <v>3576</v>
      </c>
      <c r="B115" s="72" t="s">
        <v>3176</v>
      </c>
      <c r="C115" s="59" t="s">
        <v>3233</v>
      </c>
      <c r="D115" s="134" t="s">
        <v>3675</v>
      </c>
      <c r="E115" s="59" t="s">
        <v>460</v>
      </c>
      <c r="F115" s="79">
        <v>41911</v>
      </c>
      <c r="G115" s="59" t="s">
        <v>319</v>
      </c>
      <c r="H115" s="69">
        <v>3.6999999998810651</v>
      </c>
      <c r="I115" s="72" t="s">
        <v>323</v>
      </c>
      <c r="J115" s="72" t="s">
        <v>136</v>
      </c>
      <c r="K115" s="73">
        <v>5.0999999999999997E-2</v>
      </c>
      <c r="L115" s="73">
        <v>2.5499999999297199E-2</v>
      </c>
      <c r="M115" s="69">
        <v>7553.6708959999996</v>
      </c>
      <c r="N115" s="71">
        <v>122.44</v>
      </c>
      <c r="O115" s="69">
        <v>9.2487147029999992</v>
      </c>
      <c r="P115" s="70">
        <f t="shared" si="1"/>
        <v>4.0745854874774089E-5</v>
      </c>
      <c r="Q115" s="70">
        <f>O115/'סכום נכסי הקרן'!$C$41</f>
        <v>2.8967729538449153E-6</v>
      </c>
    </row>
    <row r="116" spans="1:17">
      <c r="A116" s="62" t="s">
        <v>3576</v>
      </c>
      <c r="B116" s="72" t="s">
        <v>3176</v>
      </c>
      <c r="C116" s="59" t="s">
        <v>3234</v>
      </c>
      <c r="D116" s="134" t="s">
        <v>3675</v>
      </c>
      <c r="E116" s="59" t="s">
        <v>460</v>
      </c>
      <c r="F116" s="79">
        <v>40933</v>
      </c>
      <c r="G116" s="59" t="s">
        <v>319</v>
      </c>
      <c r="H116" s="69">
        <v>3.6999999999824018</v>
      </c>
      <c r="I116" s="72" t="s">
        <v>323</v>
      </c>
      <c r="J116" s="72" t="s">
        <v>136</v>
      </c>
      <c r="K116" s="73">
        <v>5.1330999999999995E-2</v>
      </c>
      <c r="L116" s="73">
        <v>2.5499999999868014E-2</v>
      </c>
      <c r="M116" s="69">
        <v>89596.587906000001</v>
      </c>
      <c r="N116" s="71">
        <v>126.84</v>
      </c>
      <c r="O116" s="69">
        <v>113.64431300999999</v>
      </c>
      <c r="P116" s="70">
        <f t="shared" si="1"/>
        <v>5.0066791267189346E-4</v>
      </c>
      <c r="Q116" s="70">
        <f>O116/'סכום נכסי הקרן'!$C$41</f>
        <v>3.5594326655883425E-5</v>
      </c>
    </row>
    <row r="117" spans="1:17">
      <c r="A117" s="62" t="s">
        <v>3576</v>
      </c>
      <c r="B117" s="72" t="s">
        <v>3176</v>
      </c>
      <c r="C117" s="59" t="s">
        <v>3235</v>
      </c>
      <c r="D117" s="134" t="s">
        <v>3675</v>
      </c>
      <c r="E117" s="59" t="s">
        <v>460</v>
      </c>
      <c r="F117" s="79">
        <v>40993</v>
      </c>
      <c r="G117" s="59" t="s">
        <v>319</v>
      </c>
      <c r="H117" s="69">
        <v>3.6999999999833761</v>
      </c>
      <c r="I117" s="72" t="s">
        <v>323</v>
      </c>
      <c r="J117" s="72" t="s">
        <v>136</v>
      </c>
      <c r="K117" s="73">
        <v>5.1451999999999998E-2</v>
      </c>
      <c r="L117" s="73">
        <v>2.5499999999901771E-2</v>
      </c>
      <c r="M117" s="69">
        <v>52142.88565099999</v>
      </c>
      <c r="N117" s="71">
        <v>126.9</v>
      </c>
      <c r="O117" s="69">
        <v>66.169324022999987</v>
      </c>
      <c r="P117" s="70">
        <f t="shared" si="1"/>
        <v>2.915135519239792E-4</v>
      </c>
      <c r="Q117" s="70">
        <f>O117/'סכום נכסי הקרן'!$C$41</f>
        <v>2.0724772507238513E-5</v>
      </c>
    </row>
    <row r="118" spans="1:17">
      <c r="A118" s="62" t="s">
        <v>3576</v>
      </c>
      <c r="B118" s="72" t="s">
        <v>3176</v>
      </c>
      <c r="C118" s="59" t="s">
        <v>3236</v>
      </c>
      <c r="D118" s="134" t="s">
        <v>3675</v>
      </c>
      <c r="E118" s="59" t="s">
        <v>460</v>
      </c>
      <c r="F118" s="79">
        <v>41053</v>
      </c>
      <c r="G118" s="59" t="s">
        <v>319</v>
      </c>
      <c r="H118" s="69">
        <v>3.7699999999858487</v>
      </c>
      <c r="I118" s="72" t="s">
        <v>323</v>
      </c>
      <c r="J118" s="72" t="s">
        <v>136</v>
      </c>
      <c r="K118" s="73">
        <v>5.0999999999999997E-2</v>
      </c>
      <c r="L118" s="73">
        <v>2.5999999999782281E-2</v>
      </c>
      <c r="M118" s="69">
        <v>36711.906666000003</v>
      </c>
      <c r="N118" s="71">
        <v>125.11</v>
      </c>
      <c r="O118" s="69">
        <v>45.930266345</v>
      </c>
      <c r="P118" s="70">
        <f t="shared" si="1"/>
        <v>2.0234897787970948E-4</v>
      </c>
      <c r="Q118" s="70">
        <f>O118/'סכום נכסי הקרן'!$C$41</f>
        <v>1.4385734405660946E-5</v>
      </c>
    </row>
    <row r="119" spans="1:17">
      <c r="A119" s="62" t="s">
        <v>3576</v>
      </c>
      <c r="B119" s="72" t="s">
        <v>3176</v>
      </c>
      <c r="C119" s="59" t="s">
        <v>3237</v>
      </c>
      <c r="D119" s="134" t="s">
        <v>3675</v>
      </c>
      <c r="E119" s="59" t="s">
        <v>460</v>
      </c>
      <c r="F119" s="79">
        <v>41085</v>
      </c>
      <c r="G119" s="59" t="s">
        <v>319</v>
      </c>
      <c r="H119" s="69">
        <v>3.6999999999787114</v>
      </c>
      <c r="I119" s="72" t="s">
        <v>323</v>
      </c>
      <c r="J119" s="72" t="s">
        <v>136</v>
      </c>
      <c r="K119" s="73">
        <v>5.0999999999999997E-2</v>
      </c>
      <c r="L119" s="73">
        <v>2.5599999999853344E-2</v>
      </c>
      <c r="M119" s="69">
        <v>67582.474109000002</v>
      </c>
      <c r="N119" s="71">
        <v>125.11</v>
      </c>
      <c r="O119" s="69">
        <v>84.552433004000008</v>
      </c>
      <c r="P119" s="70">
        <f t="shared" si="1"/>
        <v>3.72501615102533E-4</v>
      </c>
      <c r="Q119" s="70">
        <f>O119/'סכום נכסי הקרן'!$C$41</f>
        <v>2.648251232447725E-5</v>
      </c>
    </row>
    <row r="120" spans="1:17">
      <c r="A120" s="62" t="s">
        <v>3576</v>
      </c>
      <c r="B120" s="72" t="s">
        <v>3176</v>
      </c>
      <c r="C120" s="59" t="s">
        <v>3238</v>
      </c>
      <c r="D120" s="134" t="s">
        <v>3675</v>
      </c>
      <c r="E120" s="59" t="s">
        <v>460</v>
      </c>
      <c r="F120" s="79">
        <v>41115</v>
      </c>
      <c r="G120" s="59" t="s">
        <v>319</v>
      </c>
      <c r="H120" s="69">
        <v>3.7000000000133033</v>
      </c>
      <c r="I120" s="72" t="s">
        <v>323</v>
      </c>
      <c r="J120" s="72" t="s">
        <v>136</v>
      </c>
      <c r="K120" s="73">
        <v>5.0999999999999997E-2</v>
      </c>
      <c r="L120" s="73">
        <v>2.5700000000146335E-2</v>
      </c>
      <c r="M120" s="69">
        <v>29969.470471000001</v>
      </c>
      <c r="N120" s="71">
        <v>125.41</v>
      </c>
      <c r="O120" s="69">
        <v>37.584713685000004</v>
      </c>
      <c r="P120" s="70">
        <f t="shared" si="1"/>
        <v>1.6558206610289318E-4</v>
      </c>
      <c r="Q120" s="70">
        <f>O120/'סכום נכסי הקרן'!$C$41</f>
        <v>1.1771839177328863E-5</v>
      </c>
    </row>
    <row r="121" spans="1:17">
      <c r="A121" s="62" t="s">
        <v>3576</v>
      </c>
      <c r="B121" s="72" t="s">
        <v>3176</v>
      </c>
      <c r="C121" s="59" t="s">
        <v>3239</v>
      </c>
      <c r="D121" s="134" t="s">
        <v>3675</v>
      </c>
      <c r="E121" s="59" t="s">
        <v>460</v>
      </c>
      <c r="F121" s="79">
        <v>41179</v>
      </c>
      <c r="G121" s="59" t="s">
        <v>319</v>
      </c>
      <c r="H121" s="69">
        <v>3.7000000000234636</v>
      </c>
      <c r="I121" s="72" t="s">
        <v>323</v>
      </c>
      <c r="J121" s="72" t="s">
        <v>136</v>
      </c>
      <c r="K121" s="73">
        <v>5.0999999999999997E-2</v>
      </c>
      <c r="L121" s="73">
        <v>2.5600000000273026E-2</v>
      </c>
      <c r="M121" s="69">
        <v>37791.504838000001</v>
      </c>
      <c r="N121" s="71">
        <v>124.05</v>
      </c>
      <c r="O121" s="69">
        <v>46.88036373700001</v>
      </c>
      <c r="P121" s="70">
        <f t="shared" si="1"/>
        <v>2.0653469791697871E-4</v>
      </c>
      <c r="Q121" s="70">
        <f>O121/'סכום נכסי הקרן'!$C$41</f>
        <v>1.4683312665672739E-5</v>
      </c>
    </row>
    <row r="122" spans="1:17">
      <c r="A122" s="62" t="s">
        <v>3577</v>
      </c>
      <c r="B122" s="72" t="s">
        <v>3167</v>
      </c>
      <c r="C122" s="59">
        <v>9079</v>
      </c>
      <c r="D122" s="134" t="s">
        <v>3675</v>
      </c>
      <c r="E122" s="59" t="s">
        <v>3205</v>
      </c>
      <c r="F122" s="79">
        <v>44705</v>
      </c>
      <c r="G122" s="59" t="s">
        <v>3166</v>
      </c>
      <c r="H122" s="69">
        <v>7.3999999999977799</v>
      </c>
      <c r="I122" s="72" t="s">
        <v>340</v>
      </c>
      <c r="J122" s="72" t="s">
        <v>136</v>
      </c>
      <c r="K122" s="73">
        <v>2.3671999999999999E-2</v>
      </c>
      <c r="L122" s="73">
        <v>2.5999999999996585E-2</v>
      </c>
      <c r="M122" s="69">
        <v>1120132.758015</v>
      </c>
      <c r="N122" s="71">
        <v>104.47</v>
      </c>
      <c r="O122" s="69">
        <v>1170.202592634</v>
      </c>
      <c r="P122" s="70">
        <f t="shared" si="1"/>
        <v>5.1554087832424026E-3</v>
      </c>
      <c r="Q122" s="70">
        <f>O122/'סכום נכסי הקרן'!$C$41</f>
        <v>3.6651700584534408E-4</v>
      </c>
    </row>
    <row r="123" spans="1:17">
      <c r="A123" s="62" t="s">
        <v>3577</v>
      </c>
      <c r="B123" s="72" t="s">
        <v>3167</v>
      </c>
      <c r="C123" s="59">
        <v>9017</v>
      </c>
      <c r="D123" s="134" t="s">
        <v>3675</v>
      </c>
      <c r="E123" s="59" t="s">
        <v>3205</v>
      </c>
      <c r="F123" s="79">
        <v>44651</v>
      </c>
      <c r="G123" s="59" t="s">
        <v>3166</v>
      </c>
      <c r="H123" s="69">
        <v>7.5000000000007825</v>
      </c>
      <c r="I123" s="72" t="s">
        <v>340</v>
      </c>
      <c r="J123" s="72" t="s">
        <v>136</v>
      </c>
      <c r="K123" s="73">
        <v>1.797E-2</v>
      </c>
      <c r="L123" s="73">
        <v>3.7700000000002891E-2</v>
      </c>
      <c r="M123" s="69">
        <v>2744450.3916400005</v>
      </c>
      <c r="N123" s="71">
        <v>93.1</v>
      </c>
      <c r="O123" s="69">
        <v>2555.0834436380001</v>
      </c>
      <c r="P123" s="70">
        <f t="shared" si="1"/>
        <v>1.1256597541455375E-2</v>
      </c>
      <c r="Q123" s="70">
        <f>O123/'סכום נכסי הקרן'!$C$41</f>
        <v>8.0027299490021775E-4</v>
      </c>
    </row>
    <row r="124" spans="1:17">
      <c r="A124" s="62" t="s">
        <v>3577</v>
      </c>
      <c r="B124" s="72" t="s">
        <v>3167</v>
      </c>
      <c r="C124" s="59">
        <v>9080</v>
      </c>
      <c r="D124" s="134" t="s">
        <v>3675</v>
      </c>
      <c r="E124" s="59" t="s">
        <v>3205</v>
      </c>
      <c r="F124" s="79">
        <v>44705</v>
      </c>
      <c r="G124" s="59" t="s">
        <v>3166</v>
      </c>
      <c r="H124" s="69">
        <v>7.0299999999977212</v>
      </c>
      <c r="I124" s="72" t="s">
        <v>340</v>
      </c>
      <c r="J124" s="72" t="s">
        <v>136</v>
      </c>
      <c r="K124" s="73">
        <v>2.3184999999999997E-2</v>
      </c>
      <c r="L124" s="73">
        <v>2.7399999999994394E-2</v>
      </c>
      <c r="M124" s="69">
        <v>796033.42883999983</v>
      </c>
      <c r="N124" s="71">
        <v>103.18</v>
      </c>
      <c r="O124" s="69">
        <v>821.3472906290001</v>
      </c>
      <c r="P124" s="70">
        <f t="shared" si="1"/>
        <v>3.6185025249943791E-3</v>
      </c>
      <c r="Q124" s="70">
        <f>O124/'סכום נכסי הקרן'!$C$41</f>
        <v>2.5725267711373224E-4</v>
      </c>
    </row>
    <row r="125" spans="1:17">
      <c r="A125" s="62" t="s">
        <v>3577</v>
      </c>
      <c r="B125" s="72" t="s">
        <v>3167</v>
      </c>
      <c r="C125" s="59">
        <v>9019</v>
      </c>
      <c r="D125" s="134" t="s">
        <v>3675</v>
      </c>
      <c r="E125" s="59" t="s">
        <v>3205</v>
      </c>
      <c r="F125" s="79">
        <v>44651</v>
      </c>
      <c r="G125" s="59" t="s">
        <v>3166</v>
      </c>
      <c r="H125" s="69">
        <v>7.0899999999982981</v>
      </c>
      <c r="I125" s="72" t="s">
        <v>340</v>
      </c>
      <c r="J125" s="72" t="s">
        <v>136</v>
      </c>
      <c r="K125" s="73">
        <v>1.8769999999999998E-2</v>
      </c>
      <c r="L125" s="73">
        <v>3.8999999999987399E-2</v>
      </c>
      <c r="M125" s="69">
        <v>1695281.394136</v>
      </c>
      <c r="N125" s="71">
        <v>93.53</v>
      </c>
      <c r="O125" s="69">
        <v>1585.5966960299997</v>
      </c>
      <c r="P125" s="70">
        <f t="shared" si="1"/>
        <v>6.9854563516164349E-3</v>
      </c>
      <c r="Q125" s="70">
        <f>O125/'סכום נכסי הקרן'!$C$41</f>
        <v>4.9662183041235947E-4</v>
      </c>
    </row>
    <row r="126" spans="1:17">
      <c r="A126" s="62" t="s">
        <v>3578</v>
      </c>
      <c r="B126" s="72" t="s">
        <v>3167</v>
      </c>
      <c r="C126" s="59">
        <v>4100</v>
      </c>
      <c r="D126" s="134" t="s">
        <v>3675</v>
      </c>
      <c r="E126" s="59" t="s">
        <v>464</v>
      </c>
      <c r="F126" s="79">
        <v>42052</v>
      </c>
      <c r="G126" s="59" t="s">
        <v>134</v>
      </c>
      <c r="H126" s="69">
        <v>3.9699999999949518</v>
      </c>
      <c r="I126" s="72" t="s">
        <v>660</v>
      </c>
      <c r="J126" s="72" t="s">
        <v>136</v>
      </c>
      <c r="K126" s="73">
        <v>2.9779E-2</v>
      </c>
      <c r="L126" s="73">
        <v>1.9999999999970652E-2</v>
      </c>
      <c r="M126" s="69">
        <v>289631.47504500003</v>
      </c>
      <c r="N126" s="71">
        <v>117.66</v>
      </c>
      <c r="O126" s="69">
        <v>340.78039797600002</v>
      </c>
      <c r="P126" s="70">
        <f t="shared" si="1"/>
        <v>1.5013317078095036E-3</v>
      </c>
      <c r="Q126" s="70">
        <f>O126/'סכום נכסי הקרן'!$C$41</f>
        <v>1.0673520286415343E-4</v>
      </c>
    </row>
    <row r="127" spans="1:17">
      <c r="A127" s="62" t="s">
        <v>3579</v>
      </c>
      <c r="B127" s="72" t="s">
        <v>3176</v>
      </c>
      <c r="C127" s="59" t="s">
        <v>3240</v>
      </c>
      <c r="D127" s="134" t="s">
        <v>3675</v>
      </c>
      <c r="E127" s="59" t="s">
        <v>464</v>
      </c>
      <c r="F127" s="79">
        <v>41767</v>
      </c>
      <c r="G127" s="59" t="s">
        <v>134</v>
      </c>
      <c r="H127" s="69">
        <v>4.2499999999669971</v>
      </c>
      <c r="I127" s="72" t="s">
        <v>660</v>
      </c>
      <c r="J127" s="72" t="s">
        <v>136</v>
      </c>
      <c r="K127" s="73">
        <v>5.3499999999999999E-2</v>
      </c>
      <c r="L127" s="73">
        <v>2.5099999999977998E-2</v>
      </c>
      <c r="M127" s="69">
        <v>17847.111561999998</v>
      </c>
      <c r="N127" s="71">
        <v>127.33</v>
      </c>
      <c r="O127" s="69">
        <v>22.724727654999999</v>
      </c>
      <c r="P127" s="70">
        <f t="shared" si="1"/>
        <v>1.0011536573823055E-4</v>
      </c>
      <c r="Q127" s="70">
        <f>O127/'סכום נכסי הקרן'!$C$41</f>
        <v>7.1175702320175233E-6</v>
      </c>
    </row>
    <row r="128" spans="1:17">
      <c r="A128" s="62" t="s">
        <v>3579</v>
      </c>
      <c r="B128" s="72" t="s">
        <v>3176</v>
      </c>
      <c r="C128" s="59" t="s">
        <v>3241</v>
      </c>
      <c r="D128" s="134" t="s">
        <v>3675</v>
      </c>
      <c r="E128" s="59" t="s">
        <v>464</v>
      </c>
      <c r="F128" s="79">
        <v>41269</v>
      </c>
      <c r="G128" s="59" t="s">
        <v>134</v>
      </c>
      <c r="H128" s="69">
        <v>4.2899999999876464</v>
      </c>
      <c r="I128" s="72" t="s">
        <v>660</v>
      </c>
      <c r="J128" s="72" t="s">
        <v>136</v>
      </c>
      <c r="K128" s="73">
        <v>5.3499999999999999E-2</v>
      </c>
      <c r="L128" s="73">
        <v>1.9299999999944625E-2</v>
      </c>
      <c r="M128" s="69">
        <v>88638.725657000003</v>
      </c>
      <c r="N128" s="71">
        <v>132.41999999999999</v>
      </c>
      <c r="O128" s="69">
        <v>117.375397405</v>
      </c>
      <c r="P128" s="70">
        <f t="shared" si="1"/>
        <v>5.1710546406861808E-4</v>
      </c>
      <c r="Q128" s="70">
        <f>O128/'סכום נכסי הקרן'!$C$41</f>
        <v>3.6762932749921881E-5</v>
      </c>
    </row>
    <row r="129" spans="1:17">
      <c r="A129" s="62" t="s">
        <v>3579</v>
      </c>
      <c r="B129" s="72" t="s">
        <v>3176</v>
      </c>
      <c r="C129" s="59" t="s">
        <v>3242</v>
      </c>
      <c r="D129" s="134" t="s">
        <v>3675</v>
      </c>
      <c r="E129" s="59" t="s">
        <v>464</v>
      </c>
      <c r="F129" s="79">
        <v>41767</v>
      </c>
      <c r="G129" s="59" t="s">
        <v>134</v>
      </c>
      <c r="H129" s="69">
        <v>4.2500000001124576</v>
      </c>
      <c r="I129" s="72" t="s">
        <v>660</v>
      </c>
      <c r="J129" s="72" t="s">
        <v>136</v>
      </c>
      <c r="K129" s="73">
        <v>5.3499999999999999E-2</v>
      </c>
      <c r="L129" s="73">
        <v>2.5100000000449828E-2</v>
      </c>
      <c r="M129" s="69">
        <v>13967.305605</v>
      </c>
      <c r="N129" s="71">
        <v>127.33</v>
      </c>
      <c r="O129" s="69">
        <v>17.78457062</v>
      </c>
      <c r="P129" s="70">
        <f t="shared" si="1"/>
        <v>7.8351160865372749E-5</v>
      </c>
      <c r="Q129" s="70">
        <f>O129/'סכום נכסי הקרן'!$C$41</f>
        <v>5.5702727159537185E-6</v>
      </c>
    </row>
    <row r="130" spans="1:17">
      <c r="A130" s="62" t="s">
        <v>3579</v>
      </c>
      <c r="B130" s="72" t="s">
        <v>3176</v>
      </c>
      <c r="C130" s="59" t="s">
        <v>3243</v>
      </c>
      <c r="D130" s="134" t="s">
        <v>3675</v>
      </c>
      <c r="E130" s="59" t="s">
        <v>464</v>
      </c>
      <c r="F130" s="79">
        <v>41767</v>
      </c>
      <c r="G130" s="59" t="s">
        <v>134</v>
      </c>
      <c r="H130" s="69">
        <v>4.2500000000440048</v>
      </c>
      <c r="I130" s="72" t="s">
        <v>660</v>
      </c>
      <c r="J130" s="72" t="s">
        <v>136</v>
      </c>
      <c r="K130" s="73">
        <v>5.3499999999999999E-2</v>
      </c>
      <c r="L130" s="73">
        <v>2.5100000000281633E-2</v>
      </c>
      <c r="M130" s="69">
        <v>17847.110798000002</v>
      </c>
      <c r="N130" s="71">
        <v>127.33</v>
      </c>
      <c r="O130" s="69">
        <v>22.724726636</v>
      </c>
      <c r="P130" s="70">
        <f t="shared" si="1"/>
        <v>1.001153612489553E-4</v>
      </c>
      <c r="Q130" s="70">
        <f>O130/'סכום נכסי הקרן'!$C$41</f>
        <v>7.1175699128584039E-6</v>
      </c>
    </row>
    <row r="131" spans="1:17">
      <c r="A131" s="62" t="s">
        <v>3579</v>
      </c>
      <c r="B131" s="72" t="s">
        <v>3176</v>
      </c>
      <c r="C131" s="59" t="s">
        <v>3244</v>
      </c>
      <c r="D131" s="134" t="s">
        <v>3675</v>
      </c>
      <c r="E131" s="59" t="s">
        <v>464</v>
      </c>
      <c r="F131" s="79">
        <v>41269</v>
      </c>
      <c r="G131" s="59" t="s">
        <v>134</v>
      </c>
      <c r="H131" s="69">
        <v>4.2900000000031273</v>
      </c>
      <c r="I131" s="72" t="s">
        <v>660</v>
      </c>
      <c r="J131" s="72" t="s">
        <v>136</v>
      </c>
      <c r="K131" s="73">
        <v>5.3499999999999999E-2</v>
      </c>
      <c r="L131" s="73">
        <v>1.9299999999970334E-2</v>
      </c>
      <c r="M131" s="69">
        <v>94178.640743000011</v>
      </c>
      <c r="N131" s="71">
        <v>132.41999999999999</v>
      </c>
      <c r="O131" s="69">
        <v>124.711352809</v>
      </c>
      <c r="P131" s="70">
        <f t="shared" si="1"/>
        <v>5.4942452502551424E-4</v>
      </c>
      <c r="Q131" s="70">
        <f>O131/'סכום נכסי הקרן'!$C$41</f>
        <v>3.9060613875065312E-5</v>
      </c>
    </row>
    <row r="132" spans="1:17">
      <c r="A132" s="62" t="s">
        <v>3579</v>
      </c>
      <c r="B132" s="72" t="s">
        <v>3176</v>
      </c>
      <c r="C132" s="59" t="s">
        <v>3245</v>
      </c>
      <c r="D132" s="134" t="s">
        <v>3675</v>
      </c>
      <c r="E132" s="59" t="s">
        <v>464</v>
      </c>
      <c r="F132" s="79">
        <v>41281</v>
      </c>
      <c r="G132" s="59" t="s">
        <v>134</v>
      </c>
      <c r="H132" s="69">
        <v>4.2800000000089131</v>
      </c>
      <c r="I132" s="72" t="s">
        <v>660</v>
      </c>
      <c r="J132" s="72" t="s">
        <v>136</v>
      </c>
      <c r="K132" s="73">
        <v>5.3499999999999999E-2</v>
      </c>
      <c r="L132" s="73">
        <v>1.9400000000044566E-2</v>
      </c>
      <c r="M132" s="69">
        <v>118651.50109400001</v>
      </c>
      <c r="N132" s="71">
        <v>132.38</v>
      </c>
      <c r="O132" s="69">
        <v>157.07085294499998</v>
      </c>
      <c r="P132" s="70">
        <f t="shared" si="1"/>
        <v>6.9198654998818294E-4</v>
      </c>
      <c r="Q132" s="70">
        <f>O132/'סכום נכסי הקרן'!$C$41</f>
        <v>4.919587350887149E-5</v>
      </c>
    </row>
    <row r="133" spans="1:17">
      <c r="A133" s="62" t="s">
        <v>3579</v>
      </c>
      <c r="B133" s="72" t="s">
        <v>3176</v>
      </c>
      <c r="C133" s="59" t="s">
        <v>3246</v>
      </c>
      <c r="D133" s="134" t="s">
        <v>3675</v>
      </c>
      <c r="E133" s="59" t="s">
        <v>464</v>
      </c>
      <c r="F133" s="79">
        <v>41767</v>
      </c>
      <c r="G133" s="59" t="s">
        <v>134</v>
      </c>
      <c r="H133" s="69">
        <v>4.2500000000562279</v>
      </c>
      <c r="I133" s="72" t="s">
        <v>660</v>
      </c>
      <c r="J133" s="72" t="s">
        <v>136</v>
      </c>
      <c r="K133" s="73">
        <v>5.3499999999999999E-2</v>
      </c>
      <c r="L133" s="73">
        <v>2.5100000000322378E-2</v>
      </c>
      <c r="M133" s="69">
        <v>20950.956327</v>
      </c>
      <c r="N133" s="71">
        <v>127.33</v>
      </c>
      <c r="O133" s="69">
        <v>26.676853213999998</v>
      </c>
      <c r="P133" s="70">
        <f t="shared" si="1"/>
        <v>1.175267293325325E-4</v>
      </c>
      <c r="Q133" s="70">
        <f>O133/'סכום נכסי הקרן'!$C$41</f>
        <v>8.3554082232572036E-6</v>
      </c>
    </row>
    <row r="134" spans="1:17">
      <c r="A134" s="62" t="s">
        <v>3579</v>
      </c>
      <c r="B134" s="72" t="s">
        <v>3176</v>
      </c>
      <c r="C134" s="59" t="s">
        <v>3247</v>
      </c>
      <c r="D134" s="134" t="s">
        <v>3675</v>
      </c>
      <c r="E134" s="59" t="s">
        <v>464</v>
      </c>
      <c r="F134" s="79">
        <v>41281</v>
      </c>
      <c r="G134" s="59" t="s">
        <v>134</v>
      </c>
      <c r="H134" s="69">
        <v>4.2799999999971714</v>
      </c>
      <c r="I134" s="72" t="s">
        <v>660</v>
      </c>
      <c r="J134" s="72" t="s">
        <v>136</v>
      </c>
      <c r="K134" s="73">
        <v>5.3499999999999999E-2</v>
      </c>
      <c r="L134" s="73">
        <v>1.9400000000012373E-2</v>
      </c>
      <c r="M134" s="69">
        <v>85469.301842000001</v>
      </c>
      <c r="N134" s="71">
        <v>132.38</v>
      </c>
      <c r="O134" s="69">
        <v>113.144258869</v>
      </c>
      <c r="P134" s="70">
        <f t="shared" si="1"/>
        <v>4.9846488942887929E-4</v>
      </c>
      <c r="Q134" s="70">
        <f>O134/'סכום נכסי הקרן'!$C$41</f>
        <v>3.5437705616352701E-5</v>
      </c>
    </row>
    <row r="135" spans="1:17">
      <c r="A135" s="62" t="s">
        <v>3579</v>
      </c>
      <c r="B135" s="72" t="s">
        <v>3176</v>
      </c>
      <c r="C135" s="59" t="s">
        <v>3248</v>
      </c>
      <c r="D135" s="134" t="s">
        <v>3675</v>
      </c>
      <c r="E135" s="59" t="s">
        <v>464</v>
      </c>
      <c r="F135" s="79">
        <v>41767</v>
      </c>
      <c r="G135" s="59" t="s">
        <v>134</v>
      </c>
      <c r="H135" s="69">
        <v>4.2500000000345128</v>
      </c>
      <c r="I135" s="72" t="s">
        <v>660</v>
      </c>
      <c r="J135" s="72" t="s">
        <v>136</v>
      </c>
      <c r="K135" s="73">
        <v>5.3499999999999999E-2</v>
      </c>
      <c r="L135" s="73">
        <v>2.5100000000317507E-2</v>
      </c>
      <c r="M135" s="69">
        <v>17067.237429000001</v>
      </c>
      <c r="N135" s="71">
        <v>127.33</v>
      </c>
      <c r="O135" s="69">
        <v>21.731713781</v>
      </c>
      <c r="P135" s="70">
        <f t="shared" si="1"/>
        <v>9.5740574159297229E-5</v>
      </c>
      <c r="Q135" s="70">
        <f>O135/'סכום נכסי הקרן'!$C$41</f>
        <v>6.8065501794622318E-6</v>
      </c>
    </row>
    <row r="136" spans="1:17">
      <c r="A136" s="62" t="s">
        <v>3579</v>
      </c>
      <c r="B136" s="72" t="s">
        <v>3176</v>
      </c>
      <c r="C136" s="59" t="s">
        <v>3249</v>
      </c>
      <c r="D136" s="134" t="s">
        <v>3675</v>
      </c>
      <c r="E136" s="59" t="s">
        <v>464</v>
      </c>
      <c r="F136" s="79">
        <v>41281</v>
      </c>
      <c r="G136" s="59" t="s">
        <v>134</v>
      </c>
      <c r="H136" s="69">
        <v>4.2799999999914631</v>
      </c>
      <c r="I136" s="72" t="s">
        <v>660</v>
      </c>
      <c r="J136" s="72" t="s">
        <v>136</v>
      </c>
      <c r="K136" s="73">
        <v>5.3499999999999999E-2</v>
      </c>
      <c r="L136" s="73">
        <v>1.9399999999949957E-2</v>
      </c>
      <c r="M136" s="69">
        <v>102646.958552</v>
      </c>
      <c r="N136" s="71">
        <v>132.38</v>
      </c>
      <c r="O136" s="69">
        <v>135.884040072</v>
      </c>
      <c r="P136" s="70">
        <f t="shared" si="1"/>
        <v>5.9864657461817475E-4</v>
      </c>
      <c r="Q136" s="70">
        <f>O136/'סכום נכסי הקרן'!$C$41</f>
        <v>4.2559990742504831E-5</v>
      </c>
    </row>
    <row r="137" spans="1:17">
      <c r="A137" s="62" t="s">
        <v>3580</v>
      </c>
      <c r="B137" s="72" t="s">
        <v>3176</v>
      </c>
      <c r="C137" s="59" t="s">
        <v>3250</v>
      </c>
      <c r="D137" s="134" t="s">
        <v>3675</v>
      </c>
      <c r="E137" s="59" t="s">
        <v>3205</v>
      </c>
      <c r="F137" s="79">
        <v>44748</v>
      </c>
      <c r="G137" s="59" t="s">
        <v>3166</v>
      </c>
      <c r="H137" s="69">
        <v>1.4199999999999977</v>
      </c>
      <c r="I137" s="72" t="s">
        <v>340</v>
      </c>
      <c r="J137" s="72" t="s">
        <v>136</v>
      </c>
      <c r="K137" s="73">
        <v>7.5660000000000005E-2</v>
      </c>
      <c r="L137" s="73">
        <v>7.8400000000001219E-2</v>
      </c>
      <c r="M137" s="69">
        <v>7758735.9563149996</v>
      </c>
      <c r="N137" s="71">
        <v>101.68</v>
      </c>
      <c r="O137" s="69">
        <v>7889.0827258309992</v>
      </c>
      <c r="P137" s="70">
        <f t="shared" ref="P137:P200" si="2">IFERROR(O137/$O$8,0)</f>
        <v>3.4755901783577493E-2</v>
      </c>
      <c r="Q137" s="70">
        <f>O137/'סכום נכסי הקרן'!$C$41</f>
        <v>2.4709251182134084E-3</v>
      </c>
    </row>
    <row r="138" spans="1:17">
      <c r="A138" s="62" t="s">
        <v>3581</v>
      </c>
      <c r="B138" s="72" t="s">
        <v>3176</v>
      </c>
      <c r="C138" s="59">
        <v>7127</v>
      </c>
      <c r="D138" s="134" t="s">
        <v>3675</v>
      </c>
      <c r="E138" s="59" t="s">
        <v>3205</v>
      </c>
      <c r="F138" s="79">
        <v>43631</v>
      </c>
      <c r="G138" s="59" t="s">
        <v>3166</v>
      </c>
      <c r="H138" s="69">
        <v>4.7199999999992892</v>
      </c>
      <c r="I138" s="72" t="s">
        <v>340</v>
      </c>
      <c r="J138" s="72" t="s">
        <v>136</v>
      </c>
      <c r="K138" s="73">
        <v>3.1E-2</v>
      </c>
      <c r="L138" s="73">
        <v>2.6699999999986429E-2</v>
      </c>
      <c r="M138" s="69">
        <v>544141.36170799995</v>
      </c>
      <c r="N138" s="71">
        <v>113.73</v>
      </c>
      <c r="O138" s="69">
        <v>618.85195395200003</v>
      </c>
      <c r="P138" s="70">
        <f t="shared" si="2"/>
        <v>2.7263952575506938E-3</v>
      </c>
      <c r="Q138" s="70">
        <f>O138/'סכום נכסי הקרן'!$C$41</f>
        <v>1.9382948444292961E-4</v>
      </c>
    </row>
    <row r="139" spans="1:17">
      <c r="A139" s="62" t="s">
        <v>3581</v>
      </c>
      <c r="B139" s="72" t="s">
        <v>3176</v>
      </c>
      <c r="C139" s="59">
        <v>7128</v>
      </c>
      <c r="D139" s="134" t="s">
        <v>3675</v>
      </c>
      <c r="E139" s="59" t="s">
        <v>3205</v>
      </c>
      <c r="F139" s="79">
        <v>43634</v>
      </c>
      <c r="G139" s="59" t="s">
        <v>3166</v>
      </c>
      <c r="H139" s="69">
        <v>4.7400000000011673</v>
      </c>
      <c r="I139" s="72" t="s">
        <v>340</v>
      </c>
      <c r="J139" s="72" t="s">
        <v>136</v>
      </c>
      <c r="K139" s="73">
        <v>2.4900000000000002E-2</v>
      </c>
      <c r="L139" s="73">
        <v>2.6800000000023347E-2</v>
      </c>
      <c r="M139" s="69">
        <v>228589.22062499999</v>
      </c>
      <c r="N139" s="71">
        <v>112.44</v>
      </c>
      <c r="O139" s="69">
        <v>257.02570600499996</v>
      </c>
      <c r="P139" s="70">
        <f t="shared" si="2"/>
        <v>1.1323445962247109E-3</v>
      </c>
      <c r="Q139" s="70">
        <f>O139/'סכום נכסי הקרן'!$C$41</f>
        <v>8.0502549544172981E-5</v>
      </c>
    </row>
    <row r="140" spans="1:17">
      <c r="A140" s="62" t="s">
        <v>3581</v>
      </c>
      <c r="B140" s="72" t="s">
        <v>3176</v>
      </c>
      <c r="C140" s="59">
        <v>7130</v>
      </c>
      <c r="D140" s="134" t="s">
        <v>3675</v>
      </c>
      <c r="E140" s="59" t="s">
        <v>3205</v>
      </c>
      <c r="F140" s="79">
        <v>43634</v>
      </c>
      <c r="G140" s="59" t="s">
        <v>3166</v>
      </c>
      <c r="H140" s="69">
        <v>4.9899999999967308</v>
      </c>
      <c r="I140" s="72" t="s">
        <v>340</v>
      </c>
      <c r="J140" s="72" t="s">
        <v>136</v>
      </c>
      <c r="K140" s="73">
        <v>3.6000000000000004E-2</v>
      </c>
      <c r="L140" s="73">
        <v>2.7099999999953762E-2</v>
      </c>
      <c r="M140" s="69">
        <v>152097.97950799999</v>
      </c>
      <c r="N140" s="71">
        <v>116.58</v>
      </c>
      <c r="O140" s="69">
        <v>177.31582574199996</v>
      </c>
      <c r="P140" s="70">
        <f t="shared" si="2"/>
        <v>7.8117718349996585E-4</v>
      </c>
      <c r="Q140" s="70">
        <f>O140/'סכום נכסי הקרן'!$C$41</f>
        <v>5.5536764274012395E-5</v>
      </c>
    </row>
    <row r="141" spans="1:17">
      <c r="A141" s="62" t="s">
        <v>3582</v>
      </c>
      <c r="B141" s="72" t="s">
        <v>3176</v>
      </c>
      <c r="C141" s="59" t="s">
        <v>3251</v>
      </c>
      <c r="D141" s="134" t="s">
        <v>3675</v>
      </c>
      <c r="E141" s="59" t="s">
        <v>3205</v>
      </c>
      <c r="F141" s="79">
        <v>45273</v>
      </c>
      <c r="G141" s="59" t="s">
        <v>3166</v>
      </c>
      <c r="H141" s="69">
        <v>3.5299999999986249</v>
      </c>
      <c r="I141" s="72" t="s">
        <v>132</v>
      </c>
      <c r="J141" s="72" t="s">
        <v>136</v>
      </c>
      <c r="K141" s="73">
        <v>6.9500000000000006E-2</v>
      </c>
      <c r="L141" s="73">
        <v>7.0799999999946031E-2</v>
      </c>
      <c r="M141" s="69">
        <v>384672.09046400001</v>
      </c>
      <c r="N141" s="71">
        <v>100.21</v>
      </c>
      <c r="O141" s="69">
        <v>385.47991830100005</v>
      </c>
      <c r="P141" s="70">
        <f t="shared" si="2"/>
        <v>1.6982585486324437E-3</v>
      </c>
      <c r="Q141" s="70">
        <f>O141/'סכום נכסי הקרן'!$C$41</f>
        <v>1.2073545756822603E-4</v>
      </c>
    </row>
    <row r="142" spans="1:17">
      <c r="A142" s="62" t="s">
        <v>3582</v>
      </c>
      <c r="B142" s="72" t="s">
        <v>3176</v>
      </c>
      <c r="C142" s="59" t="s">
        <v>3252</v>
      </c>
      <c r="D142" s="134" t="s">
        <v>3675</v>
      </c>
      <c r="E142" s="59" t="s">
        <v>3205</v>
      </c>
      <c r="F142" s="79">
        <v>45273</v>
      </c>
      <c r="G142" s="59" t="s">
        <v>3166</v>
      </c>
      <c r="H142" s="69">
        <v>4.7300000000002607</v>
      </c>
      <c r="I142" s="72" t="s">
        <v>132</v>
      </c>
      <c r="J142" s="72" t="s">
        <v>136</v>
      </c>
      <c r="K142" s="73">
        <v>6.9500000000000006E-2</v>
      </c>
      <c r="L142" s="73">
        <v>7.0500000000026028E-2</v>
      </c>
      <c r="M142" s="69">
        <v>306089.77780600003</v>
      </c>
      <c r="N142" s="71">
        <v>100.41</v>
      </c>
      <c r="O142" s="69">
        <v>307.344758904</v>
      </c>
      <c r="P142" s="70">
        <f t="shared" si="2"/>
        <v>1.3540286780348767E-3</v>
      </c>
      <c r="Q142" s="70">
        <f>O142/'סכום נכסי הקרן'!$C$41</f>
        <v>9.6262887729719332E-5</v>
      </c>
    </row>
    <row r="143" spans="1:17">
      <c r="A143" s="62" t="s">
        <v>3575</v>
      </c>
      <c r="B143" s="72" t="s">
        <v>3167</v>
      </c>
      <c r="C143" s="59">
        <v>2378</v>
      </c>
      <c r="D143" s="134" t="s">
        <v>3675</v>
      </c>
      <c r="E143" s="59" t="s">
        <v>464</v>
      </c>
      <c r="F143" s="79">
        <v>40489</v>
      </c>
      <c r="G143" s="59" t="s">
        <v>134</v>
      </c>
      <c r="H143" s="69">
        <v>1.6099999999952681</v>
      </c>
      <c r="I143" s="72" t="s">
        <v>340</v>
      </c>
      <c r="J143" s="72" t="s">
        <v>136</v>
      </c>
      <c r="K143" s="73">
        <v>5.7000000000000002E-2</v>
      </c>
      <c r="L143" s="73">
        <v>2.0200000000002428E-2</v>
      </c>
      <c r="M143" s="69">
        <v>131302.431908</v>
      </c>
      <c r="N143" s="71">
        <v>125.54</v>
      </c>
      <c r="O143" s="69">
        <v>164.83707359799999</v>
      </c>
      <c r="P143" s="70">
        <f t="shared" si="2"/>
        <v>7.2620117437809605E-4</v>
      </c>
      <c r="Q143" s="70">
        <f>O143/'סכום נכסי הקרן'!$C$41</f>
        <v>5.1628317222796941E-5</v>
      </c>
    </row>
    <row r="144" spans="1:17">
      <c r="A144" s="62" t="s">
        <v>3583</v>
      </c>
      <c r="B144" s="72" t="s">
        <v>3176</v>
      </c>
      <c r="C144" s="59" t="s">
        <v>3253</v>
      </c>
      <c r="D144" s="134" t="s">
        <v>3675</v>
      </c>
      <c r="E144" s="59" t="s">
        <v>533</v>
      </c>
      <c r="F144" s="79">
        <v>43801</v>
      </c>
      <c r="G144" s="59" t="s">
        <v>319</v>
      </c>
      <c r="H144" s="69">
        <v>4.5699999999999781</v>
      </c>
      <c r="I144" s="72" t="s">
        <v>323</v>
      </c>
      <c r="J144" s="72" t="s">
        <v>137</v>
      </c>
      <c r="K144" s="73">
        <v>2.3629999999999998E-2</v>
      </c>
      <c r="L144" s="73">
        <v>5.4200000000001115E-2</v>
      </c>
      <c r="M144" s="69">
        <v>1183195.945172</v>
      </c>
      <c r="N144" s="71">
        <v>87.31</v>
      </c>
      <c r="O144" s="69">
        <v>4144.176959337</v>
      </c>
      <c r="P144" s="70">
        <f t="shared" si="2"/>
        <v>1.8257459374950293E-2</v>
      </c>
      <c r="Q144" s="70">
        <f>O144/'סכום נכסי הקרן'!$C$41</f>
        <v>1.2979900577818355E-3</v>
      </c>
    </row>
    <row r="145" spans="1:17">
      <c r="A145" s="62" t="s">
        <v>3584</v>
      </c>
      <c r="B145" s="72" t="s">
        <v>3176</v>
      </c>
      <c r="C145" s="59">
        <v>9365</v>
      </c>
      <c r="D145" s="134" t="s">
        <v>3675</v>
      </c>
      <c r="E145" s="59" t="s">
        <v>304</v>
      </c>
      <c r="F145" s="79">
        <v>44906</v>
      </c>
      <c r="G145" s="59" t="s">
        <v>3166</v>
      </c>
      <c r="H145" s="69">
        <v>1.7599999999673146</v>
      </c>
      <c r="I145" s="72" t="s">
        <v>340</v>
      </c>
      <c r="J145" s="72" t="s">
        <v>136</v>
      </c>
      <c r="K145" s="73">
        <v>7.6799999999999993E-2</v>
      </c>
      <c r="L145" s="73">
        <v>7.6800000000653706E-2</v>
      </c>
      <c r="M145" s="69">
        <v>6080.0697030000001</v>
      </c>
      <c r="N145" s="71">
        <v>100.64</v>
      </c>
      <c r="O145" s="69">
        <v>6.1189819950000004</v>
      </c>
      <c r="P145" s="70">
        <f t="shared" si="2"/>
        <v>2.6957600094286925E-5</v>
      </c>
      <c r="Q145" s="70">
        <f>O145/'סכום נכסי הקרן'!$C$41</f>
        <v>1.9165151177633862E-6</v>
      </c>
    </row>
    <row r="146" spans="1:17">
      <c r="A146" s="62" t="s">
        <v>3584</v>
      </c>
      <c r="B146" s="72" t="s">
        <v>3176</v>
      </c>
      <c r="C146" s="59">
        <v>9509</v>
      </c>
      <c r="D146" s="134" t="s">
        <v>3675</v>
      </c>
      <c r="E146" s="59" t="s">
        <v>304</v>
      </c>
      <c r="F146" s="79">
        <v>44991</v>
      </c>
      <c r="G146" s="59" t="s">
        <v>3166</v>
      </c>
      <c r="H146" s="69">
        <v>1.7700000000004268</v>
      </c>
      <c r="I146" s="72" t="s">
        <v>340</v>
      </c>
      <c r="J146" s="72" t="s">
        <v>136</v>
      </c>
      <c r="K146" s="73">
        <v>7.6799999999999993E-2</v>
      </c>
      <c r="L146" s="73">
        <v>7.3100000000045642E-2</v>
      </c>
      <c r="M146" s="69">
        <v>300694.39782499999</v>
      </c>
      <c r="N146" s="71">
        <v>101.26</v>
      </c>
      <c r="O146" s="69">
        <v>304.48318243099999</v>
      </c>
      <c r="P146" s="70">
        <f t="shared" si="2"/>
        <v>1.3414218041690295E-3</v>
      </c>
      <c r="Q146" s="70">
        <f>O146/'סכום נכסי הקרן'!$C$41</f>
        <v>9.5366618615735685E-5</v>
      </c>
    </row>
    <row r="147" spans="1:17">
      <c r="A147" s="62" t="s">
        <v>3584</v>
      </c>
      <c r="B147" s="72" t="s">
        <v>3176</v>
      </c>
      <c r="C147" s="59">
        <v>9316</v>
      </c>
      <c r="D147" s="134" t="s">
        <v>3675</v>
      </c>
      <c r="E147" s="59" t="s">
        <v>304</v>
      </c>
      <c r="F147" s="79">
        <v>44885</v>
      </c>
      <c r="G147" s="59" t="s">
        <v>3166</v>
      </c>
      <c r="H147" s="69">
        <v>1.759999999999966</v>
      </c>
      <c r="I147" s="72" t="s">
        <v>340</v>
      </c>
      <c r="J147" s="72" t="s">
        <v>136</v>
      </c>
      <c r="K147" s="73">
        <v>7.6799999999999993E-2</v>
      </c>
      <c r="L147" s="73">
        <v>8.0899999999998015E-2</v>
      </c>
      <c r="M147" s="69">
        <v>2352365.9940289999</v>
      </c>
      <c r="N147" s="71">
        <v>99.97</v>
      </c>
      <c r="O147" s="69">
        <v>2351.6605686829998</v>
      </c>
      <c r="P147" s="70">
        <f t="shared" si="2"/>
        <v>1.03604039397177E-2</v>
      </c>
      <c r="Q147" s="70">
        <f>O147/'סכום נכסי הקרן'!$C$41</f>
        <v>7.3655928966808652E-4</v>
      </c>
    </row>
    <row r="148" spans="1:17">
      <c r="A148" s="62" t="s">
        <v>3585</v>
      </c>
      <c r="B148" s="72" t="s">
        <v>3176</v>
      </c>
      <c r="C148" s="59" t="s">
        <v>3254</v>
      </c>
      <c r="D148" s="134" t="s">
        <v>3675</v>
      </c>
      <c r="E148" s="59" t="s">
        <v>550</v>
      </c>
      <c r="F148" s="79">
        <v>45015</v>
      </c>
      <c r="G148" s="59" t="s">
        <v>134</v>
      </c>
      <c r="H148" s="69">
        <v>4.9699999999982918</v>
      </c>
      <c r="I148" s="72" t="s">
        <v>323</v>
      </c>
      <c r="J148" s="72" t="s">
        <v>136</v>
      </c>
      <c r="K148" s="73">
        <v>4.4999999999999998E-2</v>
      </c>
      <c r="L148" s="73">
        <v>3.7099999999987497E-2</v>
      </c>
      <c r="M148" s="69">
        <v>532986.31675899995</v>
      </c>
      <c r="N148" s="71">
        <v>106.49</v>
      </c>
      <c r="O148" s="69">
        <v>567.57709790099989</v>
      </c>
      <c r="P148" s="70">
        <f t="shared" si="2"/>
        <v>2.500500318581358E-3</v>
      </c>
      <c r="Q148" s="70">
        <f>O148/'סכום נכסי הקרן'!$C$41</f>
        <v>1.7776978090675615E-4</v>
      </c>
    </row>
    <row r="149" spans="1:17">
      <c r="A149" s="62" t="s">
        <v>3586</v>
      </c>
      <c r="B149" s="72" t="s">
        <v>3176</v>
      </c>
      <c r="C149" s="59" t="s">
        <v>3255</v>
      </c>
      <c r="D149" s="134" t="s">
        <v>3675</v>
      </c>
      <c r="E149" s="59" t="s">
        <v>550</v>
      </c>
      <c r="F149" s="79">
        <v>44074</v>
      </c>
      <c r="G149" s="59" t="s">
        <v>134</v>
      </c>
      <c r="H149" s="69">
        <v>8.5999999999968431</v>
      </c>
      <c r="I149" s="72" t="s">
        <v>660</v>
      </c>
      <c r="J149" s="72" t="s">
        <v>136</v>
      </c>
      <c r="K149" s="73">
        <v>2.35E-2</v>
      </c>
      <c r="L149" s="73">
        <v>4.089999999998737E-2</v>
      </c>
      <c r="M149" s="69">
        <v>658517.66473900003</v>
      </c>
      <c r="N149" s="71">
        <v>96.18</v>
      </c>
      <c r="O149" s="69">
        <v>633.36228101999995</v>
      </c>
      <c r="P149" s="70">
        <f t="shared" si="2"/>
        <v>2.790321511077192E-3</v>
      </c>
      <c r="Q149" s="70">
        <f>O149/'סכום נכסי הקרן'!$C$41</f>
        <v>1.9837423734663759E-4</v>
      </c>
    </row>
    <row r="150" spans="1:17">
      <c r="A150" s="62" t="s">
        <v>3586</v>
      </c>
      <c r="B150" s="72" t="s">
        <v>3176</v>
      </c>
      <c r="C150" s="59" t="s">
        <v>3256</v>
      </c>
      <c r="D150" s="134" t="s">
        <v>3675</v>
      </c>
      <c r="E150" s="59" t="s">
        <v>550</v>
      </c>
      <c r="F150" s="79">
        <v>44189</v>
      </c>
      <c r="G150" s="59" t="s">
        <v>134</v>
      </c>
      <c r="H150" s="69">
        <v>8.4999999999745448</v>
      </c>
      <c r="I150" s="72" t="s">
        <v>660</v>
      </c>
      <c r="J150" s="72" t="s">
        <v>136</v>
      </c>
      <c r="K150" s="73">
        <v>2.4700000000000003E-2</v>
      </c>
      <c r="L150" s="73">
        <v>4.3299999999852359E-2</v>
      </c>
      <c r="M150" s="69">
        <v>82384.170037000004</v>
      </c>
      <c r="N150" s="71">
        <v>95.37</v>
      </c>
      <c r="O150" s="69">
        <v>78.569788652</v>
      </c>
      <c r="P150" s="70">
        <f t="shared" si="2"/>
        <v>3.461446599620627E-4</v>
      </c>
      <c r="Q150" s="70">
        <f>O150/'סכום נכסי הקרן'!$C$41</f>
        <v>2.4608699269596744E-5</v>
      </c>
    </row>
    <row r="151" spans="1:17">
      <c r="A151" s="62" t="s">
        <v>3586</v>
      </c>
      <c r="B151" s="72" t="s">
        <v>3176</v>
      </c>
      <c r="C151" s="59" t="s">
        <v>3257</v>
      </c>
      <c r="D151" s="134" t="s">
        <v>3675</v>
      </c>
      <c r="E151" s="59" t="s">
        <v>550</v>
      </c>
      <c r="F151" s="79">
        <v>44322</v>
      </c>
      <c r="G151" s="59" t="s">
        <v>134</v>
      </c>
      <c r="H151" s="69">
        <v>8.4099999999942199</v>
      </c>
      <c r="I151" s="72" t="s">
        <v>660</v>
      </c>
      <c r="J151" s="72" t="s">
        <v>136</v>
      </c>
      <c r="K151" s="73">
        <v>2.5600000000000001E-2</v>
      </c>
      <c r="L151" s="73">
        <v>4.5899999999973205E-2</v>
      </c>
      <c r="M151" s="69">
        <v>379247.37794699997</v>
      </c>
      <c r="N151" s="71">
        <v>93.5</v>
      </c>
      <c r="O151" s="69">
        <v>354.59629080500002</v>
      </c>
      <c r="P151" s="70">
        <f t="shared" si="2"/>
        <v>1.5621985830730758E-3</v>
      </c>
      <c r="Q151" s="70">
        <f>O151/'סכום נכסי הקרן'!$C$41</f>
        <v>1.1106245329466842E-4</v>
      </c>
    </row>
    <row r="152" spans="1:17">
      <c r="A152" s="62" t="s">
        <v>3586</v>
      </c>
      <c r="B152" s="72" t="s">
        <v>3176</v>
      </c>
      <c r="C152" s="59" t="s">
        <v>3258</v>
      </c>
      <c r="D152" s="134" t="s">
        <v>3675</v>
      </c>
      <c r="E152" s="59" t="s">
        <v>550</v>
      </c>
      <c r="F152" s="79">
        <v>44418</v>
      </c>
      <c r="G152" s="59" t="s">
        <v>134</v>
      </c>
      <c r="H152" s="69">
        <v>8.5299999999892684</v>
      </c>
      <c r="I152" s="72" t="s">
        <v>660</v>
      </c>
      <c r="J152" s="72" t="s">
        <v>136</v>
      </c>
      <c r="K152" s="73">
        <v>2.2700000000000001E-2</v>
      </c>
      <c r="L152" s="73">
        <v>4.4299999999941851E-2</v>
      </c>
      <c r="M152" s="69">
        <v>377947.94633399998</v>
      </c>
      <c r="N152" s="71">
        <v>91.47</v>
      </c>
      <c r="O152" s="69">
        <v>345.70898220700002</v>
      </c>
      <c r="P152" s="70">
        <f t="shared" si="2"/>
        <v>1.523044927890699E-3</v>
      </c>
      <c r="Q152" s="70">
        <f>O152/'סכום נכסי הקרן'!$C$41</f>
        <v>1.0827887568352111E-4</v>
      </c>
    </row>
    <row r="153" spans="1:17">
      <c r="A153" s="62" t="s">
        <v>3586</v>
      </c>
      <c r="B153" s="72" t="s">
        <v>3176</v>
      </c>
      <c r="C153" s="59" t="s">
        <v>3259</v>
      </c>
      <c r="D153" s="134" t="s">
        <v>3675</v>
      </c>
      <c r="E153" s="59" t="s">
        <v>550</v>
      </c>
      <c r="F153" s="79">
        <v>44530</v>
      </c>
      <c r="G153" s="59" t="s">
        <v>134</v>
      </c>
      <c r="H153" s="69">
        <v>8.5699999999923531</v>
      </c>
      <c r="I153" s="72" t="s">
        <v>660</v>
      </c>
      <c r="J153" s="72" t="s">
        <v>136</v>
      </c>
      <c r="K153" s="73">
        <v>1.7899999999999999E-2</v>
      </c>
      <c r="L153" s="73">
        <v>4.7099999999960819E-2</v>
      </c>
      <c r="M153" s="69">
        <v>311433.45787099999</v>
      </c>
      <c r="N153" s="71">
        <v>84.42</v>
      </c>
      <c r="O153" s="69">
        <v>262.91213279300001</v>
      </c>
      <c r="P153" s="70">
        <f t="shared" si="2"/>
        <v>1.1582776582054241E-3</v>
      </c>
      <c r="Q153" s="70">
        <f>O153/'סכום נכסי הקרן'!$C$41</f>
        <v>8.2346226472463965E-5</v>
      </c>
    </row>
    <row r="154" spans="1:17">
      <c r="A154" s="62" t="s">
        <v>3586</v>
      </c>
      <c r="B154" s="72" t="s">
        <v>3176</v>
      </c>
      <c r="C154" s="59" t="s">
        <v>3260</v>
      </c>
      <c r="D154" s="134" t="s">
        <v>3675</v>
      </c>
      <c r="E154" s="59" t="s">
        <v>550</v>
      </c>
      <c r="F154" s="79">
        <v>44612</v>
      </c>
      <c r="G154" s="59" t="s">
        <v>134</v>
      </c>
      <c r="H154" s="69">
        <v>8.4099999999925998</v>
      </c>
      <c r="I154" s="72" t="s">
        <v>660</v>
      </c>
      <c r="J154" s="72" t="s">
        <v>136</v>
      </c>
      <c r="K154" s="73">
        <v>2.3599999999999999E-2</v>
      </c>
      <c r="L154" s="73">
        <v>4.7799999999980802E-2</v>
      </c>
      <c r="M154" s="69">
        <v>365228.33606200002</v>
      </c>
      <c r="N154" s="71">
        <v>88.43</v>
      </c>
      <c r="O154" s="69">
        <v>322.97142657900002</v>
      </c>
      <c r="P154" s="70">
        <f t="shared" si="2"/>
        <v>1.4228730476266147E-3</v>
      </c>
      <c r="Q154" s="70">
        <f>O154/'סכום נכסי הקרן'!$C$41</f>
        <v>1.0115728762562915E-4</v>
      </c>
    </row>
    <row r="155" spans="1:17">
      <c r="A155" s="62" t="s">
        <v>3586</v>
      </c>
      <c r="B155" s="72" t="s">
        <v>3176</v>
      </c>
      <c r="C155" s="59" t="s">
        <v>3261</v>
      </c>
      <c r="D155" s="134" t="s">
        <v>3675</v>
      </c>
      <c r="E155" s="59" t="s">
        <v>550</v>
      </c>
      <c r="F155" s="79">
        <v>44662</v>
      </c>
      <c r="G155" s="59" t="s">
        <v>134</v>
      </c>
      <c r="H155" s="69">
        <v>8.4500000000071047</v>
      </c>
      <c r="I155" s="72" t="s">
        <v>660</v>
      </c>
      <c r="J155" s="72" t="s">
        <v>136</v>
      </c>
      <c r="K155" s="73">
        <v>2.4E-2</v>
      </c>
      <c r="L155" s="73">
        <v>4.5700000000029217E-2</v>
      </c>
      <c r="M155" s="69">
        <v>415966.46075799991</v>
      </c>
      <c r="N155" s="71">
        <v>89.67</v>
      </c>
      <c r="O155" s="69">
        <v>372.99714726300004</v>
      </c>
      <c r="P155" s="70">
        <f t="shared" si="2"/>
        <v>1.6432648339939761E-3</v>
      </c>
      <c r="Q155" s="70">
        <f>O155/'סכום נכסי הקרן'!$C$41</f>
        <v>1.1682575176659848E-4</v>
      </c>
    </row>
    <row r="156" spans="1:17">
      <c r="A156" s="62" t="s">
        <v>3586</v>
      </c>
      <c r="B156" s="72" t="s">
        <v>3176</v>
      </c>
      <c r="C156" s="59" t="s">
        <v>3262</v>
      </c>
      <c r="D156" s="134" t="s">
        <v>3675</v>
      </c>
      <c r="E156" s="59" t="s">
        <v>550</v>
      </c>
      <c r="F156" s="79">
        <v>45197</v>
      </c>
      <c r="G156" s="59" t="s">
        <v>134</v>
      </c>
      <c r="H156" s="69">
        <v>8.2000000006193474</v>
      </c>
      <c r="I156" s="72" t="s">
        <v>660</v>
      </c>
      <c r="J156" s="72" t="s">
        <v>136</v>
      </c>
      <c r="K156" s="73">
        <v>4.1200000000000001E-2</v>
      </c>
      <c r="L156" s="73">
        <v>4.140000000294191E-2</v>
      </c>
      <c r="M156" s="69">
        <v>6426.9101570000003</v>
      </c>
      <c r="N156" s="71">
        <v>100.49</v>
      </c>
      <c r="O156" s="69">
        <v>6.4584021150000002</v>
      </c>
      <c r="P156" s="70">
        <f t="shared" si="2"/>
        <v>2.8452939003012523E-5</v>
      </c>
      <c r="Q156" s="70">
        <f>O156/'סכום נכסי הקרן'!$C$41</f>
        <v>2.0228242704598001E-6</v>
      </c>
    </row>
    <row r="157" spans="1:17">
      <c r="A157" s="62" t="s">
        <v>3586</v>
      </c>
      <c r="B157" s="72" t="s">
        <v>3176</v>
      </c>
      <c r="C157" s="59" t="s">
        <v>3263</v>
      </c>
      <c r="D157" s="134" t="s">
        <v>3675</v>
      </c>
      <c r="E157" s="59" t="s">
        <v>550</v>
      </c>
      <c r="F157" s="79">
        <v>45197</v>
      </c>
      <c r="G157" s="59" t="s">
        <v>134</v>
      </c>
      <c r="H157" s="69">
        <v>8.1999999999918547</v>
      </c>
      <c r="I157" s="72" t="s">
        <v>660</v>
      </c>
      <c r="J157" s="72" t="s">
        <v>136</v>
      </c>
      <c r="K157" s="73">
        <v>4.1200000000000001E-2</v>
      </c>
      <c r="L157" s="73">
        <v>4.1399999999953162E-2</v>
      </c>
      <c r="M157" s="69">
        <v>195485.18428799999</v>
      </c>
      <c r="N157" s="71">
        <v>100.49</v>
      </c>
      <c r="O157" s="69">
        <v>196.44306257800002</v>
      </c>
      <c r="P157" s="70">
        <f t="shared" si="2"/>
        <v>8.6544355361756631E-4</v>
      </c>
      <c r="Q157" s="70">
        <f>O157/'סכום נכסי הקרן'!$C$41</f>
        <v>6.1527571010686714E-5</v>
      </c>
    </row>
    <row r="158" spans="1:17">
      <c r="A158" s="62" t="s">
        <v>3587</v>
      </c>
      <c r="B158" s="72" t="s">
        <v>3167</v>
      </c>
      <c r="C158" s="59">
        <v>7490</v>
      </c>
      <c r="D158" s="134" t="s">
        <v>3675</v>
      </c>
      <c r="E158" s="59" t="s">
        <v>304</v>
      </c>
      <c r="F158" s="79">
        <v>43899</v>
      </c>
      <c r="G158" s="59" t="s">
        <v>3166</v>
      </c>
      <c r="H158" s="69">
        <v>3.2799999999998213</v>
      </c>
      <c r="I158" s="72" t="s">
        <v>132</v>
      </c>
      <c r="J158" s="72" t="s">
        <v>136</v>
      </c>
      <c r="K158" s="73">
        <v>2.3889999999999998E-2</v>
      </c>
      <c r="L158" s="73">
        <v>4.7399999999993135E-2</v>
      </c>
      <c r="M158" s="69">
        <v>721917.06361000007</v>
      </c>
      <c r="N158" s="71">
        <v>92.77</v>
      </c>
      <c r="O158" s="69">
        <v>669.72242527899994</v>
      </c>
      <c r="P158" s="70">
        <f t="shared" si="2"/>
        <v>2.9505086515370987E-3</v>
      </c>
      <c r="Q158" s="70">
        <f>O158/'סכום נכסי הקרן'!$C$41</f>
        <v>2.0976253138204617E-4</v>
      </c>
    </row>
    <row r="159" spans="1:17">
      <c r="A159" s="62" t="s">
        <v>3587</v>
      </c>
      <c r="B159" s="72" t="s">
        <v>3167</v>
      </c>
      <c r="C159" s="59">
        <v>7491</v>
      </c>
      <c r="D159" s="134" t="s">
        <v>3675</v>
      </c>
      <c r="E159" s="59" t="s">
        <v>304</v>
      </c>
      <c r="F159" s="79">
        <v>43899</v>
      </c>
      <c r="G159" s="59" t="s">
        <v>3166</v>
      </c>
      <c r="H159" s="69">
        <v>3.3899999999995281</v>
      </c>
      <c r="I159" s="72" t="s">
        <v>132</v>
      </c>
      <c r="J159" s="72" t="s">
        <v>136</v>
      </c>
      <c r="K159" s="73">
        <v>1.2969999999999999E-2</v>
      </c>
      <c r="L159" s="73">
        <v>2.1199999999998543E-2</v>
      </c>
      <c r="M159" s="69">
        <v>509265.48237699998</v>
      </c>
      <c r="N159" s="71">
        <v>108.17</v>
      </c>
      <c r="O159" s="69">
        <v>550.87247803399998</v>
      </c>
      <c r="P159" s="70">
        <f t="shared" si="2"/>
        <v>2.4269069557524381E-3</v>
      </c>
      <c r="Q159" s="70">
        <f>O159/'סכום נכסי הקרן'!$C$41</f>
        <v>1.725377575836354E-4</v>
      </c>
    </row>
    <row r="160" spans="1:17">
      <c r="A160" s="62" t="s">
        <v>3588</v>
      </c>
      <c r="B160" s="72" t="s">
        <v>3176</v>
      </c>
      <c r="C160" s="59" t="s">
        <v>3264</v>
      </c>
      <c r="D160" s="134" t="s">
        <v>3675</v>
      </c>
      <c r="E160" s="59" t="s">
        <v>550</v>
      </c>
      <c r="F160" s="79">
        <v>43924</v>
      </c>
      <c r="G160" s="59" t="s">
        <v>134</v>
      </c>
      <c r="H160" s="69">
        <v>7.8000000000212051</v>
      </c>
      <c r="I160" s="72" t="s">
        <v>660</v>
      </c>
      <c r="J160" s="72" t="s">
        <v>136</v>
      </c>
      <c r="K160" s="73">
        <v>2.7900000000000001E-2</v>
      </c>
      <c r="L160" s="73">
        <v>3.1900000000068915E-2</v>
      </c>
      <c r="M160" s="69">
        <v>87131.029332000006</v>
      </c>
      <c r="N160" s="71">
        <v>108.25</v>
      </c>
      <c r="O160" s="69">
        <v>94.319333564999994</v>
      </c>
      <c r="P160" s="70">
        <f t="shared" si="2"/>
        <v>4.1553037375867023E-4</v>
      </c>
      <c r="Q160" s="70">
        <f>O160/'סכום נכסי הקרן'!$C$41</f>
        <v>2.9541585319649246E-5</v>
      </c>
    </row>
    <row r="161" spans="1:17">
      <c r="A161" s="62" t="s">
        <v>3588</v>
      </c>
      <c r="B161" s="72" t="s">
        <v>3176</v>
      </c>
      <c r="C161" s="59" t="s">
        <v>3265</v>
      </c>
      <c r="D161" s="134" t="s">
        <v>3675</v>
      </c>
      <c r="E161" s="59" t="s">
        <v>550</v>
      </c>
      <c r="F161" s="79">
        <v>44015</v>
      </c>
      <c r="G161" s="59" t="s">
        <v>134</v>
      </c>
      <c r="H161" s="69">
        <v>7.5799999999977823</v>
      </c>
      <c r="I161" s="72" t="s">
        <v>660</v>
      </c>
      <c r="J161" s="72" t="s">
        <v>136</v>
      </c>
      <c r="K161" s="73">
        <v>2.75E-2</v>
      </c>
      <c r="L161" s="73">
        <v>4.1700000000022157E-2</v>
      </c>
      <c r="M161" s="69">
        <v>71829.153644000005</v>
      </c>
      <c r="N161" s="71">
        <v>100.5</v>
      </c>
      <c r="O161" s="69">
        <v>72.188297251999998</v>
      </c>
      <c r="P161" s="70">
        <f t="shared" si="2"/>
        <v>3.1803055645482868E-4</v>
      </c>
      <c r="Q161" s="70">
        <f>O161/'סכום נכסי הקרן'!$C$41</f>
        <v>2.2609964062993634E-5</v>
      </c>
    </row>
    <row r="162" spans="1:17">
      <c r="A162" s="62" t="s">
        <v>3588</v>
      </c>
      <c r="B162" s="72" t="s">
        <v>3176</v>
      </c>
      <c r="C162" s="59" t="s">
        <v>3266</v>
      </c>
      <c r="D162" s="134" t="s">
        <v>3675</v>
      </c>
      <c r="E162" s="59" t="s">
        <v>550</v>
      </c>
      <c r="F162" s="79">
        <v>44108</v>
      </c>
      <c r="G162" s="59" t="s">
        <v>134</v>
      </c>
      <c r="H162" s="69">
        <v>7.4900000000336693</v>
      </c>
      <c r="I162" s="72" t="s">
        <v>660</v>
      </c>
      <c r="J162" s="72" t="s">
        <v>136</v>
      </c>
      <c r="K162" s="73">
        <v>2.75E-2</v>
      </c>
      <c r="L162" s="73">
        <v>4.600000000015865E-2</v>
      </c>
      <c r="M162" s="69">
        <v>116507.22835099998</v>
      </c>
      <c r="N162" s="71">
        <v>97.38</v>
      </c>
      <c r="O162" s="69">
        <v>113.454736982</v>
      </c>
      <c r="P162" s="70">
        <f t="shared" si="2"/>
        <v>4.99832722315971E-4</v>
      </c>
      <c r="Q162" s="70">
        <f>O162/'סכום נכסי הקרן'!$C$41</f>
        <v>3.5534949896166792E-5</v>
      </c>
    </row>
    <row r="163" spans="1:17">
      <c r="A163" s="62" t="s">
        <v>3588</v>
      </c>
      <c r="B163" s="72" t="s">
        <v>3176</v>
      </c>
      <c r="C163" s="59" t="s">
        <v>3267</v>
      </c>
      <c r="D163" s="134" t="s">
        <v>3675</v>
      </c>
      <c r="E163" s="59" t="s">
        <v>550</v>
      </c>
      <c r="F163" s="79">
        <v>44200</v>
      </c>
      <c r="G163" s="59" t="s">
        <v>134</v>
      </c>
      <c r="H163" s="69">
        <v>7.3599999999505048</v>
      </c>
      <c r="I163" s="72" t="s">
        <v>660</v>
      </c>
      <c r="J163" s="72" t="s">
        <v>136</v>
      </c>
      <c r="K163" s="73">
        <v>2.75E-2</v>
      </c>
      <c r="L163" s="73">
        <v>5.159999999968181E-2</v>
      </c>
      <c r="M163" s="69">
        <v>60445.51784</v>
      </c>
      <c r="N163" s="71">
        <v>93.59</v>
      </c>
      <c r="O163" s="69">
        <v>56.570959354999999</v>
      </c>
      <c r="P163" s="70">
        <f t="shared" si="2"/>
        <v>2.4922728984794955E-4</v>
      </c>
      <c r="Q163" s="70">
        <f>O163/'סכום נכסי הקרן'!$C$41</f>
        <v>1.7718486329724124E-5</v>
      </c>
    </row>
    <row r="164" spans="1:17">
      <c r="A164" s="62" t="s">
        <v>3588</v>
      </c>
      <c r="B164" s="72" t="s">
        <v>3176</v>
      </c>
      <c r="C164" s="59" t="s">
        <v>3268</v>
      </c>
      <c r="D164" s="134" t="s">
        <v>3675</v>
      </c>
      <c r="E164" s="59" t="s">
        <v>550</v>
      </c>
      <c r="F164" s="79">
        <v>44290</v>
      </c>
      <c r="G164" s="59" t="s">
        <v>134</v>
      </c>
      <c r="H164" s="69">
        <v>7.2699999999652807</v>
      </c>
      <c r="I164" s="72" t="s">
        <v>660</v>
      </c>
      <c r="J164" s="72" t="s">
        <v>136</v>
      </c>
      <c r="K164" s="73">
        <v>2.75E-2</v>
      </c>
      <c r="L164" s="73">
        <v>5.539999999977864E-2</v>
      </c>
      <c r="M164" s="69">
        <v>116100.59378499999</v>
      </c>
      <c r="N164" s="71">
        <v>91.05</v>
      </c>
      <c r="O164" s="69">
        <v>105.70958982099999</v>
      </c>
      <c r="P164" s="70">
        <f t="shared" si="2"/>
        <v>4.6571093865845271E-4</v>
      </c>
      <c r="Q164" s="70">
        <f>O164/'סכום נכסי הקרן'!$C$41</f>
        <v>3.3109106571985108E-5</v>
      </c>
    </row>
    <row r="165" spans="1:17">
      <c r="A165" s="62" t="s">
        <v>3588</v>
      </c>
      <c r="B165" s="72" t="s">
        <v>3176</v>
      </c>
      <c r="C165" s="59" t="s">
        <v>3269</v>
      </c>
      <c r="D165" s="134" t="s">
        <v>3675</v>
      </c>
      <c r="E165" s="59" t="s">
        <v>550</v>
      </c>
      <c r="F165" s="79">
        <v>44496</v>
      </c>
      <c r="G165" s="59" t="s">
        <v>134</v>
      </c>
      <c r="H165" s="69">
        <v>6.710000000012001</v>
      </c>
      <c r="I165" s="72" t="s">
        <v>660</v>
      </c>
      <c r="J165" s="72" t="s">
        <v>136</v>
      </c>
      <c r="K165" s="73">
        <v>2.75E-2</v>
      </c>
      <c r="L165" s="73">
        <v>8.1600000000135398E-2</v>
      </c>
      <c r="M165" s="69">
        <v>130057.50120699999</v>
      </c>
      <c r="N165" s="71">
        <v>74.97</v>
      </c>
      <c r="O165" s="69">
        <v>97.504109272999983</v>
      </c>
      <c r="P165" s="70">
        <f t="shared" si="2"/>
        <v>4.2956112429796208E-4</v>
      </c>
      <c r="Q165" s="70">
        <f>O165/'סכום נכסי הקרן'!$C$41</f>
        <v>3.0539083072715861E-5</v>
      </c>
    </row>
    <row r="166" spans="1:17">
      <c r="A166" s="62" t="s">
        <v>3588</v>
      </c>
      <c r="B166" s="72" t="s">
        <v>3176</v>
      </c>
      <c r="C166" s="59" t="s">
        <v>3270</v>
      </c>
      <c r="D166" s="134" t="s">
        <v>3675</v>
      </c>
      <c r="E166" s="59" t="s">
        <v>550</v>
      </c>
      <c r="F166" s="79">
        <v>44615</v>
      </c>
      <c r="G166" s="59" t="s">
        <v>134</v>
      </c>
      <c r="H166" s="69">
        <v>6.9499999999893394</v>
      </c>
      <c r="I166" s="72" t="s">
        <v>660</v>
      </c>
      <c r="J166" s="72" t="s">
        <v>136</v>
      </c>
      <c r="K166" s="73">
        <v>2.75E-2</v>
      </c>
      <c r="L166" s="73">
        <v>7.0199999999884688E-2</v>
      </c>
      <c r="M166" s="69">
        <v>157877.937557</v>
      </c>
      <c r="N166" s="71">
        <v>80.209999999999994</v>
      </c>
      <c r="O166" s="69">
        <v>126.633894673</v>
      </c>
      <c r="P166" s="70">
        <f t="shared" si="2"/>
        <v>5.5789441671282209E-4</v>
      </c>
      <c r="Q166" s="70">
        <f>O166/'סכום נכסי הקרן'!$C$41</f>
        <v>3.9662769682992147E-5</v>
      </c>
    </row>
    <row r="167" spans="1:17">
      <c r="A167" s="62" t="s">
        <v>3588</v>
      </c>
      <c r="B167" s="72" t="s">
        <v>3176</v>
      </c>
      <c r="C167" s="59" t="s">
        <v>3271</v>
      </c>
      <c r="D167" s="134" t="s">
        <v>3675</v>
      </c>
      <c r="E167" s="59" t="s">
        <v>550</v>
      </c>
      <c r="F167" s="79">
        <v>44753</v>
      </c>
      <c r="G167" s="59" t="s">
        <v>134</v>
      </c>
      <c r="H167" s="69">
        <v>7.5699999999873127</v>
      </c>
      <c r="I167" s="72" t="s">
        <v>660</v>
      </c>
      <c r="J167" s="72" t="s">
        <v>136</v>
      </c>
      <c r="K167" s="73">
        <v>2.9100000000000001E-2</v>
      </c>
      <c r="L167" s="73">
        <v>4.069999999993943E-2</v>
      </c>
      <c r="M167" s="69">
        <v>233057.91274900001</v>
      </c>
      <c r="N167" s="71">
        <v>97.05</v>
      </c>
      <c r="O167" s="69">
        <v>226.18269619099999</v>
      </c>
      <c r="P167" s="70">
        <f t="shared" si="2"/>
        <v>9.9646357468397354E-4</v>
      </c>
      <c r="Q167" s="70">
        <f>O167/'סכום נכסי הקרן'!$C$41</f>
        <v>7.0842267060230914E-5</v>
      </c>
    </row>
    <row r="168" spans="1:17">
      <c r="A168" s="62" t="s">
        <v>3588</v>
      </c>
      <c r="B168" s="72" t="s">
        <v>3176</v>
      </c>
      <c r="C168" s="59" t="s">
        <v>3272</v>
      </c>
      <c r="D168" s="134" t="s">
        <v>3675</v>
      </c>
      <c r="E168" s="59" t="s">
        <v>550</v>
      </c>
      <c r="F168" s="79">
        <v>44959</v>
      </c>
      <c r="G168" s="59" t="s">
        <v>134</v>
      </c>
      <c r="H168" s="69">
        <v>7.449999999971471</v>
      </c>
      <c r="I168" s="72" t="s">
        <v>660</v>
      </c>
      <c r="J168" s="72" t="s">
        <v>136</v>
      </c>
      <c r="K168" s="73">
        <v>3.4599999999999999E-2</v>
      </c>
      <c r="L168" s="73">
        <v>4.2199999999806177E-2</v>
      </c>
      <c r="M168" s="69">
        <v>112769.955277</v>
      </c>
      <c r="N168" s="71">
        <v>97.91</v>
      </c>
      <c r="O168" s="69">
        <v>110.413056387</v>
      </c>
      <c r="P168" s="70">
        <f t="shared" si="2"/>
        <v>4.864323872338341E-4</v>
      </c>
      <c r="Q168" s="70">
        <f>O168/'סכום נכסי הקרן'!$C$41</f>
        <v>3.4582270700756768E-5</v>
      </c>
    </row>
    <row r="169" spans="1:17">
      <c r="A169" s="62" t="s">
        <v>3588</v>
      </c>
      <c r="B169" s="72" t="s">
        <v>3176</v>
      </c>
      <c r="C169" s="59" t="s">
        <v>3273</v>
      </c>
      <c r="D169" s="134" t="s">
        <v>3675</v>
      </c>
      <c r="E169" s="59" t="s">
        <v>550</v>
      </c>
      <c r="F169" s="79">
        <v>45153</v>
      </c>
      <c r="G169" s="59" t="s">
        <v>134</v>
      </c>
      <c r="H169" s="69">
        <v>7.3299999999800152</v>
      </c>
      <c r="I169" s="72" t="s">
        <v>660</v>
      </c>
      <c r="J169" s="72" t="s">
        <v>136</v>
      </c>
      <c r="K169" s="73">
        <v>3.9705999999999998E-2</v>
      </c>
      <c r="L169" s="73">
        <v>4.3799999999863594E-2</v>
      </c>
      <c r="M169" s="69">
        <v>128129.62639999999</v>
      </c>
      <c r="N169" s="71">
        <v>98.41</v>
      </c>
      <c r="O169" s="69">
        <v>126.09236094400001</v>
      </c>
      <c r="P169" s="70">
        <f t="shared" si="2"/>
        <v>5.5550865226444181E-4</v>
      </c>
      <c r="Q169" s="70">
        <f>O169/'סכום נכסי הקרן'!$C$41</f>
        <v>3.9493156897849892E-5</v>
      </c>
    </row>
    <row r="170" spans="1:17">
      <c r="A170" s="62" t="s">
        <v>3588</v>
      </c>
      <c r="B170" s="72" t="s">
        <v>3176</v>
      </c>
      <c r="C170" s="59" t="s">
        <v>3274</v>
      </c>
      <c r="D170" s="134" t="s">
        <v>3675</v>
      </c>
      <c r="E170" s="59" t="s">
        <v>550</v>
      </c>
      <c r="F170" s="79">
        <v>43011</v>
      </c>
      <c r="G170" s="59" t="s">
        <v>134</v>
      </c>
      <c r="H170" s="69">
        <v>7.5699999999906913</v>
      </c>
      <c r="I170" s="72" t="s">
        <v>660</v>
      </c>
      <c r="J170" s="72" t="s">
        <v>136</v>
      </c>
      <c r="K170" s="73">
        <v>3.5499999999999997E-2</v>
      </c>
      <c r="L170" s="73">
        <v>3.6199999999937942E-2</v>
      </c>
      <c r="M170" s="69">
        <v>71718.650844000003</v>
      </c>
      <c r="N170" s="71">
        <v>112.34</v>
      </c>
      <c r="O170" s="69">
        <v>80.56873247499999</v>
      </c>
      <c r="P170" s="70">
        <f t="shared" si="2"/>
        <v>3.549511457852619E-4</v>
      </c>
      <c r="Q170" s="70">
        <f>O170/'סכום נכסי הקרן'!$C$41</f>
        <v>2.5234784794847455E-5</v>
      </c>
    </row>
    <row r="171" spans="1:17">
      <c r="A171" s="62" t="s">
        <v>3588</v>
      </c>
      <c r="B171" s="72" t="s">
        <v>3176</v>
      </c>
      <c r="C171" s="59" t="s">
        <v>3275</v>
      </c>
      <c r="D171" s="134" t="s">
        <v>3675</v>
      </c>
      <c r="E171" s="59" t="s">
        <v>550</v>
      </c>
      <c r="F171" s="79">
        <v>43104</v>
      </c>
      <c r="G171" s="59" t="s">
        <v>134</v>
      </c>
      <c r="H171" s="69">
        <v>7.4099999999805393</v>
      </c>
      <c r="I171" s="72" t="s">
        <v>660</v>
      </c>
      <c r="J171" s="72" t="s">
        <v>136</v>
      </c>
      <c r="K171" s="73">
        <v>3.4700000000000002E-2</v>
      </c>
      <c r="L171" s="73">
        <v>4.3799999999913838E-2</v>
      </c>
      <c r="M171" s="69">
        <v>127436.25729000001</v>
      </c>
      <c r="N171" s="71">
        <v>105.64</v>
      </c>
      <c r="O171" s="69">
        <v>134.62366148199999</v>
      </c>
      <c r="P171" s="70">
        <f t="shared" si="2"/>
        <v>5.9309388921652056E-4</v>
      </c>
      <c r="Q171" s="70">
        <f>O171/'סכום נכסי הקרן'!$C$41</f>
        <v>4.2165229878064616E-5</v>
      </c>
    </row>
    <row r="172" spans="1:17">
      <c r="A172" s="62" t="s">
        <v>3588</v>
      </c>
      <c r="B172" s="72" t="s">
        <v>3176</v>
      </c>
      <c r="C172" s="59" t="s">
        <v>3276</v>
      </c>
      <c r="D172" s="134" t="s">
        <v>3675</v>
      </c>
      <c r="E172" s="59" t="s">
        <v>550</v>
      </c>
      <c r="F172" s="79">
        <v>43194</v>
      </c>
      <c r="G172" s="59" t="s">
        <v>134</v>
      </c>
      <c r="H172" s="69">
        <v>7.5799999999783232</v>
      </c>
      <c r="I172" s="72" t="s">
        <v>660</v>
      </c>
      <c r="J172" s="72" t="s">
        <v>136</v>
      </c>
      <c r="K172" s="73">
        <v>3.44E-2</v>
      </c>
      <c r="L172" s="73">
        <v>3.6899999999847825E-2</v>
      </c>
      <c r="M172" s="69">
        <v>82221.550703999994</v>
      </c>
      <c r="N172" s="71">
        <v>111.1</v>
      </c>
      <c r="O172" s="69">
        <v>91.348146431000018</v>
      </c>
      <c r="P172" s="70">
        <f t="shared" si="2"/>
        <v>4.0244060251418698E-4</v>
      </c>
      <c r="Q172" s="70">
        <f>O172/'סכום נכסי הקרן'!$C$41</f>
        <v>2.8610985251751019E-5</v>
      </c>
    </row>
    <row r="173" spans="1:17">
      <c r="A173" s="62" t="s">
        <v>3588</v>
      </c>
      <c r="B173" s="72" t="s">
        <v>3176</v>
      </c>
      <c r="C173" s="59" t="s">
        <v>3277</v>
      </c>
      <c r="D173" s="134" t="s">
        <v>3675</v>
      </c>
      <c r="E173" s="59" t="s">
        <v>550</v>
      </c>
      <c r="F173" s="79">
        <v>43285</v>
      </c>
      <c r="G173" s="59" t="s">
        <v>134</v>
      </c>
      <c r="H173" s="69">
        <v>7.5300000000202658</v>
      </c>
      <c r="I173" s="72" t="s">
        <v>660</v>
      </c>
      <c r="J173" s="72" t="s">
        <v>136</v>
      </c>
      <c r="K173" s="73">
        <v>3.6600000000000001E-2</v>
      </c>
      <c r="L173" s="73">
        <v>3.7000000000098059E-2</v>
      </c>
      <c r="M173" s="69">
        <v>109689.12039900001</v>
      </c>
      <c r="N173" s="71">
        <v>111.56</v>
      </c>
      <c r="O173" s="69">
        <v>122.36918688400002</v>
      </c>
      <c r="P173" s="70">
        <f t="shared" si="2"/>
        <v>5.3910595039787055E-4</v>
      </c>
      <c r="Q173" s="70">
        <f>O173/'סכום נכסי הקרן'!$C$41</f>
        <v>3.8327028385315434E-5</v>
      </c>
    </row>
    <row r="174" spans="1:17">
      <c r="A174" s="62" t="s">
        <v>3588</v>
      </c>
      <c r="B174" s="72" t="s">
        <v>3176</v>
      </c>
      <c r="C174" s="59" t="s">
        <v>3278</v>
      </c>
      <c r="D174" s="134" t="s">
        <v>3675</v>
      </c>
      <c r="E174" s="59" t="s">
        <v>550</v>
      </c>
      <c r="F174" s="79">
        <v>43377</v>
      </c>
      <c r="G174" s="59" t="s">
        <v>134</v>
      </c>
      <c r="H174" s="69">
        <v>7.4999999999875175</v>
      </c>
      <c r="I174" s="72" t="s">
        <v>660</v>
      </c>
      <c r="J174" s="72" t="s">
        <v>136</v>
      </c>
      <c r="K174" s="73">
        <v>3.6200000000000003E-2</v>
      </c>
      <c r="L174" s="73">
        <v>3.8699999999954229E-2</v>
      </c>
      <c r="M174" s="69">
        <v>219303.99956600004</v>
      </c>
      <c r="N174" s="71">
        <v>109.59</v>
      </c>
      <c r="O174" s="69">
        <v>240.33526723</v>
      </c>
      <c r="P174" s="70">
        <f t="shared" si="2"/>
        <v>1.0588137091813621E-3</v>
      </c>
      <c r="Q174" s="70">
        <f>O174/'סכום נכסי הקרן'!$C$41</f>
        <v>7.5274967854844675E-5</v>
      </c>
    </row>
    <row r="175" spans="1:17">
      <c r="A175" s="62" t="s">
        <v>3588</v>
      </c>
      <c r="B175" s="72" t="s">
        <v>3176</v>
      </c>
      <c r="C175" s="59" t="s">
        <v>3279</v>
      </c>
      <c r="D175" s="134" t="s">
        <v>3675</v>
      </c>
      <c r="E175" s="59" t="s">
        <v>550</v>
      </c>
      <c r="F175" s="79">
        <v>43469</v>
      </c>
      <c r="G175" s="59" t="s">
        <v>134</v>
      </c>
      <c r="H175" s="69">
        <v>7.5799999999790497</v>
      </c>
      <c r="I175" s="72" t="s">
        <v>660</v>
      </c>
      <c r="J175" s="72" t="s">
        <v>136</v>
      </c>
      <c r="K175" s="73">
        <v>3.8199999999999998E-2</v>
      </c>
      <c r="L175" s="73">
        <v>3.379999999988012E-2</v>
      </c>
      <c r="M175" s="69">
        <v>154917.73969300001</v>
      </c>
      <c r="N175" s="71">
        <v>115.23</v>
      </c>
      <c r="O175" s="69">
        <v>178.51171375299998</v>
      </c>
      <c r="P175" s="70">
        <f t="shared" si="2"/>
        <v>7.8644575117747058E-4</v>
      </c>
      <c r="Q175" s="70">
        <f>O175/'סכום נכסי הקרן'!$C$41</f>
        <v>5.5911326162592283E-5</v>
      </c>
    </row>
    <row r="176" spans="1:17">
      <c r="A176" s="62" t="s">
        <v>3588</v>
      </c>
      <c r="B176" s="72" t="s">
        <v>3176</v>
      </c>
      <c r="C176" s="59" t="s">
        <v>3280</v>
      </c>
      <c r="D176" s="134" t="s">
        <v>3675</v>
      </c>
      <c r="E176" s="59" t="s">
        <v>550</v>
      </c>
      <c r="F176" s="79">
        <v>43559</v>
      </c>
      <c r="G176" s="59" t="s">
        <v>134</v>
      </c>
      <c r="H176" s="69">
        <v>7.5899999999950927</v>
      </c>
      <c r="I176" s="72" t="s">
        <v>660</v>
      </c>
      <c r="J176" s="72" t="s">
        <v>136</v>
      </c>
      <c r="K176" s="73">
        <v>3.3700000000000001E-2</v>
      </c>
      <c r="L176" s="73">
        <v>3.6299999999978683E-2</v>
      </c>
      <c r="M176" s="69">
        <v>367854.31852500001</v>
      </c>
      <c r="N176" s="71">
        <v>109.67</v>
      </c>
      <c r="O176" s="69">
        <v>403.42581622199998</v>
      </c>
      <c r="P176" s="70">
        <f t="shared" si="2"/>
        <v>1.7773204481252875E-3</v>
      </c>
      <c r="Q176" s="70">
        <f>O176/'סכום נכסי הקרן'!$C$41</f>
        <v>1.2635625931197014E-4</v>
      </c>
    </row>
    <row r="177" spans="1:17">
      <c r="A177" s="62" t="s">
        <v>3588</v>
      </c>
      <c r="B177" s="72" t="s">
        <v>3176</v>
      </c>
      <c r="C177" s="59" t="s">
        <v>3281</v>
      </c>
      <c r="D177" s="134" t="s">
        <v>3675</v>
      </c>
      <c r="E177" s="59" t="s">
        <v>550</v>
      </c>
      <c r="F177" s="79">
        <v>43742</v>
      </c>
      <c r="G177" s="59" t="s">
        <v>134</v>
      </c>
      <c r="H177" s="69">
        <v>7.4700000000038536</v>
      </c>
      <c r="I177" s="72" t="s">
        <v>660</v>
      </c>
      <c r="J177" s="72" t="s">
        <v>136</v>
      </c>
      <c r="K177" s="73">
        <v>2.75E-2</v>
      </c>
      <c r="L177" s="73">
        <v>4.6400000000026177E-2</v>
      </c>
      <c r="M177" s="69">
        <v>428260.65925099998</v>
      </c>
      <c r="N177" s="71">
        <v>96.34</v>
      </c>
      <c r="O177" s="69">
        <v>412.58633310300002</v>
      </c>
      <c r="P177" s="70">
        <f t="shared" si="2"/>
        <v>1.8176777413705938E-3</v>
      </c>
      <c r="Q177" s="70">
        <f>O177/'סכום נכסי הקרן'!$C$41</f>
        <v>1.2922540798789516E-4</v>
      </c>
    </row>
    <row r="178" spans="1:17">
      <c r="A178" s="62" t="s">
        <v>3588</v>
      </c>
      <c r="B178" s="72" t="s">
        <v>3176</v>
      </c>
      <c r="C178" s="59" t="s">
        <v>3282</v>
      </c>
      <c r="D178" s="134" t="s">
        <v>3675</v>
      </c>
      <c r="E178" s="59" t="s">
        <v>550</v>
      </c>
      <c r="F178" s="79">
        <v>42935</v>
      </c>
      <c r="G178" s="59" t="s">
        <v>134</v>
      </c>
      <c r="H178" s="69">
        <v>7.5400000000043237</v>
      </c>
      <c r="I178" s="72" t="s">
        <v>660</v>
      </c>
      <c r="J178" s="72" t="s">
        <v>136</v>
      </c>
      <c r="K178" s="73">
        <v>3.73E-2</v>
      </c>
      <c r="L178" s="73">
        <v>3.6000000000036468E-2</v>
      </c>
      <c r="M178" s="69">
        <v>335932.28736599995</v>
      </c>
      <c r="N178" s="71">
        <v>114.27</v>
      </c>
      <c r="O178" s="69">
        <v>383.86984397100002</v>
      </c>
      <c r="P178" s="70">
        <f t="shared" si="2"/>
        <v>1.6911652543645927E-3</v>
      </c>
      <c r="Q178" s="70">
        <f>O178/'סכום נכסי הקרן'!$C$41</f>
        <v>1.2023116914301261E-4</v>
      </c>
    </row>
    <row r="179" spans="1:17">
      <c r="A179" s="62" t="s">
        <v>3588</v>
      </c>
      <c r="B179" s="72" t="s">
        <v>3176</v>
      </c>
      <c r="C179" s="59" t="s">
        <v>3283</v>
      </c>
      <c r="D179" s="134" t="s">
        <v>3675</v>
      </c>
      <c r="E179" s="59" t="s">
        <v>550</v>
      </c>
      <c r="F179" s="79">
        <v>45284</v>
      </c>
      <c r="G179" s="59" t="s">
        <v>134</v>
      </c>
      <c r="H179" s="69">
        <v>7.1999999999650326</v>
      </c>
      <c r="I179" s="72" t="s">
        <v>660</v>
      </c>
      <c r="J179" s="72" t="s">
        <v>136</v>
      </c>
      <c r="K179" s="73">
        <v>4.4500000000000005E-2</v>
      </c>
      <c r="L179" s="73">
        <v>4.6899999999804404E-2</v>
      </c>
      <c r="M179" s="69">
        <v>92495.833397000009</v>
      </c>
      <c r="N179" s="71">
        <v>98.94</v>
      </c>
      <c r="O179" s="69">
        <v>91.515381491000014</v>
      </c>
      <c r="P179" s="70">
        <f t="shared" si="2"/>
        <v>4.0317736818418042E-4</v>
      </c>
      <c r="Q179" s="70">
        <f>O179/'סכום נכסי הקרן'!$C$41</f>
        <v>2.8663364637892695E-5</v>
      </c>
    </row>
    <row r="180" spans="1:17">
      <c r="A180" s="62" t="s">
        <v>3569</v>
      </c>
      <c r="B180" s="72" t="s">
        <v>3176</v>
      </c>
      <c r="C180" s="59" t="s">
        <v>3284</v>
      </c>
      <c r="D180" s="134" t="s">
        <v>3675</v>
      </c>
      <c r="E180" s="59" t="s">
        <v>304</v>
      </c>
      <c r="F180" s="79">
        <v>40742</v>
      </c>
      <c r="G180" s="59" t="s">
        <v>3166</v>
      </c>
      <c r="H180" s="69">
        <v>4.9399999999991335</v>
      </c>
      <c r="I180" s="72" t="s">
        <v>340</v>
      </c>
      <c r="J180" s="72" t="s">
        <v>136</v>
      </c>
      <c r="K180" s="73">
        <v>0.06</v>
      </c>
      <c r="L180" s="73">
        <v>1.909999999999544E-2</v>
      </c>
      <c r="M180" s="69">
        <v>1251308.0535780001</v>
      </c>
      <c r="N180" s="71">
        <v>141.91999999999999</v>
      </c>
      <c r="O180" s="69">
        <v>1775.8563601909998</v>
      </c>
      <c r="P180" s="70">
        <f t="shared" si="2"/>
        <v>7.823658514119378E-3</v>
      </c>
      <c r="Q180" s="70">
        <f>O180/'סכום נכסי הקרן'!$C$41</f>
        <v>5.5621271055600026E-4</v>
      </c>
    </row>
    <row r="181" spans="1:17">
      <c r="A181" s="62" t="s">
        <v>3569</v>
      </c>
      <c r="B181" s="72" t="s">
        <v>3176</v>
      </c>
      <c r="C181" s="59" t="s">
        <v>3285</v>
      </c>
      <c r="D181" s="134" t="s">
        <v>3675</v>
      </c>
      <c r="E181" s="59" t="s">
        <v>304</v>
      </c>
      <c r="F181" s="79">
        <v>42201</v>
      </c>
      <c r="G181" s="59" t="s">
        <v>3166</v>
      </c>
      <c r="H181" s="69">
        <v>4.5700000000159715</v>
      </c>
      <c r="I181" s="72" t="s">
        <v>340</v>
      </c>
      <c r="J181" s="72" t="s">
        <v>136</v>
      </c>
      <c r="K181" s="73">
        <v>4.2030000000000005E-2</v>
      </c>
      <c r="L181" s="73">
        <v>3.0100000000140358E-2</v>
      </c>
      <c r="M181" s="69">
        <v>86847.541099999988</v>
      </c>
      <c r="N181" s="71">
        <v>118.95</v>
      </c>
      <c r="O181" s="69">
        <v>103.30514225500001</v>
      </c>
      <c r="P181" s="70">
        <f t="shared" si="2"/>
        <v>4.5511797793641203E-4</v>
      </c>
      <c r="Q181" s="70">
        <f>O181/'סכום נכסי הקרן'!$C$41</f>
        <v>3.235601396379083E-5</v>
      </c>
    </row>
    <row r="182" spans="1:17">
      <c r="A182" s="62" t="s">
        <v>3589</v>
      </c>
      <c r="B182" s="72" t="s">
        <v>3176</v>
      </c>
      <c r="C182" s="59" t="s">
        <v>3286</v>
      </c>
      <c r="D182" s="134" t="s">
        <v>3675</v>
      </c>
      <c r="E182" s="59" t="s">
        <v>304</v>
      </c>
      <c r="F182" s="79">
        <v>42521</v>
      </c>
      <c r="G182" s="59" t="s">
        <v>3166</v>
      </c>
      <c r="H182" s="69">
        <v>1.2100000000066724</v>
      </c>
      <c r="I182" s="72" t="s">
        <v>132</v>
      </c>
      <c r="J182" s="72" t="s">
        <v>136</v>
      </c>
      <c r="K182" s="73">
        <v>2.3E-2</v>
      </c>
      <c r="L182" s="73">
        <v>3.2500000000139008E-2</v>
      </c>
      <c r="M182" s="69">
        <v>64183.173711999996</v>
      </c>
      <c r="N182" s="71">
        <v>112.08</v>
      </c>
      <c r="O182" s="69">
        <v>71.936503412000008</v>
      </c>
      <c r="P182" s="70">
        <f t="shared" si="2"/>
        <v>3.1692126120760108E-4</v>
      </c>
      <c r="Q182" s="70">
        <f>O182/'סכום נכסי הקרן'!$C$41</f>
        <v>2.2531100176596519E-5</v>
      </c>
    </row>
    <row r="183" spans="1:17">
      <c r="A183" s="62" t="s">
        <v>3590</v>
      </c>
      <c r="B183" s="72" t="s">
        <v>3176</v>
      </c>
      <c r="C183" s="59" t="s">
        <v>3287</v>
      </c>
      <c r="D183" s="134" t="s">
        <v>3675</v>
      </c>
      <c r="E183" s="59" t="s">
        <v>550</v>
      </c>
      <c r="F183" s="79">
        <v>44592</v>
      </c>
      <c r="G183" s="59" t="s">
        <v>134</v>
      </c>
      <c r="H183" s="69">
        <v>11.080000000016915</v>
      </c>
      <c r="I183" s="72" t="s">
        <v>660</v>
      </c>
      <c r="J183" s="72" t="s">
        <v>136</v>
      </c>
      <c r="K183" s="73">
        <v>2.7473999999999998E-2</v>
      </c>
      <c r="L183" s="73">
        <v>4.2500000000060982E-2</v>
      </c>
      <c r="M183" s="69">
        <v>143534.84215400001</v>
      </c>
      <c r="N183" s="71">
        <v>85.68</v>
      </c>
      <c r="O183" s="69">
        <v>122.98065294899999</v>
      </c>
      <c r="P183" s="70">
        <f t="shared" si="2"/>
        <v>5.4179980660875107E-4</v>
      </c>
      <c r="Q183" s="70">
        <f>O183/'סכום נכסי הקרן'!$C$41</f>
        <v>3.8518544549038314E-5</v>
      </c>
    </row>
    <row r="184" spans="1:17">
      <c r="A184" s="62" t="s">
        <v>3590</v>
      </c>
      <c r="B184" s="72" t="s">
        <v>3176</v>
      </c>
      <c r="C184" s="59" t="s">
        <v>3288</v>
      </c>
      <c r="D184" s="134" t="s">
        <v>3675</v>
      </c>
      <c r="E184" s="59" t="s">
        <v>550</v>
      </c>
      <c r="F184" s="79">
        <v>44837</v>
      </c>
      <c r="G184" s="59" t="s">
        <v>134</v>
      </c>
      <c r="H184" s="69">
        <v>10.900000000009609</v>
      </c>
      <c r="I184" s="72" t="s">
        <v>660</v>
      </c>
      <c r="J184" s="72" t="s">
        <v>136</v>
      </c>
      <c r="K184" s="73">
        <v>3.9636999999999999E-2</v>
      </c>
      <c r="L184" s="73">
        <v>3.9000000000016015E-2</v>
      </c>
      <c r="M184" s="69">
        <v>126821.63310000001</v>
      </c>
      <c r="N184" s="71">
        <v>98.47</v>
      </c>
      <c r="O184" s="69">
        <v>124.88126185199999</v>
      </c>
      <c r="P184" s="70">
        <f t="shared" si="2"/>
        <v>5.5017307111330128E-4</v>
      </c>
      <c r="Q184" s="70">
        <f>O184/'סכום נכסי הקרן'!$C$41</f>
        <v>3.9113830774513666E-5</v>
      </c>
    </row>
    <row r="185" spans="1:17">
      <c r="A185" s="62" t="s">
        <v>3590</v>
      </c>
      <c r="B185" s="72" t="s">
        <v>3176</v>
      </c>
      <c r="C185" s="59" t="s">
        <v>3289</v>
      </c>
      <c r="D185" s="134" t="s">
        <v>3675</v>
      </c>
      <c r="E185" s="59" t="s">
        <v>550</v>
      </c>
      <c r="F185" s="79">
        <v>45076</v>
      </c>
      <c r="G185" s="59" t="s">
        <v>134</v>
      </c>
      <c r="H185" s="69">
        <v>10.729999999979773</v>
      </c>
      <c r="I185" s="72" t="s">
        <v>660</v>
      </c>
      <c r="J185" s="72" t="s">
        <v>136</v>
      </c>
      <c r="K185" s="73">
        <v>4.4936999999999998E-2</v>
      </c>
      <c r="L185" s="73">
        <v>4.169999999991332E-2</v>
      </c>
      <c r="M185" s="69">
        <v>154717.63052800001</v>
      </c>
      <c r="N185" s="71">
        <v>98.42</v>
      </c>
      <c r="O185" s="69">
        <v>152.27309239599998</v>
      </c>
      <c r="P185" s="70">
        <f t="shared" si="2"/>
        <v>6.7084968272271739E-4</v>
      </c>
      <c r="Q185" s="70">
        <f>O185/'סכום נכסי הקרן'!$C$41</f>
        <v>4.7693175734784112E-5</v>
      </c>
    </row>
    <row r="186" spans="1:17">
      <c r="A186" s="62" t="s">
        <v>3590</v>
      </c>
      <c r="B186" s="72" t="s">
        <v>3176</v>
      </c>
      <c r="C186" s="59" t="s">
        <v>3290</v>
      </c>
      <c r="D186" s="134" t="s">
        <v>3675</v>
      </c>
      <c r="E186" s="59" t="s">
        <v>550</v>
      </c>
      <c r="F186" s="79">
        <v>45291</v>
      </c>
      <c r="G186" s="59" t="s">
        <v>134</v>
      </c>
      <c r="H186" s="69">
        <v>10.650000000044001</v>
      </c>
      <c r="I186" s="72" t="s">
        <v>660</v>
      </c>
      <c r="J186" s="72" t="s">
        <v>136</v>
      </c>
      <c r="K186" s="73">
        <v>4.7819E-2</v>
      </c>
      <c r="L186" s="73">
        <v>4.2400000000204899E-2</v>
      </c>
      <c r="M186" s="69">
        <v>76328.793491999997</v>
      </c>
      <c r="N186" s="71">
        <v>99.75</v>
      </c>
      <c r="O186" s="69">
        <v>76.138575281000001</v>
      </c>
      <c r="P186" s="70">
        <f t="shared" si="2"/>
        <v>3.3543378062741915E-4</v>
      </c>
      <c r="Q186" s="70">
        <f>O186/'סכום נכסי הקרן'!$C$41</f>
        <v>2.384722339275361E-5</v>
      </c>
    </row>
    <row r="187" spans="1:17">
      <c r="A187" s="62" t="s">
        <v>3591</v>
      </c>
      <c r="B187" s="72" t="s">
        <v>3167</v>
      </c>
      <c r="C187" s="59" t="s">
        <v>3291</v>
      </c>
      <c r="D187" s="134" t="s">
        <v>3675</v>
      </c>
      <c r="E187" s="59" t="s">
        <v>550</v>
      </c>
      <c r="F187" s="79">
        <v>42432</v>
      </c>
      <c r="G187" s="59" t="s">
        <v>134</v>
      </c>
      <c r="H187" s="69">
        <v>4.3699999999981305</v>
      </c>
      <c r="I187" s="72" t="s">
        <v>660</v>
      </c>
      <c r="J187" s="72" t="s">
        <v>136</v>
      </c>
      <c r="K187" s="73">
        <v>2.5399999999999999E-2</v>
      </c>
      <c r="L187" s="73">
        <v>2.1200000000001627E-2</v>
      </c>
      <c r="M187" s="69">
        <v>424602.64774699998</v>
      </c>
      <c r="N187" s="71">
        <v>115.92</v>
      </c>
      <c r="O187" s="69">
        <v>492.19939011600002</v>
      </c>
      <c r="P187" s="70">
        <f t="shared" si="2"/>
        <v>2.1684185925438483E-3</v>
      </c>
      <c r="Q187" s="70">
        <f>O187/'סכום נכסי הקרן'!$C$41</f>
        <v>1.5416086742566605E-4</v>
      </c>
    </row>
    <row r="188" spans="1:17">
      <c r="A188" s="62" t="s">
        <v>3592</v>
      </c>
      <c r="B188" s="72" t="s">
        <v>3176</v>
      </c>
      <c r="C188" s="59" t="s">
        <v>3292</v>
      </c>
      <c r="D188" s="134" t="s">
        <v>3675</v>
      </c>
      <c r="E188" s="59" t="s">
        <v>550</v>
      </c>
      <c r="F188" s="79">
        <v>42242</v>
      </c>
      <c r="G188" s="59" t="s">
        <v>134</v>
      </c>
      <c r="H188" s="69">
        <v>2.9200000000013349</v>
      </c>
      <c r="I188" s="72" t="s">
        <v>546</v>
      </c>
      <c r="J188" s="72" t="s">
        <v>136</v>
      </c>
      <c r="K188" s="73">
        <v>2.3599999999999999E-2</v>
      </c>
      <c r="L188" s="73">
        <v>2.7800000000020017E-2</v>
      </c>
      <c r="M188" s="69">
        <v>680318.02589399996</v>
      </c>
      <c r="N188" s="71">
        <v>110.13</v>
      </c>
      <c r="O188" s="69">
        <v>749.234338525</v>
      </c>
      <c r="P188" s="70">
        <f t="shared" si="2"/>
        <v>3.3008039068211934E-3</v>
      </c>
      <c r="Q188" s="70">
        <f>O188/'סכום נכסי הקרן'!$C$41</f>
        <v>2.3466631176622917E-4</v>
      </c>
    </row>
    <row r="189" spans="1:17">
      <c r="A189" s="62" t="s">
        <v>3593</v>
      </c>
      <c r="B189" s="72" t="s">
        <v>3167</v>
      </c>
      <c r="C189" s="59">
        <v>7134</v>
      </c>
      <c r="D189" s="134" t="s">
        <v>3675</v>
      </c>
      <c r="E189" s="59" t="s">
        <v>550</v>
      </c>
      <c r="F189" s="79">
        <v>43705</v>
      </c>
      <c r="G189" s="59" t="s">
        <v>134</v>
      </c>
      <c r="H189" s="69">
        <v>5.1800000000073823</v>
      </c>
      <c r="I189" s="72" t="s">
        <v>660</v>
      </c>
      <c r="J189" s="72" t="s">
        <v>136</v>
      </c>
      <c r="K189" s="73">
        <v>0.04</v>
      </c>
      <c r="L189" s="73">
        <v>3.4700000000090221E-2</v>
      </c>
      <c r="M189" s="69">
        <v>42806.156123000001</v>
      </c>
      <c r="N189" s="71">
        <v>113.93</v>
      </c>
      <c r="O189" s="69">
        <v>48.769052347999995</v>
      </c>
      <c r="P189" s="70">
        <f t="shared" si="2"/>
        <v>2.1485544674735207E-4</v>
      </c>
      <c r="Q189" s="70">
        <f>O189/'סכום נכסי הקרן'!$C$41</f>
        <v>1.5274865358373381E-5</v>
      </c>
    </row>
    <row r="190" spans="1:17">
      <c r="A190" s="62" t="s">
        <v>3593</v>
      </c>
      <c r="B190" s="72" t="s">
        <v>3167</v>
      </c>
      <c r="C190" s="59" t="s">
        <v>3293</v>
      </c>
      <c r="D190" s="134" t="s">
        <v>3675</v>
      </c>
      <c r="E190" s="59" t="s">
        <v>550</v>
      </c>
      <c r="F190" s="79">
        <v>43256</v>
      </c>
      <c r="G190" s="59" t="s">
        <v>134</v>
      </c>
      <c r="H190" s="69">
        <v>5.1899999999984621</v>
      </c>
      <c r="I190" s="72" t="s">
        <v>660</v>
      </c>
      <c r="J190" s="72" t="s">
        <v>136</v>
      </c>
      <c r="K190" s="73">
        <v>0.04</v>
      </c>
      <c r="L190" s="73">
        <v>3.4099999999990777E-2</v>
      </c>
      <c r="M190" s="69">
        <v>703301.49343000015</v>
      </c>
      <c r="N190" s="71">
        <v>115.56</v>
      </c>
      <c r="O190" s="69">
        <v>812.73514487499995</v>
      </c>
      <c r="P190" s="70">
        <f t="shared" si="2"/>
        <v>3.5805611188291452E-3</v>
      </c>
      <c r="Q190" s="70">
        <f>O190/'סכום נכסי הקרן'!$C$41</f>
        <v>2.5455528275182532E-4</v>
      </c>
    </row>
    <row r="191" spans="1:17">
      <c r="A191" s="62" t="s">
        <v>3594</v>
      </c>
      <c r="B191" s="72" t="s">
        <v>3176</v>
      </c>
      <c r="C191" s="59" t="s">
        <v>3294</v>
      </c>
      <c r="D191" s="134" t="s">
        <v>3675</v>
      </c>
      <c r="E191" s="59" t="s">
        <v>550</v>
      </c>
      <c r="F191" s="79">
        <v>44294</v>
      </c>
      <c r="G191" s="59" t="s">
        <v>134</v>
      </c>
      <c r="H191" s="69">
        <v>7.4899999999939926</v>
      </c>
      <c r="I191" s="72" t="s">
        <v>660</v>
      </c>
      <c r="J191" s="72" t="s">
        <v>136</v>
      </c>
      <c r="K191" s="73">
        <v>0.03</v>
      </c>
      <c r="L191" s="73">
        <v>4.2799999999958836E-2</v>
      </c>
      <c r="M191" s="69">
        <v>408788.71758699999</v>
      </c>
      <c r="N191" s="71">
        <v>102.2</v>
      </c>
      <c r="O191" s="69">
        <v>417.78208589899998</v>
      </c>
      <c r="P191" s="70">
        <f t="shared" si="2"/>
        <v>1.840567991117658E-3</v>
      </c>
      <c r="Q191" s="70">
        <f>O191/'סכום נכסי הקרן'!$C$41</f>
        <v>1.3085276018305313E-4</v>
      </c>
    </row>
    <row r="192" spans="1:17">
      <c r="A192" s="62" t="s">
        <v>3594</v>
      </c>
      <c r="B192" s="72" t="s">
        <v>3176</v>
      </c>
      <c r="C192" s="59" t="s">
        <v>3295</v>
      </c>
      <c r="D192" s="134" t="s">
        <v>3675</v>
      </c>
      <c r="E192" s="59" t="s">
        <v>550</v>
      </c>
      <c r="F192" s="79">
        <v>42326</v>
      </c>
      <c r="G192" s="59" t="s">
        <v>134</v>
      </c>
      <c r="H192" s="69">
        <v>6.1900000000134003</v>
      </c>
      <c r="I192" s="72" t="s">
        <v>660</v>
      </c>
      <c r="J192" s="72" t="s">
        <v>136</v>
      </c>
      <c r="K192" s="73">
        <v>8.0500000000000002E-2</v>
      </c>
      <c r="L192" s="73">
        <v>7.3700000000095259E-2</v>
      </c>
      <c r="M192" s="69">
        <v>115481.2582</v>
      </c>
      <c r="N192" s="71">
        <v>107.27</v>
      </c>
      <c r="O192" s="69">
        <v>123.877205586</v>
      </c>
      <c r="P192" s="70">
        <f t="shared" si="2"/>
        <v>5.4574963150960448E-4</v>
      </c>
      <c r="Q192" s="70">
        <f>O192/'סכום נכסי הקרן'!$C$41</f>
        <v>3.8799352154631071E-5</v>
      </c>
    </row>
    <row r="193" spans="1:17">
      <c r="A193" s="62" t="s">
        <v>3594</v>
      </c>
      <c r="B193" s="72" t="s">
        <v>3176</v>
      </c>
      <c r="C193" s="59" t="s">
        <v>3296</v>
      </c>
      <c r="D193" s="134" t="s">
        <v>3675</v>
      </c>
      <c r="E193" s="59" t="s">
        <v>550</v>
      </c>
      <c r="F193" s="79">
        <v>42606</v>
      </c>
      <c r="G193" s="59" t="s">
        <v>134</v>
      </c>
      <c r="H193" s="69">
        <v>6.1900000000055462</v>
      </c>
      <c r="I193" s="72" t="s">
        <v>660</v>
      </c>
      <c r="J193" s="72" t="s">
        <v>136</v>
      </c>
      <c r="K193" s="73">
        <v>8.0500000000000002E-2</v>
      </c>
      <c r="L193" s="73">
        <v>7.3700000000047394E-2</v>
      </c>
      <c r="M193" s="69">
        <v>485746.248425</v>
      </c>
      <c r="N193" s="71">
        <v>107.27</v>
      </c>
      <c r="O193" s="69">
        <v>521.06190736899998</v>
      </c>
      <c r="P193" s="70">
        <f t="shared" si="2"/>
        <v>2.2955744165774226E-3</v>
      </c>
      <c r="Q193" s="70">
        <f>O193/'סכום נכסי הקרן'!$C$41</f>
        <v>1.6320084347025662E-4</v>
      </c>
    </row>
    <row r="194" spans="1:17">
      <c r="A194" s="62" t="s">
        <v>3594</v>
      </c>
      <c r="B194" s="72" t="s">
        <v>3176</v>
      </c>
      <c r="C194" s="59" t="s">
        <v>3297</v>
      </c>
      <c r="D194" s="134" t="s">
        <v>3675</v>
      </c>
      <c r="E194" s="59" t="s">
        <v>550</v>
      </c>
      <c r="F194" s="79">
        <v>42648</v>
      </c>
      <c r="G194" s="59" t="s">
        <v>134</v>
      </c>
      <c r="H194" s="69">
        <v>6.1900000000044137</v>
      </c>
      <c r="I194" s="72" t="s">
        <v>660</v>
      </c>
      <c r="J194" s="72" t="s">
        <v>136</v>
      </c>
      <c r="K194" s="73">
        <v>8.0500000000000002E-2</v>
      </c>
      <c r="L194" s="73">
        <v>7.3700000000052932E-2</v>
      </c>
      <c r="M194" s="69">
        <v>445577.81174699997</v>
      </c>
      <c r="N194" s="71">
        <v>107.27</v>
      </c>
      <c r="O194" s="69">
        <v>477.97306303100004</v>
      </c>
      <c r="P194" s="70">
        <f t="shared" si="2"/>
        <v>2.1057435206640277E-3</v>
      </c>
      <c r="Q194" s="70">
        <f>O194/'סכום נכסי הקרן'!$C$41</f>
        <v>1.4970506563528194E-4</v>
      </c>
    </row>
    <row r="195" spans="1:17">
      <c r="A195" s="62" t="s">
        <v>3594</v>
      </c>
      <c r="B195" s="72" t="s">
        <v>3176</v>
      </c>
      <c r="C195" s="59" t="s">
        <v>3298</v>
      </c>
      <c r="D195" s="134" t="s">
        <v>3675</v>
      </c>
      <c r="E195" s="59" t="s">
        <v>550</v>
      </c>
      <c r="F195" s="79">
        <v>42718</v>
      </c>
      <c r="G195" s="59" t="s">
        <v>134</v>
      </c>
      <c r="H195" s="69">
        <v>6.1900000000056288</v>
      </c>
      <c r="I195" s="72" t="s">
        <v>660</v>
      </c>
      <c r="J195" s="72" t="s">
        <v>136</v>
      </c>
      <c r="K195" s="73">
        <v>8.0500000000000002E-2</v>
      </c>
      <c r="L195" s="73">
        <v>7.3700000000067087E-2</v>
      </c>
      <c r="M195" s="69">
        <v>311314.01146499999</v>
      </c>
      <c r="N195" s="71">
        <v>107.27</v>
      </c>
      <c r="O195" s="69">
        <v>333.94775774799996</v>
      </c>
      <c r="P195" s="70">
        <f t="shared" si="2"/>
        <v>1.4712300368117672E-3</v>
      </c>
      <c r="Q195" s="70">
        <f>O195/'סכום נכסי הקרן'!$C$41</f>
        <v>1.0459516416132662E-4</v>
      </c>
    </row>
    <row r="196" spans="1:17">
      <c r="A196" s="62" t="s">
        <v>3594</v>
      </c>
      <c r="B196" s="72" t="s">
        <v>3176</v>
      </c>
      <c r="C196" s="59" t="s">
        <v>3299</v>
      </c>
      <c r="D196" s="134" t="s">
        <v>3675</v>
      </c>
      <c r="E196" s="59" t="s">
        <v>550</v>
      </c>
      <c r="F196" s="79">
        <v>42900</v>
      </c>
      <c r="G196" s="59" t="s">
        <v>134</v>
      </c>
      <c r="H196" s="69">
        <v>6.1900000000060933</v>
      </c>
      <c r="I196" s="72" t="s">
        <v>660</v>
      </c>
      <c r="J196" s="72" t="s">
        <v>136</v>
      </c>
      <c r="K196" s="73">
        <v>8.0500000000000002E-2</v>
      </c>
      <c r="L196" s="73">
        <v>7.370000000008671E-2</v>
      </c>
      <c r="M196" s="69">
        <v>368763.27327600005</v>
      </c>
      <c r="N196" s="71">
        <v>107.27</v>
      </c>
      <c r="O196" s="69">
        <v>395.57381076099995</v>
      </c>
      <c r="P196" s="70">
        <f t="shared" si="2"/>
        <v>1.7427278928066482E-3</v>
      </c>
      <c r="Q196" s="70">
        <f>O196/'סכום נכסי הקרן'!$C$41</f>
        <v>1.2389694709581003E-4</v>
      </c>
    </row>
    <row r="197" spans="1:17">
      <c r="A197" s="62" t="s">
        <v>3594</v>
      </c>
      <c r="B197" s="72" t="s">
        <v>3176</v>
      </c>
      <c r="C197" s="59" t="s">
        <v>3300</v>
      </c>
      <c r="D197" s="134" t="s">
        <v>3675</v>
      </c>
      <c r="E197" s="59" t="s">
        <v>550</v>
      </c>
      <c r="F197" s="79">
        <v>43075</v>
      </c>
      <c r="G197" s="59" t="s">
        <v>134</v>
      </c>
      <c r="H197" s="69">
        <v>6.1899999999875748</v>
      </c>
      <c r="I197" s="72" t="s">
        <v>660</v>
      </c>
      <c r="J197" s="72" t="s">
        <v>136</v>
      </c>
      <c r="K197" s="73">
        <v>8.0500000000000002E-2</v>
      </c>
      <c r="L197" s="73">
        <v>7.3699999999830929E-2</v>
      </c>
      <c r="M197" s="69">
        <v>228819.700044</v>
      </c>
      <c r="N197" s="71">
        <v>107.27</v>
      </c>
      <c r="O197" s="69">
        <v>245.45578249499999</v>
      </c>
      <c r="P197" s="70">
        <f t="shared" si="2"/>
        <v>1.0813724947609496E-3</v>
      </c>
      <c r="Q197" s="70">
        <f>O197/'סכום נכסי הקרן'!$C$41</f>
        <v>7.6878755041035057E-5</v>
      </c>
    </row>
    <row r="198" spans="1:17">
      <c r="A198" s="62" t="s">
        <v>3594</v>
      </c>
      <c r="B198" s="72" t="s">
        <v>3176</v>
      </c>
      <c r="C198" s="59" t="s">
        <v>3301</v>
      </c>
      <c r="D198" s="134" t="s">
        <v>3675</v>
      </c>
      <c r="E198" s="59" t="s">
        <v>550</v>
      </c>
      <c r="F198" s="79">
        <v>43292</v>
      </c>
      <c r="G198" s="59" t="s">
        <v>134</v>
      </c>
      <c r="H198" s="69">
        <v>6.1899999999982072</v>
      </c>
      <c r="I198" s="72" t="s">
        <v>660</v>
      </c>
      <c r="J198" s="72" t="s">
        <v>136</v>
      </c>
      <c r="K198" s="73">
        <v>8.0500000000000002E-2</v>
      </c>
      <c r="L198" s="73">
        <v>7.369999999997609E-2</v>
      </c>
      <c r="M198" s="69">
        <v>623939.30537800002</v>
      </c>
      <c r="N198" s="71">
        <v>107.27</v>
      </c>
      <c r="O198" s="69">
        <v>669.30213767999999</v>
      </c>
      <c r="P198" s="70">
        <f t="shared" si="2"/>
        <v>2.9486570453340264E-3</v>
      </c>
      <c r="Q198" s="70">
        <f>O198/'סכום נכסי הקרן'!$C$41</f>
        <v>2.0963089387470427E-4</v>
      </c>
    </row>
    <row r="199" spans="1:17">
      <c r="A199" s="62" t="s">
        <v>3595</v>
      </c>
      <c r="B199" s="72" t="s">
        <v>3176</v>
      </c>
      <c r="C199" s="59" t="s">
        <v>3302</v>
      </c>
      <c r="D199" s="134" t="s">
        <v>3675</v>
      </c>
      <c r="E199" s="59" t="s">
        <v>533</v>
      </c>
      <c r="F199" s="79">
        <v>44376</v>
      </c>
      <c r="G199" s="59" t="s">
        <v>319</v>
      </c>
      <c r="H199" s="69">
        <v>4.2400000000000144</v>
      </c>
      <c r="I199" s="72" t="s">
        <v>132</v>
      </c>
      <c r="J199" s="72" t="s">
        <v>136</v>
      </c>
      <c r="K199" s="73">
        <v>7.400000000000001E-2</v>
      </c>
      <c r="L199" s="73">
        <v>7.279999999999956E-2</v>
      </c>
      <c r="M199" s="69">
        <v>8165319.0202890001</v>
      </c>
      <c r="N199" s="71">
        <v>99.42</v>
      </c>
      <c r="O199" s="69">
        <v>8117.9604942369997</v>
      </c>
      <c r="P199" s="70">
        <f t="shared" si="2"/>
        <v>3.5764238686056285E-2</v>
      </c>
      <c r="Q199" s="70">
        <f>O199/'סכום נכסי הקרן'!$C$41</f>
        <v>2.5426115038946341E-3</v>
      </c>
    </row>
    <row r="200" spans="1:17">
      <c r="A200" s="62" t="s">
        <v>3595</v>
      </c>
      <c r="B200" s="72" t="s">
        <v>3176</v>
      </c>
      <c r="C200" s="59" t="s">
        <v>3303</v>
      </c>
      <c r="D200" s="134" t="s">
        <v>3675</v>
      </c>
      <c r="E200" s="59" t="s">
        <v>533</v>
      </c>
      <c r="F200" s="79">
        <v>44431</v>
      </c>
      <c r="G200" s="59" t="s">
        <v>319</v>
      </c>
      <c r="H200" s="69">
        <v>4.2400000000010847</v>
      </c>
      <c r="I200" s="72" t="s">
        <v>132</v>
      </c>
      <c r="J200" s="72" t="s">
        <v>136</v>
      </c>
      <c r="K200" s="73">
        <v>7.400000000000001E-2</v>
      </c>
      <c r="L200" s="73">
        <v>7.2700000000013976E-2</v>
      </c>
      <c r="M200" s="69">
        <v>1409401.1059699999</v>
      </c>
      <c r="N200" s="71">
        <v>99.46</v>
      </c>
      <c r="O200" s="69">
        <v>1401.7903959520002</v>
      </c>
      <c r="P200" s="70">
        <f t="shared" si="2"/>
        <v>6.1756849327166789E-3</v>
      </c>
      <c r="Q200" s="70">
        <f>O200/'סכום נכסי הקרן'!$C$41</f>
        <v>4.3905219658642433E-4</v>
      </c>
    </row>
    <row r="201" spans="1:17">
      <c r="A201" s="62" t="s">
        <v>3595</v>
      </c>
      <c r="B201" s="72" t="s">
        <v>3176</v>
      </c>
      <c r="C201" s="59" t="s">
        <v>3304</v>
      </c>
      <c r="D201" s="134" t="s">
        <v>3675</v>
      </c>
      <c r="E201" s="59" t="s">
        <v>533</v>
      </c>
      <c r="F201" s="79">
        <v>44859</v>
      </c>
      <c r="G201" s="59" t="s">
        <v>319</v>
      </c>
      <c r="H201" s="69">
        <v>4.249999999999484</v>
      </c>
      <c r="I201" s="72" t="s">
        <v>132</v>
      </c>
      <c r="J201" s="72" t="s">
        <v>136</v>
      </c>
      <c r="K201" s="73">
        <v>7.400000000000001E-2</v>
      </c>
      <c r="L201" s="73">
        <v>6.7099999999993054E-2</v>
      </c>
      <c r="M201" s="69">
        <v>4290057.5482109999</v>
      </c>
      <c r="N201" s="71">
        <v>101.74</v>
      </c>
      <c r="O201" s="69">
        <v>4364.7047200930001</v>
      </c>
      <c r="P201" s="70">
        <f t="shared" ref="P201:P263" si="3">IFERROR(O201/$O$8,0)</f>
        <v>1.9229009738884455E-2</v>
      </c>
      <c r="Q201" s="70">
        <f>O201/'סכום נכסי הקרן'!$C$41</f>
        <v>1.3670611528954896E-3</v>
      </c>
    </row>
    <row r="202" spans="1:17">
      <c r="A202" s="62" t="s">
        <v>3596</v>
      </c>
      <c r="B202" s="72" t="s">
        <v>3176</v>
      </c>
      <c r="C202" s="59" t="s">
        <v>3305</v>
      </c>
      <c r="D202" s="134" t="s">
        <v>3675</v>
      </c>
      <c r="E202" s="59" t="s">
        <v>533</v>
      </c>
      <c r="F202" s="79">
        <v>42516</v>
      </c>
      <c r="G202" s="59" t="s">
        <v>319</v>
      </c>
      <c r="H202" s="69">
        <v>3.3799999999997197</v>
      </c>
      <c r="I202" s="72" t="s">
        <v>323</v>
      </c>
      <c r="J202" s="72" t="s">
        <v>136</v>
      </c>
      <c r="K202" s="73">
        <v>2.3269999999999999E-2</v>
      </c>
      <c r="L202" s="73">
        <v>3.0799999999990189E-2</v>
      </c>
      <c r="M202" s="69">
        <v>516862.58300799993</v>
      </c>
      <c r="N202" s="71">
        <v>110.49</v>
      </c>
      <c r="O202" s="69">
        <v>571.08149363200005</v>
      </c>
      <c r="P202" s="70">
        <f t="shared" si="3"/>
        <v>2.515939177327081E-3</v>
      </c>
      <c r="Q202" s="70">
        <f>O202/'סכום נכסי הקרן'!$C$41</f>
        <v>1.7886738626048579E-4</v>
      </c>
    </row>
    <row r="203" spans="1:17">
      <c r="A203" s="62" t="s">
        <v>3597</v>
      </c>
      <c r="B203" s="72" t="s">
        <v>3167</v>
      </c>
      <c r="C203" s="59" t="s">
        <v>3306</v>
      </c>
      <c r="D203" s="134" t="s">
        <v>3675</v>
      </c>
      <c r="E203" s="59" t="s">
        <v>304</v>
      </c>
      <c r="F203" s="79">
        <v>42978</v>
      </c>
      <c r="G203" s="59" t="s">
        <v>3166</v>
      </c>
      <c r="H203" s="69">
        <v>0.55999999999936556</v>
      </c>
      <c r="I203" s="72" t="s">
        <v>132</v>
      </c>
      <c r="J203" s="72" t="s">
        <v>136</v>
      </c>
      <c r="K203" s="73">
        <v>2.76E-2</v>
      </c>
      <c r="L203" s="73">
        <v>5.6900000000085639E-2</v>
      </c>
      <c r="M203" s="69">
        <v>253883.024985</v>
      </c>
      <c r="N203" s="71">
        <v>99.35</v>
      </c>
      <c r="O203" s="69">
        <v>252.232786836</v>
      </c>
      <c r="P203" s="70">
        <f t="shared" si="3"/>
        <v>1.1112290579950313E-3</v>
      </c>
      <c r="Q203" s="70">
        <f>O203/'סכום נכסי הקרן'!$C$41</f>
        <v>7.9001368129827875E-5</v>
      </c>
    </row>
    <row r="204" spans="1:17">
      <c r="A204" s="62" t="s">
        <v>3598</v>
      </c>
      <c r="B204" s="72" t="s">
        <v>3176</v>
      </c>
      <c r="C204" s="59" t="s">
        <v>3307</v>
      </c>
      <c r="D204" s="134" t="s">
        <v>3675</v>
      </c>
      <c r="E204" s="59" t="s">
        <v>550</v>
      </c>
      <c r="F204" s="79">
        <v>42794</v>
      </c>
      <c r="G204" s="59" t="s">
        <v>134</v>
      </c>
      <c r="H204" s="69">
        <v>5.1600000000010713</v>
      </c>
      <c r="I204" s="72" t="s">
        <v>660</v>
      </c>
      <c r="J204" s="72" t="s">
        <v>136</v>
      </c>
      <c r="K204" s="73">
        <v>2.8999999999999998E-2</v>
      </c>
      <c r="L204" s="73">
        <v>2.4200000000006123E-2</v>
      </c>
      <c r="M204" s="69">
        <v>1120465.5463700001</v>
      </c>
      <c r="N204" s="71">
        <v>116.59</v>
      </c>
      <c r="O204" s="69">
        <v>1306.3507365099999</v>
      </c>
      <c r="P204" s="70">
        <f t="shared" si="3"/>
        <v>5.7552188855090371E-3</v>
      </c>
      <c r="Q204" s="70">
        <f>O204/'סכום נכסי הקרן'!$C$41</f>
        <v>4.0915971605547249E-4</v>
      </c>
    </row>
    <row r="205" spans="1:17">
      <c r="A205" s="62" t="s">
        <v>3599</v>
      </c>
      <c r="B205" s="72" t="s">
        <v>3176</v>
      </c>
      <c r="C205" s="59" t="s">
        <v>3308</v>
      </c>
      <c r="D205" s="134" t="s">
        <v>3675</v>
      </c>
      <c r="E205" s="59" t="s">
        <v>550</v>
      </c>
      <c r="F205" s="79">
        <v>44728</v>
      </c>
      <c r="G205" s="59" t="s">
        <v>134</v>
      </c>
      <c r="H205" s="69">
        <v>9.3800000000154871</v>
      </c>
      <c r="I205" s="72" t="s">
        <v>660</v>
      </c>
      <c r="J205" s="72" t="s">
        <v>136</v>
      </c>
      <c r="K205" s="73">
        <v>2.6314999999999998E-2</v>
      </c>
      <c r="L205" s="73">
        <v>3.1700000000053609E-2</v>
      </c>
      <c r="M205" s="69">
        <v>149180.97609899999</v>
      </c>
      <c r="N205" s="71">
        <v>101.28</v>
      </c>
      <c r="O205" s="69">
        <v>151.09049400699999</v>
      </c>
      <c r="P205" s="70">
        <f t="shared" si="3"/>
        <v>6.6563966339779383E-4</v>
      </c>
      <c r="Q205" s="70">
        <f>O205/'סכום נכסי הקרן'!$C$41</f>
        <v>4.7322776264314491E-5</v>
      </c>
    </row>
    <row r="206" spans="1:17">
      <c r="A206" s="62" t="s">
        <v>3599</v>
      </c>
      <c r="B206" s="72" t="s">
        <v>3176</v>
      </c>
      <c r="C206" s="59" t="s">
        <v>3309</v>
      </c>
      <c r="D206" s="134" t="s">
        <v>3675</v>
      </c>
      <c r="E206" s="59" t="s">
        <v>550</v>
      </c>
      <c r="F206" s="79">
        <v>44923</v>
      </c>
      <c r="G206" s="59" t="s">
        <v>134</v>
      </c>
      <c r="H206" s="69">
        <v>9.09000000007015</v>
      </c>
      <c r="I206" s="72" t="s">
        <v>660</v>
      </c>
      <c r="J206" s="72" t="s">
        <v>136</v>
      </c>
      <c r="K206" s="73">
        <v>3.0750000000000003E-2</v>
      </c>
      <c r="L206" s="73">
        <v>3.6800000000258112E-2</v>
      </c>
      <c r="M206" s="69">
        <v>48550.043068000006</v>
      </c>
      <c r="N206" s="71">
        <v>98.95</v>
      </c>
      <c r="O206" s="69">
        <v>48.040268407000006</v>
      </c>
      <c r="P206" s="70">
        <f t="shared" si="3"/>
        <v>2.1164473848694703E-4</v>
      </c>
      <c r="Q206" s="70">
        <f>O206/'סכום נכסי הקרן'!$C$41</f>
        <v>1.5046604278074247E-5</v>
      </c>
    </row>
    <row r="207" spans="1:17">
      <c r="A207" s="62" t="s">
        <v>3589</v>
      </c>
      <c r="B207" s="72" t="s">
        <v>3176</v>
      </c>
      <c r="C207" s="59" t="s">
        <v>3310</v>
      </c>
      <c r="D207" s="134" t="s">
        <v>3675</v>
      </c>
      <c r="E207" s="59" t="s">
        <v>304</v>
      </c>
      <c r="F207" s="79">
        <v>42474</v>
      </c>
      <c r="G207" s="59" t="s">
        <v>3166</v>
      </c>
      <c r="H207" s="69">
        <v>0.18999999999786171</v>
      </c>
      <c r="I207" s="72" t="s">
        <v>132</v>
      </c>
      <c r="J207" s="72" t="s">
        <v>136</v>
      </c>
      <c r="K207" s="73">
        <v>6.8499999999999991E-2</v>
      </c>
      <c r="L207" s="73">
        <v>6.3100000000021389E-2</v>
      </c>
      <c r="M207" s="69">
        <v>121072.11022</v>
      </c>
      <c r="N207" s="71">
        <v>100.43</v>
      </c>
      <c r="O207" s="69">
        <v>121.59266295400001</v>
      </c>
      <c r="P207" s="70">
        <f t="shared" si="3"/>
        <v>5.3568492030075805E-4</v>
      </c>
      <c r="Q207" s="70">
        <f>O207/'סכום נכסי הקרן'!$C$41</f>
        <v>3.8083814750700054E-5</v>
      </c>
    </row>
    <row r="208" spans="1:17">
      <c r="A208" s="62" t="s">
        <v>3589</v>
      </c>
      <c r="B208" s="72" t="s">
        <v>3176</v>
      </c>
      <c r="C208" s="59" t="s">
        <v>3311</v>
      </c>
      <c r="D208" s="134" t="s">
        <v>3675</v>
      </c>
      <c r="E208" s="59" t="s">
        <v>304</v>
      </c>
      <c r="F208" s="79">
        <v>42562</v>
      </c>
      <c r="G208" s="59" t="s">
        <v>3166</v>
      </c>
      <c r="H208" s="69">
        <v>1.2099999999958648</v>
      </c>
      <c r="I208" s="72" t="s">
        <v>132</v>
      </c>
      <c r="J208" s="72" t="s">
        <v>136</v>
      </c>
      <c r="K208" s="73">
        <v>3.3700000000000001E-2</v>
      </c>
      <c r="L208" s="73">
        <v>6.0299999999854179E-2</v>
      </c>
      <c r="M208" s="69">
        <v>94565.615082000004</v>
      </c>
      <c r="N208" s="71">
        <v>97.17</v>
      </c>
      <c r="O208" s="69">
        <v>91.889407177999999</v>
      </c>
      <c r="P208" s="70">
        <f t="shared" si="3"/>
        <v>4.0482516432140971E-4</v>
      </c>
      <c r="Q208" s="70">
        <f>O208/'סכום נכסי הקרן'!$C$41</f>
        <v>2.8780512536702176E-5</v>
      </c>
    </row>
    <row r="209" spans="1:17">
      <c r="A209" s="62" t="s">
        <v>3589</v>
      </c>
      <c r="B209" s="72" t="s">
        <v>3176</v>
      </c>
      <c r="C209" s="59" t="s">
        <v>3312</v>
      </c>
      <c r="D209" s="134" t="s">
        <v>3675</v>
      </c>
      <c r="E209" s="59" t="s">
        <v>304</v>
      </c>
      <c r="F209" s="79">
        <v>42717</v>
      </c>
      <c r="G209" s="59" t="s">
        <v>3166</v>
      </c>
      <c r="H209" s="69">
        <v>1.4300000000287783</v>
      </c>
      <c r="I209" s="72" t="s">
        <v>132</v>
      </c>
      <c r="J209" s="72" t="s">
        <v>136</v>
      </c>
      <c r="K209" s="73">
        <v>3.85E-2</v>
      </c>
      <c r="L209" s="73">
        <v>5.9500000001539891E-2</v>
      </c>
      <c r="M209" s="69">
        <v>20333.193695999998</v>
      </c>
      <c r="N209" s="71">
        <v>97.41</v>
      </c>
      <c r="O209" s="69">
        <v>19.806562900999999</v>
      </c>
      <c r="P209" s="70">
        <f t="shared" si="3"/>
        <v>8.7259188270825673E-5</v>
      </c>
      <c r="Q209" s="70">
        <f>O209/'סכום נכסי הקרן'!$C$41</f>
        <v>6.2035772064235214E-6</v>
      </c>
    </row>
    <row r="210" spans="1:17">
      <c r="A210" s="62" t="s">
        <v>3589</v>
      </c>
      <c r="B210" s="72" t="s">
        <v>3176</v>
      </c>
      <c r="C210" s="59" t="s">
        <v>3313</v>
      </c>
      <c r="D210" s="134" t="s">
        <v>3675</v>
      </c>
      <c r="E210" s="59" t="s">
        <v>304</v>
      </c>
      <c r="F210" s="79">
        <v>42710</v>
      </c>
      <c r="G210" s="59" t="s">
        <v>3166</v>
      </c>
      <c r="H210" s="69">
        <v>1.429999999996453</v>
      </c>
      <c r="I210" s="72" t="s">
        <v>132</v>
      </c>
      <c r="J210" s="72" t="s">
        <v>136</v>
      </c>
      <c r="K210" s="73">
        <v>3.8399999999999997E-2</v>
      </c>
      <c r="L210" s="73">
        <v>5.9599999999810825E-2</v>
      </c>
      <c r="M210" s="69">
        <v>60790.623158000002</v>
      </c>
      <c r="N210" s="71">
        <v>97.39</v>
      </c>
      <c r="O210" s="69">
        <v>59.203987347000002</v>
      </c>
      <c r="P210" s="70">
        <f t="shared" si="3"/>
        <v>2.608272775098514E-4</v>
      </c>
      <c r="Q210" s="70">
        <f>O210/'סכום נכסי הקרן'!$C$41</f>
        <v>1.854317219353049E-5</v>
      </c>
    </row>
    <row r="211" spans="1:17">
      <c r="A211" s="62" t="s">
        <v>3589</v>
      </c>
      <c r="B211" s="72" t="s">
        <v>3176</v>
      </c>
      <c r="C211" s="59" t="s">
        <v>3314</v>
      </c>
      <c r="D211" s="134" t="s">
        <v>3675</v>
      </c>
      <c r="E211" s="59" t="s">
        <v>304</v>
      </c>
      <c r="F211" s="79">
        <v>42474</v>
      </c>
      <c r="G211" s="59" t="s">
        <v>3166</v>
      </c>
      <c r="H211" s="69">
        <v>0.19000000000235817</v>
      </c>
      <c r="I211" s="72" t="s">
        <v>132</v>
      </c>
      <c r="J211" s="72" t="s">
        <v>136</v>
      </c>
      <c r="K211" s="73">
        <v>3.1800000000000002E-2</v>
      </c>
      <c r="L211" s="73">
        <v>6.5800000000144729E-2</v>
      </c>
      <c r="M211" s="69">
        <v>123543.830063</v>
      </c>
      <c r="N211" s="71">
        <v>99.54</v>
      </c>
      <c r="O211" s="69">
        <v>122.97552780900003</v>
      </c>
      <c r="P211" s="70">
        <f t="shared" si="3"/>
        <v>5.4177722744858038E-4</v>
      </c>
      <c r="Q211" s="70">
        <f>O211/'סכום נכסי הקרן'!$C$41</f>
        <v>3.8516939313347374E-5</v>
      </c>
    </row>
    <row r="212" spans="1:17">
      <c r="A212" s="62" t="s">
        <v>3600</v>
      </c>
      <c r="B212" s="72" t="s">
        <v>3167</v>
      </c>
      <c r="C212" s="59">
        <v>7355</v>
      </c>
      <c r="D212" s="134" t="s">
        <v>3675</v>
      </c>
      <c r="E212" s="59" t="s">
        <v>304</v>
      </c>
      <c r="F212" s="79">
        <v>43842</v>
      </c>
      <c r="G212" s="59" t="s">
        <v>3166</v>
      </c>
      <c r="H212" s="69">
        <v>3.0000000003711173E-2</v>
      </c>
      <c r="I212" s="72" t="s">
        <v>132</v>
      </c>
      <c r="J212" s="72" t="s">
        <v>136</v>
      </c>
      <c r="K212" s="73">
        <v>2.0838000000000002E-2</v>
      </c>
      <c r="L212" s="73">
        <v>6.0899999999846244E-2</v>
      </c>
      <c r="M212" s="69">
        <v>75199.693750000006</v>
      </c>
      <c r="N212" s="71">
        <v>100.33</v>
      </c>
      <c r="O212" s="69">
        <v>75.447854423999999</v>
      </c>
      <c r="P212" s="70">
        <f t="shared" si="3"/>
        <v>3.3239076192675878E-4</v>
      </c>
      <c r="Q212" s="70">
        <f>O212/'סכום נכסי הקרן'!$C$41</f>
        <v>2.3630883981119995E-5</v>
      </c>
    </row>
    <row r="213" spans="1:17">
      <c r="A213" s="62" t="s">
        <v>3601</v>
      </c>
      <c r="B213" s="72" t="s">
        <v>3176</v>
      </c>
      <c r="C213" s="59" t="s">
        <v>3315</v>
      </c>
      <c r="D213" s="134" t="s">
        <v>3675</v>
      </c>
      <c r="E213" s="59" t="s">
        <v>550</v>
      </c>
      <c r="F213" s="79">
        <v>45015</v>
      </c>
      <c r="G213" s="59" t="s">
        <v>134</v>
      </c>
      <c r="H213" s="69">
        <v>5.1099999999987853</v>
      </c>
      <c r="I213" s="72" t="s">
        <v>323</v>
      </c>
      <c r="J213" s="72" t="s">
        <v>136</v>
      </c>
      <c r="K213" s="73">
        <v>4.5499999999999999E-2</v>
      </c>
      <c r="L213" s="73">
        <v>3.7699999999989853E-2</v>
      </c>
      <c r="M213" s="69">
        <v>1128111.758867</v>
      </c>
      <c r="N213" s="71">
        <v>106.58</v>
      </c>
      <c r="O213" s="69">
        <v>1202.3414535859999</v>
      </c>
      <c r="P213" s="70">
        <f t="shared" si="3"/>
        <v>5.2969987669582988E-3</v>
      </c>
      <c r="Q213" s="70">
        <f>O213/'סכום נכסי הקרן'!$C$41</f>
        <v>3.7658315948536686E-4</v>
      </c>
    </row>
    <row r="214" spans="1:17">
      <c r="A214" s="62" t="s">
        <v>3599</v>
      </c>
      <c r="B214" s="72" t="s">
        <v>3176</v>
      </c>
      <c r="C214" s="59" t="s">
        <v>3316</v>
      </c>
      <c r="D214" s="134" t="s">
        <v>3675</v>
      </c>
      <c r="E214" s="59" t="s">
        <v>550</v>
      </c>
      <c r="F214" s="79">
        <v>44143</v>
      </c>
      <c r="G214" s="59" t="s">
        <v>134</v>
      </c>
      <c r="H214" s="69">
        <v>6.5600000000072125</v>
      </c>
      <c r="I214" s="72" t="s">
        <v>660</v>
      </c>
      <c r="J214" s="72" t="s">
        <v>136</v>
      </c>
      <c r="K214" s="73">
        <v>2.5243000000000002E-2</v>
      </c>
      <c r="L214" s="73">
        <v>3.1800000000025135E-2</v>
      </c>
      <c r="M214" s="69">
        <v>339749.08810200001</v>
      </c>
      <c r="N214" s="71">
        <v>107.73</v>
      </c>
      <c r="O214" s="69">
        <v>366.01168635600004</v>
      </c>
      <c r="P214" s="70">
        <f t="shared" si="3"/>
        <v>1.6124899008827076E-3</v>
      </c>
      <c r="Q214" s="70">
        <f>O214/'סכום נכסי הקרן'!$C$41</f>
        <v>1.146378483794419E-4</v>
      </c>
    </row>
    <row r="215" spans="1:17">
      <c r="A215" s="62" t="s">
        <v>3599</v>
      </c>
      <c r="B215" s="72" t="s">
        <v>3176</v>
      </c>
      <c r="C215" s="59" t="s">
        <v>3317</v>
      </c>
      <c r="D215" s="134" t="s">
        <v>3675</v>
      </c>
      <c r="E215" s="59" t="s">
        <v>550</v>
      </c>
      <c r="F215" s="79">
        <v>43779</v>
      </c>
      <c r="G215" s="59" t="s">
        <v>134</v>
      </c>
      <c r="H215" s="69">
        <v>6.8500000000244352</v>
      </c>
      <c r="I215" s="72" t="s">
        <v>660</v>
      </c>
      <c r="J215" s="72" t="s">
        <v>136</v>
      </c>
      <c r="K215" s="73">
        <v>2.5243000000000002E-2</v>
      </c>
      <c r="L215" s="73">
        <v>3.5400000000079965E-2</v>
      </c>
      <c r="M215" s="69">
        <v>108033.71917500001</v>
      </c>
      <c r="N215" s="71">
        <v>104.18</v>
      </c>
      <c r="O215" s="69">
        <v>112.54952896500001</v>
      </c>
      <c r="P215" s="70">
        <f t="shared" si="3"/>
        <v>4.9584476553747939E-4</v>
      </c>
      <c r="Q215" s="70">
        <f>O215/'סכום נכסי הקרן'!$C$41</f>
        <v>3.5251431354893311E-5</v>
      </c>
    </row>
    <row r="216" spans="1:17">
      <c r="A216" s="62" t="s">
        <v>3599</v>
      </c>
      <c r="B216" s="72" t="s">
        <v>3176</v>
      </c>
      <c r="C216" s="59" t="s">
        <v>3318</v>
      </c>
      <c r="D216" s="134" t="s">
        <v>3675</v>
      </c>
      <c r="E216" s="59" t="s">
        <v>550</v>
      </c>
      <c r="F216" s="79">
        <v>43835</v>
      </c>
      <c r="G216" s="59" t="s">
        <v>134</v>
      </c>
      <c r="H216" s="69">
        <v>6.8499999999528098</v>
      </c>
      <c r="I216" s="72" t="s">
        <v>660</v>
      </c>
      <c r="J216" s="72" t="s">
        <v>136</v>
      </c>
      <c r="K216" s="73">
        <v>2.5243000000000002E-2</v>
      </c>
      <c r="L216" s="73">
        <v>3.5799999999734454E-2</v>
      </c>
      <c r="M216" s="69">
        <v>60159.573675999993</v>
      </c>
      <c r="N216" s="71">
        <v>103.91</v>
      </c>
      <c r="O216" s="69">
        <v>62.511813126999996</v>
      </c>
      <c r="P216" s="70">
        <f t="shared" si="3"/>
        <v>2.7540013368620178E-4</v>
      </c>
      <c r="Q216" s="70">
        <f>O216/'סכום נכסי הקרן'!$C$41</f>
        <v>1.9579210233759671E-5</v>
      </c>
    </row>
    <row r="217" spans="1:17">
      <c r="A217" s="62" t="s">
        <v>3599</v>
      </c>
      <c r="B217" s="72" t="s">
        <v>3176</v>
      </c>
      <c r="C217" s="59" t="s">
        <v>3319</v>
      </c>
      <c r="D217" s="134" t="s">
        <v>3675</v>
      </c>
      <c r="E217" s="59" t="s">
        <v>550</v>
      </c>
      <c r="F217" s="79">
        <v>43227</v>
      </c>
      <c r="G217" s="59" t="s">
        <v>134</v>
      </c>
      <c r="H217" s="69">
        <v>6.879999999941929</v>
      </c>
      <c r="I217" s="72" t="s">
        <v>660</v>
      </c>
      <c r="J217" s="72" t="s">
        <v>136</v>
      </c>
      <c r="K217" s="73">
        <v>2.7806000000000001E-2</v>
      </c>
      <c r="L217" s="73">
        <v>3.1599999999755483E-2</v>
      </c>
      <c r="M217" s="69">
        <v>35534.536991000001</v>
      </c>
      <c r="N217" s="71">
        <v>110.49</v>
      </c>
      <c r="O217" s="69">
        <v>39.262109831000004</v>
      </c>
      <c r="P217" s="70">
        <f t="shared" si="3"/>
        <v>1.7297195130610435E-4</v>
      </c>
      <c r="Q217" s="70">
        <f>O217/'סכום נכסי הקרן'!$C$41</f>
        <v>1.2297213344945947E-5</v>
      </c>
    </row>
    <row r="218" spans="1:17">
      <c r="A218" s="62" t="s">
        <v>3599</v>
      </c>
      <c r="B218" s="72" t="s">
        <v>3176</v>
      </c>
      <c r="C218" s="59" t="s">
        <v>3320</v>
      </c>
      <c r="D218" s="134" t="s">
        <v>3675</v>
      </c>
      <c r="E218" s="59" t="s">
        <v>550</v>
      </c>
      <c r="F218" s="79">
        <v>43279</v>
      </c>
      <c r="G218" s="59" t="s">
        <v>134</v>
      </c>
      <c r="H218" s="69">
        <v>6.8999999999497739</v>
      </c>
      <c r="I218" s="72" t="s">
        <v>660</v>
      </c>
      <c r="J218" s="72" t="s">
        <v>136</v>
      </c>
      <c r="K218" s="73">
        <v>2.7797000000000002E-2</v>
      </c>
      <c r="L218" s="73">
        <v>3.0699999999805643E-2</v>
      </c>
      <c r="M218" s="69">
        <v>41558.735114000003</v>
      </c>
      <c r="N218" s="71">
        <v>110.19</v>
      </c>
      <c r="O218" s="69">
        <v>45.79357142700001</v>
      </c>
      <c r="P218" s="70">
        <f t="shared" si="3"/>
        <v>2.0174675892607041E-4</v>
      </c>
      <c r="Q218" s="70">
        <f>O218/'סכום נכסי הקרן'!$C$41</f>
        <v>1.4342920441331182E-5</v>
      </c>
    </row>
    <row r="219" spans="1:17">
      <c r="A219" s="62" t="s">
        <v>3599</v>
      </c>
      <c r="B219" s="72" t="s">
        <v>3176</v>
      </c>
      <c r="C219" s="59" t="s">
        <v>3321</v>
      </c>
      <c r="D219" s="134" t="s">
        <v>3675</v>
      </c>
      <c r="E219" s="59" t="s">
        <v>550</v>
      </c>
      <c r="F219" s="79">
        <v>43321</v>
      </c>
      <c r="G219" s="59" t="s">
        <v>134</v>
      </c>
      <c r="H219" s="69">
        <v>6.900000000010845</v>
      </c>
      <c r="I219" s="72" t="s">
        <v>660</v>
      </c>
      <c r="J219" s="72" t="s">
        <v>136</v>
      </c>
      <c r="K219" s="73">
        <v>2.8528999999999999E-2</v>
      </c>
      <c r="L219" s="73">
        <v>3.0400000000049578E-2</v>
      </c>
      <c r="M219" s="69">
        <v>232806.06475799999</v>
      </c>
      <c r="N219" s="71">
        <v>110.9</v>
      </c>
      <c r="O219" s="69">
        <v>258.18190941799998</v>
      </c>
      <c r="P219" s="70">
        <f t="shared" si="3"/>
        <v>1.1374383306499425E-3</v>
      </c>
      <c r="Q219" s="70">
        <f>O219/'סכום נכסי הקרן'!$C$41</f>
        <v>8.0864681892664082E-5</v>
      </c>
    </row>
    <row r="220" spans="1:17">
      <c r="A220" s="62" t="s">
        <v>3599</v>
      </c>
      <c r="B220" s="72" t="s">
        <v>3176</v>
      </c>
      <c r="C220" s="59" t="s">
        <v>3322</v>
      </c>
      <c r="D220" s="134" t="s">
        <v>3675</v>
      </c>
      <c r="E220" s="59" t="s">
        <v>550</v>
      </c>
      <c r="F220" s="79">
        <v>43138</v>
      </c>
      <c r="G220" s="59" t="s">
        <v>134</v>
      </c>
      <c r="H220" s="69">
        <v>6.8299999999849472</v>
      </c>
      <c r="I220" s="72" t="s">
        <v>660</v>
      </c>
      <c r="J220" s="72" t="s">
        <v>136</v>
      </c>
      <c r="K220" s="73">
        <v>2.6242999999999999E-2</v>
      </c>
      <c r="L220" s="73">
        <v>3.5799999999934037E-2</v>
      </c>
      <c r="M220" s="69">
        <v>222806.92275600001</v>
      </c>
      <c r="N220" s="71">
        <v>106.14</v>
      </c>
      <c r="O220" s="69">
        <v>236.487254632</v>
      </c>
      <c r="P220" s="70">
        <f t="shared" si="3"/>
        <v>1.0418610224665744E-3</v>
      </c>
      <c r="Q220" s="70">
        <f>O220/'סכום נכסי הקרן'!$C$41</f>
        <v>7.4069738892994951E-5</v>
      </c>
    </row>
    <row r="221" spans="1:17">
      <c r="A221" s="62" t="s">
        <v>3599</v>
      </c>
      <c r="B221" s="72" t="s">
        <v>3176</v>
      </c>
      <c r="C221" s="59" t="s">
        <v>3323</v>
      </c>
      <c r="D221" s="134" t="s">
        <v>3675</v>
      </c>
      <c r="E221" s="59" t="s">
        <v>550</v>
      </c>
      <c r="F221" s="79">
        <v>43417</v>
      </c>
      <c r="G221" s="59" t="s">
        <v>134</v>
      </c>
      <c r="H221" s="69">
        <v>6.8499999999969621</v>
      </c>
      <c r="I221" s="72" t="s">
        <v>660</v>
      </c>
      <c r="J221" s="72" t="s">
        <v>136</v>
      </c>
      <c r="K221" s="73">
        <v>3.0796999999999998E-2</v>
      </c>
      <c r="L221" s="73">
        <v>3.1299999999979081E-2</v>
      </c>
      <c r="M221" s="69">
        <v>265060.26729599998</v>
      </c>
      <c r="N221" s="71">
        <v>111.79</v>
      </c>
      <c r="O221" s="69">
        <v>296.31086697400002</v>
      </c>
      <c r="P221" s="70">
        <f t="shared" si="3"/>
        <v>1.305418100919995E-3</v>
      </c>
      <c r="Q221" s="70">
        <f>O221/'סכום נכסי הקרן'!$C$41</f>
        <v>9.280698269373592E-5</v>
      </c>
    </row>
    <row r="222" spans="1:17">
      <c r="A222" s="62" t="s">
        <v>3599</v>
      </c>
      <c r="B222" s="72" t="s">
        <v>3176</v>
      </c>
      <c r="C222" s="59" t="s">
        <v>3324</v>
      </c>
      <c r="D222" s="134" t="s">
        <v>3675</v>
      </c>
      <c r="E222" s="59" t="s">
        <v>550</v>
      </c>
      <c r="F222" s="79">
        <v>43485</v>
      </c>
      <c r="G222" s="59" t="s">
        <v>134</v>
      </c>
      <c r="H222" s="69">
        <v>6.8799999999960813</v>
      </c>
      <c r="I222" s="72" t="s">
        <v>660</v>
      </c>
      <c r="J222" s="72" t="s">
        <v>136</v>
      </c>
      <c r="K222" s="73">
        <v>3.0190999999999999E-2</v>
      </c>
      <c r="L222" s="73">
        <v>2.9799999999971401E-2</v>
      </c>
      <c r="M222" s="69">
        <v>334956.24883900001</v>
      </c>
      <c r="N222" s="71">
        <v>112.72</v>
      </c>
      <c r="O222" s="69">
        <v>377.56270244599995</v>
      </c>
      <c r="P222" s="70">
        <f t="shared" si="3"/>
        <v>1.6633787043946865E-3</v>
      </c>
      <c r="Q222" s="70">
        <f>O222/'סכום נכסי הקרן'!$C$41</f>
        <v>1.1825572092427081E-4</v>
      </c>
    </row>
    <row r="223" spans="1:17">
      <c r="A223" s="62" t="s">
        <v>3599</v>
      </c>
      <c r="B223" s="72" t="s">
        <v>3176</v>
      </c>
      <c r="C223" s="59" t="s">
        <v>3325</v>
      </c>
      <c r="D223" s="134" t="s">
        <v>3675</v>
      </c>
      <c r="E223" s="59" t="s">
        <v>550</v>
      </c>
      <c r="F223" s="79">
        <v>43613</v>
      </c>
      <c r="G223" s="59" t="s">
        <v>134</v>
      </c>
      <c r="H223" s="69">
        <v>6.9200000000216546</v>
      </c>
      <c r="I223" s="72" t="s">
        <v>660</v>
      </c>
      <c r="J223" s="72" t="s">
        <v>136</v>
      </c>
      <c r="K223" s="73">
        <v>2.5243000000000002E-2</v>
      </c>
      <c r="L223" s="73">
        <v>3.1700000000136931E-2</v>
      </c>
      <c r="M223" s="69">
        <v>88406.537605000005</v>
      </c>
      <c r="N223" s="71">
        <v>106.56</v>
      </c>
      <c r="O223" s="69">
        <v>94.206006462999994</v>
      </c>
      <c r="P223" s="70">
        <f t="shared" si="3"/>
        <v>4.1503110334113074E-4</v>
      </c>
      <c r="Q223" s="70">
        <f>O223/'סכום נכסי הקרן'!$C$41</f>
        <v>2.9506090346071487E-5</v>
      </c>
    </row>
    <row r="224" spans="1:17">
      <c r="A224" s="62" t="s">
        <v>3599</v>
      </c>
      <c r="B224" s="72" t="s">
        <v>3176</v>
      </c>
      <c r="C224" s="59" t="s">
        <v>3326</v>
      </c>
      <c r="D224" s="134" t="s">
        <v>3675</v>
      </c>
      <c r="E224" s="59" t="s">
        <v>550</v>
      </c>
      <c r="F224" s="79">
        <v>43657</v>
      </c>
      <c r="G224" s="59" t="s">
        <v>134</v>
      </c>
      <c r="H224" s="69">
        <v>6.8499999999972152</v>
      </c>
      <c r="I224" s="72" t="s">
        <v>660</v>
      </c>
      <c r="J224" s="72" t="s">
        <v>136</v>
      </c>
      <c r="K224" s="73">
        <v>2.5243000000000002E-2</v>
      </c>
      <c r="L224" s="73">
        <v>3.5899999999916485E-2</v>
      </c>
      <c r="M224" s="69">
        <v>87222.314320000005</v>
      </c>
      <c r="N224" s="71">
        <v>102.96</v>
      </c>
      <c r="O224" s="69">
        <v>89.804095425</v>
      </c>
      <c r="P224" s="70">
        <f t="shared" si="3"/>
        <v>3.9563817858502E-4</v>
      </c>
      <c r="Q224" s="70">
        <f>O224/'סכום נכסי הקרן'!$C$41</f>
        <v>2.8127375870645657E-5</v>
      </c>
    </row>
    <row r="225" spans="1:17">
      <c r="A225" s="62" t="s">
        <v>3599</v>
      </c>
      <c r="B225" s="72" t="s">
        <v>3176</v>
      </c>
      <c r="C225" s="59" t="s">
        <v>3327</v>
      </c>
      <c r="D225" s="134" t="s">
        <v>3675</v>
      </c>
      <c r="E225" s="59" t="s">
        <v>550</v>
      </c>
      <c r="F225" s="79">
        <v>43541</v>
      </c>
      <c r="G225" s="59" t="s">
        <v>134</v>
      </c>
      <c r="H225" s="69">
        <v>6.9099999999065345</v>
      </c>
      <c r="I225" s="72" t="s">
        <v>660</v>
      </c>
      <c r="J225" s="72" t="s">
        <v>136</v>
      </c>
      <c r="K225" s="73">
        <v>2.7271E-2</v>
      </c>
      <c r="L225" s="73">
        <v>3.0699999999635651E-2</v>
      </c>
      <c r="M225" s="69">
        <v>28764.272493000004</v>
      </c>
      <c r="N225" s="71">
        <v>109.73</v>
      </c>
      <c r="O225" s="69">
        <v>31.563037445000003</v>
      </c>
      <c r="P225" s="70">
        <f t="shared" si="3"/>
        <v>1.3905315326938035E-4</v>
      </c>
      <c r="Q225" s="70">
        <f>O225/'סכום נכסי הקרן'!$C$41</f>
        <v>9.8858010164604748E-6</v>
      </c>
    </row>
    <row r="226" spans="1:17">
      <c r="A226" s="62" t="s">
        <v>3602</v>
      </c>
      <c r="B226" s="72" t="s">
        <v>3167</v>
      </c>
      <c r="C226" s="59">
        <v>22333</v>
      </c>
      <c r="D226" s="134" t="s">
        <v>3675</v>
      </c>
      <c r="E226" s="59" t="s">
        <v>533</v>
      </c>
      <c r="F226" s="79">
        <v>41639</v>
      </c>
      <c r="G226" s="59" t="s">
        <v>319</v>
      </c>
      <c r="H226" s="69">
        <v>0</v>
      </c>
      <c r="I226" s="72" t="s">
        <v>131</v>
      </c>
      <c r="J226" s="72" t="s">
        <v>136</v>
      </c>
      <c r="K226" s="73">
        <v>3.7000000000000005E-2</v>
      </c>
      <c r="L226" s="73">
        <v>5.3400000000012764E-2</v>
      </c>
      <c r="M226" s="69">
        <v>138370.826019</v>
      </c>
      <c r="N226" s="71">
        <v>113.34</v>
      </c>
      <c r="O226" s="69">
        <v>156.82948741999999</v>
      </c>
      <c r="P226" s="70">
        <f t="shared" si="3"/>
        <v>6.9092319740685255E-4</v>
      </c>
      <c r="Q226" s="70">
        <f>O226/'סכום נכסי הקרן'!$C$41</f>
        <v>4.91202758558718E-5</v>
      </c>
    </row>
    <row r="227" spans="1:17">
      <c r="A227" s="62" t="s">
        <v>3602</v>
      </c>
      <c r="B227" s="72" t="s">
        <v>3167</v>
      </c>
      <c r="C227" s="59">
        <v>22334</v>
      </c>
      <c r="D227" s="134" t="s">
        <v>3675</v>
      </c>
      <c r="E227" s="59" t="s">
        <v>533</v>
      </c>
      <c r="F227" s="79">
        <v>42004</v>
      </c>
      <c r="G227" s="59" t="s">
        <v>319</v>
      </c>
      <c r="H227" s="69">
        <v>0.47999999999868637</v>
      </c>
      <c r="I227" s="72" t="s">
        <v>131</v>
      </c>
      <c r="J227" s="72" t="s">
        <v>136</v>
      </c>
      <c r="K227" s="73">
        <v>3.7000000000000005E-2</v>
      </c>
      <c r="L227" s="73">
        <v>0.10489999999968144</v>
      </c>
      <c r="M227" s="69">
        <v>138370.826359</v>
      </c>
      <c r="N227" s="71">
        <v>110.03</v>
      </c>
      <c r="O227" s="69">
        <v>152.249415965</v>
      </c>
      <c r="P227" s="70">
        <f t="shared" si="3"/>
        <v>6.7074537456180458E-4</v>
      </c>
      <c r="Q227" s="70">
        <f>O227/'סכום נכסי הקרן'!$C$41</f>
        <v>4.7685760083294497E-5</v>
      </c>
    </row>
    <row r="228" spans="1:17">
      <c r="A228" s="62" t="s">
        <v>3602</v>
      </c>
      <c r="B228" s="72" t="s">
        <v>3167</v>
      </c>
      <c r="C228" s="59" t="s">
        <v>3328</v>
      </c>
      <c r="D228" s="134" t="s">
        <v>3675</v>
      </c>
      <c r="E228" s="59" t="s">
        <v>533</v>
      </c>
      <c r="F228" s="79">
        <v>42759</v>
      </c>
      <c r="G228" s="59" t="s">
        <v>319</v>
      </c>
      <c r="H228" s="69">
        <v>1.4300000000012156</v>
      </c>
      <c r="I228" s="72" t="s">
        <v>131</v>
      </c>
      <c r="J228" s="72" t="s">
        <v>136</v>
      </c>
      <c r="K228" s="73">
        <v>7.0499999999999993E-2</v>
      </c>
      <c r="L228" s="73">
        <v>7.1700000000054512E-2</v>
      </c>
      <c r="M228" s="69">
        <v>494895.08239</v>
      </c>
      <c r="N228" s="71">
        <v>103.07</v>
      </c>
      <c r="O228" s="69">
        <v>510.084523666</v>
      </c>
      <c r="P228" s="70">
        <f t="shared" si="3"/>
        <v>2.2472127903806426E-3</v>
      </c>
      <c r="Q228" s="70">
        <f>O228/'סכום נכסי הקרן'!$C$41</f>
        <v>1.5976263727231717E-4</v>
      </c>
    </row>
    <row r="229" spans="1:17">
      <c r="A229" s="62" t="s">
        <v>3602</v>
      </c>
      <c r="B229" s="72" t="s">
        <v>3167</v>
      </c>
      <c r="C229" s="59" t="s">
        <v>3329</v>
      </c>
      <c r="D229" s="134" t="s">
        <v>3675</v>
      </c>
      <c r="E229" s="59" t="s">
        <v>533</v>
      </c>
      <c r="F229" s="79">
        <v>42759</v>
      </c>
      <c r="G229" s="59" t="s">
        <v>319</v>
      </c>
      <c r="H229" s="69">
        <v>1.4799999999995155</v>
      </c>
      <c r="I229" s="72" t="s">
        <v>131</v>
      </c>
      <c r="J229" s="72" t="s">
        <v>136</v>
      </c>
      <c r="K229" s="73">
        <v>3.8800000000000001E-2</v>
      </c>
      <c r="L229" s="73">
        <v>5.029999999999718E-2</v>
      </c>
      <c r="M229" s="69">
        <v>494895.08239</v>
      </c>
      <c r="N229" s="71">
        <v>100.09</v>
      </c>
      <c r="O229" s="69">
        <v>495.34049823799995</v>
      </c>
      <c r="P229" s="70">
        <f t="shared" si="3"/>
        <v>2.1822569625006452E-3</v>
      </c>
      <c r="Q229" s="70">
        <f>O229/'סכום נכסי הקרן'!$C$41</f>
        <v>1.5514468813428414E-4</v>
      </c>
    </row>
    <row r="230" spans="1:17">
      <c r="A230" s="62" t="s">
        <v>3603</v>
      </c>
      <c r="B230" s="72" t="s">
        <v>3176</v>
      </c>
      <c r="C230" s="59">
        <v>9806</v>
      </c>
      <c r="D230" s="134" t="s">
        <v>3675</v>
      </c>
      <c r="E230" s="59" t="s">
        <v>597</v>
      </c>
      <c r="F230" s="79">
        <v>45216</v>
      </c>
      <c r="G230" s="59" t="s">
        <v>134</v>
      </c>
      <c r="H230" s="69">
        <v>5.8199999999986263</v>
      </c>
      <c r="I230" s="72" t="s">
        <v>160</v>
      </c>
      <c r="J230" s="72" t="s">
        <v>136</v>
      </c>
      <c r="K230" s="73">
        <v>7.3617000000000002E-2</v>
      </c>
      <c r="L230" s="73">
        <v>6.5999999999982822E-2</v>
      </c>
      <c r="M230" s="69">
        <v>1088632.7618440001</v>
      </c>
      <c r="N230" s="71">
        <v>106.9</v>
      </c>
      <c r="O230" s="69">
        <v>1163.74843648</v>
      </c>
      <c r="P230" s="70">
        <f t="shared" si="3"/>
        <v>5.1269745501154249E-3</v>
      </c>
      <c r="Q230" s="70">
        <f>O230/'סכום נכסי הקרן'!$C$41</f>
        <v>3.6449551144453456E-4</v>
      </c>
    </row>
    <row r="231" spans="1:17">
      <c r="A231" s="62" t="s">
        <v>3603</v>
      </c>
      <c r="B231" s="72" t="s">
        <v>3167</v>
      </c>
      <c r="C231" s="59">
        <v>7561</v>
      </c>
      <c r="D231" s="134" t="s">
        <v>3675</v>
      </c>
      <c r="E231" s="59" t="s">
        <v>597</v>
      </c>
      <c r="F231" s="79">
        <v>43920</v>
      </c>
      <c r="G231" s="59" t="s">
        <v>134</v>
      </c>
      <c r="H231" s="69">
        <v>4.0300000000016292</v>
      </c>
      <c r="I231" s="72" t="s">
        <v>160</v>
      </c>
      <c r="J231" s="72" t="s">
        <v>136</v>
      </c>
      <c r="K231" s="73">
        <v>4.8917999999999996E-2</v>
      </c>
      <c r="L231" s="73">
        <v>5.3700000000019912E-2</v>
      </c>
      <c r="M231" s="69">
        <v>1387520.2070430003</v>
      </c>
      <c r="N231" s="71">
        <v>99.52</v>
      </c>
      <c r="O231" s="69">
        <v>1380.8601234250002</v>
      </c>
      <c r="P231" s="70">
        <f t="shared" si="3"/>
        <v>6.0834751636556893E-3</v>
      </c>
      <c r="Q231" s="70">
        <f>O231/'סכום נכסי הקרן'!$C$41</f>
        <v>4.3249666435088571E-4</v>
      </c>
    </row>
    <row r="232" spans="1:17">
      <c r="A232" s="62" t="s">
        <v>3603</v>
      </c>
      <c r="B232" s="72" t="s">
        <v>3167</v>
      </c>
      <c r="C232" s="59">
        <v>8991</v>
      </c>
      <c r="D232" s="134" t="s">
        <v>3675</v>
      </c>
      <c r="E232" s="59" t="s">
        <v>597</v>
      </c>
      <c r="F232" s="79">
        <v>44636</v>
      </c>
      <c r="G232" s="59" t="s">
        <v>134</v>
      </c>
      <c r="H232" s="69">
        <v>4.2499999999991367</v>
      </c>
      <c r="I232" s="72" t="s">
        <v>160</v>
      </c>
      <c r="J232" s="72" t="s">
        <v>136</v>
      </c>
      <c r="K232" s="73">
        <v>4.2824000000000001E-2</v>
      </c>
      <c r="L232" s="73">
        <v>7.1299999999981711E-2</v>
      </c>
      <c r="M232" s="69">
        <v>1287170.937312</v>
      </c>
      <c r="N232" s="71">
        <v>90.07</v>
      </c>
      <c r="O232" s="69">
        <v>1159.354891124</v>
      </c>
      <c r="P232" s="70">
        <f t="shared" si="3"/>
        <v>5.1076184809522958E-3</v>
      </c>
      <c r="Q232" s="70">
        <f>O232/'סכום נכסי הקרן'!$C$41</f>
        <v>3.6311941716901073E-4</v>
      </c>
    </row>
    <row r="233" spans="1:17">
      <c r="A233" s="62" t="s">
        <v>3603</v>
      </c>
      <c r="B233" s="72" t="s">
        <v>3167</v>
      </c>
      <c r="C233" s="59">
        <v>9112</v>
      </c>
      <c r="D233" s="134" t="s">
        <v>3675</v>
      </c>
      <c r="E233" s="59" t="s">
        <v>597</v>
      </c>
      <c r="F233" s="79">
        <v>44722</v>
      </c>
      <c r="G233" s="59" t="s">
        <v>134</v>
      </c>
      <c r="H233" s="69">
        <v>4.21</v>
      </c>
      <c r="I233" s="72" t="s">
        <v>160</v>
      </c>
      <c r="J233" s="72" t="s">
        <v>136</v>
      </c>
      <c r="K233" s="73">
        <v>5.2750000000000005E-2</v>
      </c>
      <c r="L233" s="73">
        <v>6.5700000000005018E-2</v>
      </c>
      <c r="M233" s="69">
        <v>2066059.7461199998</v>
      </c>
      <c r="N233" s="71">
        <v>96.4</v>
      </c>
      <c r="O233" s="69">
        <v>1991.6816450000001</v>
      </c>
      <c r="P233" s="70">
        <f t="shared" si="3"/>
        <v>8.7744917937189557E-3</v>
      </c>
      <c r="Q233" s="70">
        <f>O233/'סכום נכסי הקרן'!$C$41</f>
        <v>6.2381095181084111E-4</v>
      </c>
    </row>
    <row r="234" spans="1:17">
      <c r="A234" s="62" t="s">
        <v>3603</v>
      </c>
      <c r="B234" s="72" t="s">
        <v>3167</v>
      </c>
      <c r="C234" s="59">
        <v>9247</v>
      </c>
      <c r="D234" s="134" t="s">
        <v>3675</v>
      </c>
      <c r="E234" s="59" t="s">
        <v>597</v>
      </c>
      <c r="F234" s="79">
        <v>44816</v>
      </c>
      <c r="G234" s="59" t="s">
        <v>134</v>
      </c>
      <c r="H234" s="69">
        <v>4.120000000000168</v>
      </c>
      <c r="I234" s="72" t="s">
        <v>160</v>
      </c>
      <c r="J234" s="72" t="s">
        <v>136</v>
      </c>
      <c r="K234" s="73">
        <v>5.6036999999999997E-2</v>
      </c>
      <c r="L234" s="73">
        <v>7.8300000000006725E-2</v>
      </c>
      <c r="M234" s="69">
        <v>2556986.5303239999</v>
      </c>
      <c r="N234" s="71">
        <v>93.15</v>
      </c>
      <c r="O234" s="69">
        <v>2381.8330298799997</v>
      </c>
      <c r="P234" s="70">
        <f t="shared" si="3"/>
        <v>1.0493330812761902E-2</v>
      </c>
      <c r="Q234" s="70">
        <f>O234/'סכום נכסי הקרן'!$C$41</f>
        <v>7.4600955085065421E-4</v>
      </c>
    </row>
    <row r="235" spans="1:17">
      <c r="A235" s="62" t="s">
        <v>3603</v>
      </c>
      <c r="B235" s="72" t="s">
        <v>3167</v>
      </c>
      <c r="C235" s="59">
        <v>9486</v>
      </c>
      <c r="D235" s="134" t="s">
        <v>3675</v>
      </c>
      <c r="E235" s="59" t="s">
        <v>597</v>
      </c>
      <c r="F235" s="79">
        <v>44976</v>
      </c>
      <c r="G235" s="59" t="s">
        <v>134</v>
      </c>
      <c r="H235" s="69">
        <v>4.1500000000007642</v>
      </c>
      <c r="I235" s="72" t="s">
        <v>160</v>
      </c>
      <c r="J235" s="72" t="s">
        <v>136</v>
      </c>
      <c r="K235" s="73">
        <v>6.1999000000000005E-2</v>
      </c>
      <c r="L235" s="73">
        <v>6.1800000000013081E-2</v>
      </c>
      <c r="M235" s="69">
        <v>2504958.2423789999</v>
      </c>
      <c r="N235" s="71">
        <v>101.95</v>
      </c>
      <c r="O235" s="69">
        <v>2553.8049313869997</v>
      </c>
      <c r="P235" s="70">
        <f t="shared" si="3"/>
        <v>1.1250964966950943E-2</v>
      </c>
      <c r="Q235" s="70">
        <f>O235/'סכום נכסי הקרן'!$C$41</f>
        <v>7.9987255442510443E-4</v>
      </c>
    </row>
    <row r="236" spans="1:17">
      <c r="A236" s="62" t="s">
        <v>3603</v>
      </c>
      <c r="B236" s="72" t="s">
        <v>3167</v>
      </c>
      <c r="C236" s="59">
        <v>9567</v>
      </c>
      <c r="D236" s="134" t="s">
        <v>3675</v>
      </c>
      <c r="E236" s="59" t="s">
        <v>597</v>
      </c>
      <c r="F236" s="79">
        <v>45056</v>
      </c>
      <c r="G236" s="59" t="s">
        <v>134</v>
      </c>
      <c r="H236" s="69">
        <v>4.1400000000002359</v>
      </c>
      <c r="I236" s="72" t="s">
        <v>160</v>
      </c>
      <c r="J236" s="72" t="s">
        <v>136</v>
      </c>
      <c r="K236" s="73">
        <v>6.3411999999999996E-2</v>
      </c>
      <c r="L236" s="73">
        <v>6.2000000000002858E-2</v>
      </c>
      <c r="M236" s="69">
        <v>2720174.1736809998</v>
      </c>
      <c r="N236" s="71">
        <v>102.47</v>
      </c>
      <c r="O236" s="69">
        <v>2787.3623601310001</v>
      </c>
      <c r="P236" s="70">
        <f t="shared" si="3"/>
        <v>1.2279918438014504E-2</v>
      </c>
      <c r="Q236" s="70">
        <f>O236/'סכום נכסי הקרן'!$C$41</f>
        <v>8.730246479301322E-4</v>
      </c>
    </row>
    <row r="237" spans="1:17">
      <c r="A237" s="62" t="s">
        <v>3603</v>
      </c>
      <c r="B237" s="72" t="s">
        <v>3167</v>
      </c>
      <c r="C237" s="59">
        <v>7894</v>
      </c>
      <c r="D237" s="134" t="s">
        <v>3675</v>
      </c>
      <c r="E237" s="59" t="s">
        <v>597</v>
      </c>
      <c r="F237" s="79">
        <v>44068</v>
      </c>
      <c r="G237" s="59" t="s">
        <v>134</v>
      </c>
      <c r="H237" s="69">
        <v>3.989999999999057</v>
      </c>
      <c r="I237" s="72" t="s">
        <v>160</v>
      </c>
      <c r="J237" s="72" t="s">
        <v>136</v>
      </c>
      <c r="K237" s="73">
        <v>4.5102999999999997E-2</v>
      </c>
      <c r="L237" s="73">
        <v>6.3499999999984902E-2</v>
      </c>
      <c r="M237" s="69">
        <v>1719585.6524469999</v>
      </c>
      <c r="N237" s="71">
        <v>94.34</v>
      </c>
      <c r="O237" s="69">
        <v>1622.2571895470001</v>
      </c>
      <c r="P237" s="70">
        <f t="shared" si="3"/>
        <v>7.1469667015893624E-3</v>
      </c>
      <c r="Q237" s="70">
        <f>O237/'סכום נכסי הקרן'!$C$41</f>
        <v>5.0810419628750166E-4</v>
      </c>
    </row>
    <row r="238" spans="1:17">
      <c r="A238" s="62" t="s">
        <v>3603</v>
      </c>
      <c r="B238" s="72" t="s">
        <v>3167</v>
      </c>
      <c r="C238" s="59">
        <v>8076</v>
      </c>
      <c r="D238" s="134" t="s">
        <v>3675</v>
      </c>
      <c r="E238" s="59" t="s">
        <v>597</v>
      </c>
      <c r="F238" s="79">
        <v>44160</v>
      </c>
      <c r="G238" s="59" t="s">
        <v>134</v>
      </c>
      <c r="H238" s="69">
        <v>3.839999999999852</v>
      </c>
      <c r="I238" s="72" t="s">
        <v>160</v>
      </c>
      <c r="J238" s="72" t="s">
        <v>136</v>
      </c>
      <c r="K238" s="73">
        <v>4.5465999999999999E-2</v>
      </c>
      <c r="L238" s="73">
        <v>9.0600000000001485E-2</v>
      </c>
      <c r="M238" s="69">
        <v>1579361.432755</v>
      </c>
      <c r="N238" s="71">
        <v>85.62</v>
      </c>
      <c r="O238" s="69">
        <v>1352.24929348</v>
      </c>
      <c r="P238" s="70">
        <f t="shared" si="3"/>
        <v>5.9574281655352173E-3</v>
      </c>
      <c r="Q238" s="70">
        <f>O238/'סכום נכסי הקרן'!$C$41</f>
        <v>4.2353551882600001E-4</v>
      </c>
    </row>
    <row r="239" spans="1:17">
      <c r="A239" s="62" t="s">
        <v>3603</v>
      </c>
      <c r="B239" s="72" t="s">
        <v>3167</v>
      </c>
      <c r="C239" s="59">
        <v>9311</v>
      </c>
      <c r="D239" s="134" t="s">
        <v>3675</v>
      </c>
      <c r="E239" s="59" t="s">
        <v>597</v>
      </c>
      <c r="F239" s="79">
        <v>44880</v>
      </c>
      <c r="G239" s="59" t="s">
        <v>134</v>
      </c>
      <c r="H239" s="69">
        <v>3.6600000000003949</v>
      </c>
      <c r="I239" s="72" t="s">
        <v>160</v>
      </c>
      <c r="J239" s="72" t="s">
        <v>136</v>
      </c>
      <c r="K239" s="73">
        <v>7.2695999999999997E-2</v>
      </c>
      <c r="L239" s="73">
        <v>9.7100000000016104E-2</v>
      </c>
      <c r="M239" s="69">
        <v>1400519.1000099999</v>
      </c>
      <c r="N239" s="71">
        <v>93.99</v>
      </c>
      <c r="O239" s="69">
        <v>1316.3479521280001</v>
      </c>
      <c r="P239" s="70">
        <f t="shared" si="3"/>
        <v>5.7992623131423639E-3</v>
      </c>
      <c r="Q239" s="70">
        <f>O239/'סכום נכסי הקרן'!$C$41</f>
        <v>4.1229092560684779E-4</v>
      </c>
    </row>
    <row r="240" spans="1:17">
      <c r="A240" s="62" t="s">
        <v>3604</v>
      </c>
      <c r="B240" s="72" t="s">
        <v>3167</v>
      </c>
      <c r="C240" s="59">
        <v>8811</v>
      </c>
      <c r="D240" s="134" t="s">
        <v>3675</v>
      </c>
      <c r="E240" s="59" t="s">
        <v>841</v>
      </c>
      <c r="F240" s="79">
        <v>44550</v>
      </c>
      <c r="G240" s="59" t="s">
        <v>3166</v>
      </c>
      <c r="H240" s="69">
        <v>4.8900000000003887</v>
      </c>
      <c r="I240" s="72" t="s">
        <v>340</v>
      </c>
      <c r="J240" s="72" t="s">
        <v>136</v>
      </c>
      <c r="K240" s="73">
        <v>7.85E-2</v>
      </c>
      <c r="L240" s="73">
        <v>7.9500000000009952E-2</v>
      </c>
      <c r="M240" s="69">
        <v>2100631.119405</v>
      </c>
      <c r="N240" s="71">
        <v>100.43</v>
      </c>
      <c r="O240" s="69">
        <v>2109.663038662</v>
      </c>
      <c r="P240" s="70">
        <f t="shared" si="3"/>
        <v>9.2942670163794743E-3</v>
      </c>
      <c r="Q240" s="70">
        <f>O240/'סכום נכסי הקרן'!$C$41</f>
        <v>6.6076368753596336E-4</v>
      </c>
    </row>
    <row r="241" spans="1:17">
      <c r="A241" s="62" t="s">
        <v>3605</v>
      </c>
      <c r="B241" s="72" t="s">
        <v>3176</v>
      </c>
      <c r="C241" s="59" t="s">
        <v>3330</v>
      </c>
      <c r="D241" s="134" t="s">
        <v>3675</v>
      </c>
      <c r="E241" s="59" t="s">
        <v>841</v>
      </c>
      <c r="F241" s="79">
        <v>42732</v>
      </c>
      <c r="G241" s="59" t="s">
        <v>3166</v>
      </c>
      <c r="H241" s="69">
        <v>2.2900000000005885</v>
      </c>
      <c r="I241" s="72" t="s">
        <v>132</v>
      </c>
      <c r="J241" s="72" t="s">
        <v>136</v>
      </c>
      <c r="K241" s="73">
        <v>2.1613000000000004E-2</v>
      </c>
      <c r="L241" s="73">
        <v>2.3700000000004863E-2</v>
      </c>
      <c r="M241" s="69">
        <v>348126.08637700009</v>
      </c>
      <c r="N241" s="71">
        <v>112.3</v>
      </c>
      <c r="O241" s="69">
        <v>390.94562871299996</v>
      </c>
      <c r="P241" s="70">
        <f t="shared" si="3"/>
        <v>1.7223381154032353E-3</v>
      </c>
      <c r="Q241" s="70">
        <f>O241/'סכום נכסי הקרן'!$C$41</f>
        <v>1.2244736269271798E-4</v>
      </c>
    </row>
    <row r="242" spans="1:17">
      <c r="A242" s="62" t="s">
        <v>3606</v>
      </c>
      <c r="B242" s="72" t="s">
        <v>3167</v>
      </c>
      <c r="C242" s="59">
        <v>9533</v>
      </c>
      <c r="D242" s="134" t="s">
        <v>3675</v>
      </c>
      <c r="E242" s="59" t="s">
        <v>610</v>
      </c>
      <c r="F242" s="79">
        <v>45015</v>
      </c>
      <c r="G242" s="59" t="s">
        <v>319</v>
      </c>
      <c r="H242" s="69">
        <v>3.8000000000016216</v>
      </c>
      <c r="I242" s="72" t="s">
        <v>609</v>
      </c>
      <c r="J242" s="72" t="s">
        <v>136</v>
      </c>
      <c r="K242" s="73">
        <v>3.3593000000000005E-2</v>
      </c>
      <c r="L242" s="73">
        <v>2.9800000000007418E-2</v>
      </c>
      <c r="M242" s="69">
        <v>831864.20640899998</v>
      </c>
      <c r="N242" s="71">
        <v>103.78</v>
      </c>
      <c r="O242" s="69">
        <v>863.30867123199994</v>
      </c>
      <c r="P242" s="70">
        <f t="shared" si="3"/>
        <v>3.8033663011297161E-3</v>
      </c>
      <c r="Q242" s="70">
        <f>O242/'סכום נכסי הקרן'!$C$41</f>
        <v>2.7039532410200347E-4</v>
      </c>
    </row>
    <row r="243" spans="1:17">
      <c r="A243" s="62" t="s">
        <v>3582</v>
      </c>
      <c r="B243" s="72" t="s">
        <v>3176</v>
      </c>
      <c r="C243" s="59" t="s">
        <v>3331</v>
      </c>
      <c r="D243" s="134" t="s">
        <v>3675</v>
      </c>
      <c r="E243" s="59" t="s">
        <v>597</v>
      </c>
      <c r="F243" s="79">
        <v>45286</v>
      </c>
      <c r="G243" s="59" t="s">
        <v>134</v>
      </c>
      <c r="H243" s="69">
        <v>1.729999999999952</v>
      </c>
      <c r="I243" s="72" t="s">
        <v>132</v>
      </c>
      <c r="J243" s="72" t="s">
        <v>136</v>
      </c>
      <c r="K243" s="73">
        <v>6.7500000000000004E-2</v>
      </c>
      <c r="L243" s="73">
        <v>7.1699999999997391E-2</v>
      </c>
      <c r="M243" s="69">
        <v>7134255.8048740001</v>
      </c>
      <c r="N243" s="71">
        <v>99.67</v>
      </c>
      <c r="O243" s="69">
        <v>7110.7141085579997</v>
      </c>
      <c r="P243" s="70">
        <f t="shared" si="3"/>
        <v>3.1326744788584805E-2</v>
      </c>
      <c r="Q243" s="70">
        <f>O243/'סכום נכסי הקרן'!$C$41</f>
        <v>2.2271337124836247E-3</v>
      </c>
    </row>
    <row r="244" spans="1:17">
      <c r="A244" s="62" t="s">
        <v>3582</v>
      </c>
      <c r="B244" s="72" t="s">
        <v>3176</v>
      </c>
      <c r="C244" s="59" t="s">
        <v>3332</v>
      </c>
      <c r="D244" s="134" t="s">
        <v>3675</v>
      </c>
      <c r="E244" s="59" t="s">
        <v>597</v>
      </c>
      <c r="F244" s="79">
        <v>45169</v>
      </c>
      <c r="G244" s="59" t="s">
        <v>134</v>
      </c>
      <c r="H244" s="69">
        <v>1.8199999999999588</v>
      </c>
      <c r="I244" s="72" t="s">
        <v>132</v>
      </c>
      <c r="J244" s="72" t="s">
        <v>136</v>
      </c>
      <c r="K244" s="73">
        <v>6.9500000000000006E-2</v>
      </c>
      <c r="L244" s="73">
        <v>7.1400000000009442E-2</v>
      </c>
      <c r="M244" s="69">
        <v>486911.36937799997</v>
      </c>
      <c r="N244" s="71">
        <v>100.05</v>
      </c>
      <c r="O244" s="69">
        <v>487.15485636100004</v>
      </c>
      <c r="P244" s="70">
        <f t="shared" si="3"/>
        <v>2.146194548782886E-3</v>
      </c>
      <c r="Q244" s="70">
        <f>O244/'סכום נכסי הקרן'!$C$41</f>
        <v>1.525808782687401E-4</v>
      </c>
    </row>
    <row r="245" spans="1:17">
      <c r="A245" s="62" t="s">
        <v>3582</v>
      </c>
      <c r="B245" s="72" t="s">
        <v>3176</v>
      </c>
      <c r="C245" s="59" t="s">
        <v>3333</v>
      </c>
      <c r="D245" s="134" t="s">
        <v>3675</v>
      </c>
      <c r="E245" s="59" t="s">
        <v>597</v>
      </c>
      <c r="F245" s="79">
        <v>45195</v>
      </c>
      <c r="G245" s="59" t="s">
        <v>134</v>
      </c>
      <c r="H245" s="69">
        <v>1.8200000000001555</v>
      </c>
      <c r="I245" s="72" t="s">
        <v>132</v>
      </c>
      <c r="J245" s="72" t="s">
        <v>136</v>
      </c>
      <c r="K245" s="73">
        <v>6.9500000000000006E-2</v>
      </c>
      <c r="L245" s="73">
        <v>7.1399999999964173E-2</v>
      </c>
      <c r="M245" s="69">
        <v>256717.74903100001</v>
      </c>
      <c r="N245" s="71">
        <v>100.06</v>
      </c>
      <c r="O245" s="69">
        <v>256.87179722799999</v>
      </c>
      <c r="P245" s="70">
        <f t="shared" si="3"/>
        <v>1.1316665404198798E-3</v>
      </c>
      <c r="Q245" s="70">
        <f>O245/'סכום נכסי הקרן'!$C$41</f>
        <v>8.0454344058666092E-5</v>
      </c>
    </row>
    <row r="246" spans="1:17">
      <c r="A246" s="62" t="s">
        <v>3582</v>
      </c>
      <c r="B246" s="72" t="s">
        <v>3176</v>
      </c>
      <c r="C246" s="59" t="s">
        <v>3334</v>
      </c>
      <c r="D246" s="134" t="s">
        <v>3675</v>
      </c>
      <c r="E246" s="59" t="s">
        <v>597</v>
      </c>
      <c r="F246" s="79">
        <v>45230</v>
      </c>
      <c r="G246" s="59" t="s">
        <v>134</v>
      </c>
      <c r="H246" s="69">
        <v>1.8199999999989354</v>
      </c>
      <c r="I246" s="72" t="s">
        <v>132</v>
      </c>
      <c r="J246" s="72" t="s">
        <v>136</v>
      </c>
      <c r="K246" s="73">
        <v>6.9500000000000006E-2</v>
      </c>
      <c r="L246" s="73">
        <v>6.3500000000000972E-2</v>
      </c>
      <c r="M246" s="69">
        <v>500205.79593800002</v>
      </c>
      <c r="N246" s="71">
        <v>101.41</v>
      </c>
      <c r="O246" s="69">
        <v>507.25873069700003</v>
      </c>
      <c r="P246" s="70">
        <f t="shared" si="3"/>
        <v>2.2347635632265516E-3</v>
      </c>
      <c r="Q246" s="70">
        <f>O246/'סכום נכסי הקרן'!$C$41</f>
        <v>1.5887757584393198E-4</v>
      </c>
    </row>
    <row r="247" spans="1:17">
      <c r="A247" s="62" t="s">
        <v>3582</v>
      </c>
      <c r="B247" s="72" t="s">
        <v>3176</v>
      </c>
      <c r="C247" s="59" t="s">
        <v>3335</v>
      </c>
      <c r="D247" s="134" t="s">
        <v>3675</v>
      </c>
      <c r="E247" s="59" t="s">
        <v>597</v>
      </c>
      <c r="F247" s="79">
        <v>45257</v>
      </c>
      <c r="G247" s="59" t="s">
        <v>134</v>
      </c>
      <c r="H247" s="69">
        <v>1.8199999999967198</v>
      </c>
      <c r="I247" s="72" t="s">
        <v>132</v>
      </c>
      <c r="J247" s="72" t="s">
        <v>136</v>
      </c>
      <c r="K247" s="73">
        <v>6.9500000000000006E-2</v>
      </c>
      <c r="L247" s="73">
        <v>6.8099999999911051E-2</v>
      </c>
      <c r="M247" s="69">
        <v>315089.77413099998</v>
      </c>
      <c r="N247" s="71">
        <v>100.62</v>
      </c>
      <c r="O247" s="69">
        <v>317.04335172200001</v>
      </c>
      <c r="P247" s="70">
        <f t="shared" si="3"/>
        <v>1.3967565021857904E-3</v>
      </c>
      <c r="Q247" s="70">
        <f>O247/'סכום נכסי הקרן'!$C$41</f>
        <v>9.9300566182101909E-5</v>
      </c>
    </row>
    <row r="248" spans="1:17">
      <c r="A248" s="62" t="s">
        <v>3579</v>
      </c>
      <c r="B248" s="72" t="s">
        <v>3176</v>
      </c>
      <c r="C248" s="59" t="s">
        <v>3336</v>
      </c>
      <c r="D248" s="134" t="s">
        <v>3675</v>
      </c>
      <c r="E248" s="59" t="s">
        <v>632</v>
      </c>
      <c r="F248" s="79">
        <v>44858</v>
      </c>
      <c r="G248" s="59" t="s">
        <v>134</v>
      </c>
      <c r="H248" s="69">
        <v>5.3999999999923896</v>
      </c>
      <c r="I248" s="72" t="s">
        <v>660</v>
      </c>
      <c r="J248" s="72" t="s">
        <v>136</v>
      </c>
      <c r="K248" s="73">
        <v>3.49E-2</v>
      </c>
      <c r="L248" s="73">
        <v>4.4699999999948628E-2</v>
      </c>
      <c r="M248" s="69">
        <v>52589.55400099999</v>
      </c>
      <c r="N248" s="71">
        <v>99.93</v>
      </c>
      <c r="O248" s="69">
        <v>52.552737840999995</v>
      </c>
      <c r="P248" s="70">
        <f t="shared" si="3"/>
        <v>2.3152473593404934E-4</v>
      </c>
      <c r="Q248" s="70">
        <f>O248/'סכום נכסי הקרן'!$C$41</f>
        <v>1.6459946545754211E-5</v>
      </c>
    </row>
    <row r="249" spans="1:17">
      <c r="A249" s="62" t="s">
        <v>3579</v>
      </c>
      <c r="B249" s="72" t="s">
        <v>3176</v>
      </c>
      <c r="C249" s="59" t="s">
        <v>3337</v>
      </c>
      <c r="D249" s="134" t="s">
        <v>3675</v>
      </c>
      <c r="E249" s="59" t="s">
        <v>632</v>
      </c>
      <c r="F249" s="79">
        <v>44858</v>
      </c>
      <c r="G249" s="59" t="s">
        <v>134</v>
      </c>
      <c r="H249" s="69">
        <v>5.4300000000618169</v>
      </c>
      <c r="I249" s="72" t="s">
        <v>660</v>
      </c>
      <c r="J249" s="72" t="s">
        <v>136</v>
      </c>
      <c r="K249" s="73">
        <v>3.49E-2</v>
      </c>
      <c r="L249" s="73">
        <v>4.4600000000500968E-2</v>
      </c>
      <c r="M249" s="69">
        <v>43541.589713000001</v>
      </c>
      <c r="N249" s="71">
        <v>99.94</v>
      </c>
      <c r="O249" s="69">
        <v>43.515462016999997</v>
      </c>
      <c r="P249" s="70">
        <f t="shared" si="3"/>
        <v>1.917103897234818E-4</v>
      </c>
      <c r="Q249" s="70">
        <f>O249/'סכום נכסי הקרן'!$C$41</f>
        <v>1.3629397975053021E-5</v>
      </c>
    </row>
    <row r="250" spans="1:17">
      <c r="A250" s="62" t="s">
        <v>3579</v>
      </c>
      <c r="B250" s="72" t="s">
        <v>3176</v>
      </c>
      <c r="C250" s="59" t="s">
        <v>3338</v>
      </c>
      <c r="D250" s="134" t="s">
        <v>3675</v>
      </c>
      <c r="E250" s="59" t="s">
        <v>632</v>
      </c>
      <c r="F250" s="79">
        <v>44858</v>
      </c>
      <c r="G250" s="59" t="s">
        <v>134</v>
      </c>
      <c r="H250" s="69">
        <v>5.3199999999911833</v>
      </c>
      <c r="I250" s="72" t="s">
        <v>660</v>
      </c>
      <c r="J250" s="72" t="s">
        <v>136</v>
      </c>
      <c r="K250" s="73">
        <v>3.49E-2</v>
      </c>
      <c r="L250" s="73">
        <v>4.4699999999985307E-2</v>
      </c>
      <c r="M250" s="69">
        <v>54456.105264999998</v>
      </c>
      <c r="N250" s="71">
        <v>99.98</v>
      </c>
      <c r="O250" s="69">
        <v>54.445210464000006</v>
      </c>
      <c r="P250" s="70">
        <f t="shared" si="3"/>
        <v>2.3986215549205876E-4</v>
      </c>
      <c r="Q250" s="70">
        <f>O250/'סכום נכסי הקרן'!$C$41</f>
        <v>1.7052684421906901E-5</v>
      </c>
    </row>
    <row r="251" spans="1:17">
      <c r="A251" s="62" t="s">
        <v>3579</v>
      </c>
      <c r="B251" s="72" t="s">
        <v>3176</v>
      </c>
      <c r="C251" s="59" t="s">
        <v>3339</v>
      </c>
      <c r="D251" s="134" t="s">
        <v>3675</v>
      </c>
      <c r="E251" s="59" t="s">
        <v>632</v>
      </c>
      <c r="F251" s="79">
        <v>44858</v>
      </c>
      <c r="G251" s="59" t="s">
        <v>134</v>
      </c>
      <c r="H251" s="69">
        <v>5.3599999999722217</v>
      </c>
      <c r="I251" s="72" t="s">
        <v>660</v>
      </c>
      <c r="J251" s="72" t="s">
        <v>136</v>
      </c>
      <c r="K251" s="73">
        <v>3.49E-2</v>
      </c>
      <c r="L251" s="73">
        <v>4.4699999999784114E-2</v>
      </c>
      <c r="M251" s="69">
        <v>66260.265427000006</v>
      </c>
      <c r="N251" s="71">
        <v>99.97</v>
      </c>
      <c r="O251" s="69">
        <v>66.240382769000007</v>
      </c>
      <c r="P251" s="70">
        <f t="shared" si="3"/>
        <v>2.9182660616395499E-4</v>
      </c>
      <c r="Q251" s="70">
        <f>O251/'סכום נכסי הקרן'!$C$41</f>
        <v>2.0747028686627441E-5</v>
      </c>
    </row>
    <row r="252" spans="1:17">
      <c r="A252" s="62" t="s">
        <v>3579</v>
      </c>
      <c r="B252" s="72" t="s">
        <v>3176</v>
      </c>
      <c r="C252" s="59" t="s">
        <v>3340</v>
      </c>
      <c r="D252" s="134" t="s">
        <v>3675</v>
      </c>
      <c r="E252" s="59" t="s">
        <v>632</v>
      </c>
      <c r="F252" s="79">
        <v>44858</v>
      </c>
      <c r="G252" s="59" t="s">
        <v>134</v>
      </c>
      <c r="H252" s="69">
        <v>5.5199999999502172</v>
      </c>
      <c r="I252" s="72" t="s">
        <v>660</v>
      </c>
      <c r="J252" s="72" t="s">
        <v>136</v>
      </c>
      <c r="K252" s="73">
        <v>3.49E-2</v>
      </c>
      <c r="L252" s="73">
        <v>4.4499999999466612E-2</v>
      </c>
      <c r="M252" s="69">
        <v>39410.770195999998</v>
      </c>
      <c r="N252" s="71">
        <v>99.9</v>
      </c>
      <c r="O252" s="69">
        <v>39.371356698000007</v>
      </c>
      <c r="P252" s="70">
        <f t="shared" si="3"/>
        <v>1.7345324596501106E-4</v>
      </c>
      <c r="Q252" s="70">
        <f>O252/'סכום נכסי הקרן'!$C$41</f>
        <v>1.2331430355609628E-5</v>
      </c>
    </row>
    <row r="253" spans="1:17">
      <c r="A253" s="62" t="s">
        <v>3607</v>
      </c>
      <c r="B253" s="72" t="s">
        <v>3167</v>
      </c>
      <c r="C253" s="59">
        <v>9637</v>
      </c>
      <c r="D253" s="134" t="s">
        <v>3675</v>
      </c>
      <c r="E253" s="59" t="s">
        <v>632</v>
      </c>
      <c r="F253" s="79">
        <v>45104</v>
      </c>
      <c r="G253" s="59" t="s">
        <v>134</v>
      </c>
      <c r="H253" s="69">
        <v>2.3000000000004723</v>
      </c>
      <c r="I253" s="72" t="s">
        <v>340</v>
      </c>
      <c r="J253" s="72" t="s">
        <v>136</v>
      </c>
      <c r="K253" s="73">
        <v>5.2159000000000004E-2</v>
      </c>
      <c r="L253" s="73">
        <v>5.790000000004155E-2</v>
      </c>
      <c r="M253" s="69">
        <v>424387.9</v>
      </c>
      <c r="N253" s="71">
        <v>99.81</v>
      </c>
      <c r="O253" s="69">
        <v>423.58157945599999</v>
      </c>
      <c r="P253" s="70">
        <f t="shared" si="3"/>
        <v>1.8661180627123695E-3</v>
      </c>
      <c r="Q253" s="70">
        <f>O253/'סכום נכסי הקרן'!$C$41</f>
        <v>1.3266920891364983E-4</v>
      </c>
    </row>
    <row r="254" spans="1:17">
      <c r="A254" s="62" t="s">
        <v>3608</v>
      </c>
      <c r="B254" s="72" t="s">
        <v>3167</v>
      </c>
      <c r="C254" s="59">
        <v>9577</v>
      </c>
      <c r="D254" s="134" t="s">
        <v>3675</v>
      </c>
      <c r="E254" s="59" t="s">
        <v>632</v>
      </c>
      <c r="F254" s="79">
        <v>45063</v>
      </c>
      <c r="G254" s="59" t="s">
        <v>134</v>
      </c>
      <c r="H254" s="69">
        <v>3.3700000000008115</v>
      </c>
      <c r="I254" s="72" t="s">
        <v>340</v>
      </c>
      <c r="J254" s="72" t="s">
        <v>136</v>
      </c>
      <c r="K254" s="73">
        <v>4.4344000000000001E-2</v>
      </c>
      <c r="L254" s="73">
        <v>4.1900000000001686E-2</v>
      </c>
      <c r="M254" s="69">
        <v>636581.85</v>
      </c>
      <c r="N254" s="71">
        <v>102.62</v>
      </c>
      <c r="O254" s="69">
        <v>653.26028683100003</v>
      </c>
      <c r="P254" s="70">
        <f t="shared" si="3"/>
        <v>2.8779835574380161E-3</v>
      </c>
      <c r="Q254" s="70">
        <f>O254/'סכום נכסי הקרן'!$C$41</f>
        <v>2.0460645521903637E-4</v>
      </c>
    </row>
    <row r="255" spans="1:17">
      <c r="A255" s="62" t="s">
        <v>3609</v>
      </c>
      <c r="B255" s="72" t="s">
        <v>3176</v>
      </c>
      <c r="C255" s="59" t="s">
        <v>3341</v>
      </c>
      <c r="D255" s="134" t="s">
        <v>3675</v>
      </c>
      <c r="E255" s="59" t="s">
        <v>632</v>
      </c>
      <c r="F255" s="79">
        <v>42372</v>
      </c>
      <c r="G255" s="59" t="s">
        <v>134</v>
      </c>
      <c r="H255" s="69">
        <v>9.3599999999993333</v>
      </c>
      <c r="I255" s="72" t="s">
        <v>132</v>
      </c>
      <c r="J255" s="72" t="s">
        <v>136</v>
      </c>
      <c r="K255" s="73">
        <v>6.7000000000000004E-2</v>
      </c>
      <c r="L255" s="73">
        <v>3.410000000000489E-2</v>
      </c>
      <c r="M255" s="69">
        <v>513655.82519499992</v>
      </c>
      <c r="N255" s="71">
        <v>151.47999999999999</v>
      </c>
      <c r="O255" s="69">
        <v>778.08584378199987</v>
      </c>
      <c r="P255" s="70">
        <f t="shared" si="3"/>
        <v>3.4279112167416928E-3</v>
      </c>
      <c r="Q255" s="70">
        <f>O255/'סכום נכסי הקרן'!$C$41</f>
        <v>2.4370283876376777E-4</v>
      </c>
    </row>
    <row r="256" spans="1:17">
      <c r="A256" s="62" t="s">
        <v>3610</v>
      </c>
      <c r="B256" s="72" t="s">
        <v>3176</v>
      </c>
      <c r="C256" s="59" t="s">
        <v>3342</v>
      </c>
      <c r="D256" s="134" t="s">
        <v>3675</v>
      </c>
      <c r="E256" s="59" t="s">
        <v>653</v>
      </c>
      <c r="F256" s="79">
        <v>44871</v>
      </c>
      <c r="G256" s="134" t="s">
        <v>3675</v>
      </c>
      <c r="H256" s="69">
        <v>4.6899999999971937</v>
      </c>
      <c r="I256" s="72" t="s">
        <v>340</v>
      </c>
      <c r="J256" s="72" t="s">
        <v>136</v>
      </c>
      <c r="K256" s="73">
        <v>0.05</v>
      </c>
      <c r="L256" s="73">
        <v>6.9899999999960452E-2</v>
      </c>
      <c r="M256" s="69">
        <v>635706.65359200002</v>
      </c>
      <c r="N256" s="71">
        <v>95.84</v>
      </c>
      <c r="O256" s="69">
        <v>609.2612333589999</v>
      </c>
      <c r="P256" s="70">
        <f t="shared" si="3"/>
        <v>2.684142671977897E-3</v>
      </c>
      <c r="Q256" s="70">
        <f>O256/'סכום נכסי הקרן'!$C$41</f>
        <v>1.9082559245211335E-4</v>
      </c>
    </row>
    <row r="257" spans="1:17">
      <c r="A257" s="62" t="s">
        <v>3610</v>
      </c>
      <c r="B257" s="72" t="s">
        <v>3176</v>
      </c>
      <c r="C257" s="59" t="s">
        <v>3343</v>
      </c>
      <c r="D257" s="134" t="s">
        <v>3675</v>
      </c>
      <c r="E257" s="59" t="s">
        <v>653</v>
      </c>
      <c r="F257" s="79">
        <v>44969</v>
      </c>
      <c r="G257" s="134" t="s">
        <v>3675</v>
      </c>
      <c r="H257" s="69">
        <v>4.6899999999997082</v>
      </c>
      <c r="I257" s="72" t="s">
        <v>340</v>
      </c>
      <c r="J257" s="72" t="s">
        <v>136</v>
      </c>
      <c r="K257" s="73">
        <v>0.05</v>
      </c>
      <c r="L257" s="73">
        <v>6.7100000000007418E-2</v>
      </c>
      <c r="M257" s="69">
        <v>460886.52450000006</v>
      </c>
      <c r="N257" s="71">
        <v>96.56</v>
      </c>
      <c r="O257" s="69">
        <v>445.03205417700002</v>
      </c>
      <c r="P257" s="70">
        <f t="shared" si="3"/>
        <v>1.9606196186629896E-3</v>
      </c>
      <c r="Q257" s="70">
        <f>O257/'סכום נכסי הקרן'!$C$41</f>
        <v>1.3938767272341269E-4</v>
      </c>
    </row>
    <row r="258" spans="1:17">
      <c r="A258" s="62" t="s">
        <v>3610</v>
      </c>
      <c r="B258" s="72" t="s">
        <v>3176</v>
      </c>
      <c r="C258" s="59" t="s">
        <v>3344</v>
      </c>
      <c r="D258" s="134" t="s">
        <v>3675</v>
      </c>
      <c r="E258" s="59" t="s">
        <v>653</v>
      </c>
      <c r="F258" s="79">
        <v>45018</v>
      </c>
      <c r="G258" s="134" t="s">
        <v>3675</v>
      </c>
      <c r="H258" s="69">
        <v>4.6900000000022795</v>
      </c>
      <c r="I258" s="72" t="s">
        <v>340</v>
      </c>
      <c r="J258" s="72" t="s">
        <v>136</v>
      </c>
      <c r="K258" s="73">
        <v>0.05</v>
      </c>
      <c r="L258" s="73">
        <v>4.1800000000037148E-2</v>
      </c>
      <c r="M258" s="69">
        <v>219792.34000700002</v>
      </c>
      <c r="N258" s="71">
        <v>107.78</v>
      </c>
      <c r="O258" s="69">
        <v>236.89217543399999</v>
      </c>
      <c r="P258" s="70">
        <f t="shared" si="3"/>
        <v>1.0436449291783597E-3</v>
      </c>
      <c r="Q258" s="70">
        <f>O258/'סכום נכסי הקרן'!$C$41</f>
        <v>7.4196563394058029E-5</v>
      </c>
    </row>
    <row r="259" spans="1:17">
      <c r="A259" s="62" t="s">
        <v>3610</v>
      </c>
      <c r="B259" s="72" t="s">
        <v>3176</v>
      </c>
      <c r="C259" s="59" t="s">
        <v>3345</v>
      </c>
      <c r="D259" s="134" t="s">
        <v>3675</v>
      </c>
      <c r="E259" s="59" t="s">
        <v>653</v>
      </c>
      <c r="F259" s="79">
        <v>45109</v>
      </c>
      <c r="G259" s="134" t="s">
        <v>3675</v>
      </c>
      <c r="H259" s="69">
        <v>4.690000000012625</v>
      </c>
      <c r="I259" s="72" t="s">
        <v>340</v>
      </c>
      <c r="J259" s="72" t="s">
        <v>136</v>
      </c>
      <c r="K259" s="73">
        <v>0.05</v>
      </c>
      <c r="L259" s="73">
        <v>5.2500000000124267E-2</v>
      </c>
      <c r="M259" s="69">
        <v>198474.97769099998</v>
      </c>
      <c r="N259" s="71">
        <v>101.37</v>
      </c>
      <c r="O259" s="69">
        <v>201.194070434</v>
      </c>
      <c r="P259" s="70">
        <f t="shared" si="3"/>
        <v>8.863744486474124E-4</v>
      </c>
      <c r="Q259" s="70">
        <f>O259/'סכום נכסי הקרן'!$C$41</f>
        <v>6.3015625459625571E-5</v>
      </c>
    </row>
    <row r="260" spans="1:17">
      <c r="A260" s="62" t="s">
        <v>3610</v>
      </c>
      <c r="B260" s="72" t="s">
        <v>3176</v>
      </c>
      <c r="C260" s="59" t="s">
        <v>3346</v>
      </c>
      <c r="D260" s="134" t="s">
        <v>3675</v>
      </c>
      <c r="E260" s="59" t="s">
        <v>653</v>
      </c>
      <c r="F260" s="79">
        <v>45200</v>
      </c>
      <c r="G260" s="134" t="s">
        <v>3675</v>
      </c>
      <c r="H260" s="69">
        <v>4.6899999999931534</v>
      </c>
      <c r="I260" s="72" t="s">
        <v>340</v>
      </c>
      <c r="J260" s="72" t="s">
        <v>136</v>
      </c>
      <c r="K260" s="73">
        <v>0.05</v>
      </c>
      <c r="L260" s="73">
        <v>4.9199999999908706E-2</v>
      </c>
      <c r="M260" s="69">
        <v>237164.58943299999</v>
      </c>
      <c r="N260" s="71">
        <v>101.61</v>
      </c>
      <c r="O260" s="69">
        <v>240.98294928500002</v>
      </c>
      <c r="P260" s="70">
        <f t="shared" si="3"/>
        <v>1.0616671174511043E-3</v>
      </c>
      <c r="Q260" s="70">
        <f>O260/'סכום נכסי הקרן'!$C$41</f>
        <v>7.5477827162312138E-5</v>
      </c>
    </row>
    <row r="261" spans="1:17">
      <c r="A261" s="62" t="s">
        <v>3611</v>
      </c>
      <c r="B261" s="72" t="s">
        <v>3176</v>
      </c>
      <c r="C261" s="59" t="s">
        <v>3347</v>
      </c>
      <c r="D261" s="134" t="s">
        <v>3675</v>
      </c>
      <c r="E261" s="59" t="s">
        <v>653</v>
      </c>
      <c r="F261" s="79">
        <v>41816</v>
      </c>
      <c r="G261" s="134" t="s">
        <v>3675</v>
      </c>
      <c r="H261" s="69">
        <v>5.5400000000074012</v>
      </c>
      <c r="I261" s="72" t="s">
        <v>660</v>
      </c>
      <c r="J261" s="72" t="s">
        <v>136</v>
      </c>
      <c r="K261" s="73">
        <v>4.4999999999999998E-2</v>
      </c>
      <c r="L261" s="73">
        <v>9.0500000000119721E-2</v>
      </c>
      <c r="M261" s="69">
        <v>158020.99973700001</v>
      </c>
      <c r="N261" s="71">
        <v>87.22</v>
      </c>
      <c r="O261" s="69">
        <v>137.825924687</v>
      </c>
      <c r="P261" s="70">
        <f t="shared" si="3"/>
        <v>6.0720168213821552E-4</v>
      </c>
      <c r="Q261" s="70">
        <f>O261/'סכום נכסי הקרן'!$C$41</f>
        <v>4.3168204857964018E-5</v>
      </c>
    </row>
    <row r="262" spans="1:17">
      <c r="A262" s="62" t="s">
        <v>3611</v>
      </c>
      <c r="B262" s="72" t="s">
        <v>3176</v>
      </c>
      <c r="C262" s="59" t="s">
        <v>3348</v>
      </c>
      <c r="D262" s="134" t="s">
        <v>3675</v>
      </c>
      <c r="E262" s="59" t="s">
        <v>653</v>
      </c>
      <c r="F262" s="79">
        <v>42625</v>
      </c>
      <c r="G262" s="134" t="s">
        <v>3675</v>
      </c>
      <c r="H262" s="69">
        <v>5.5399999999911849</v>
      </c>
      <c r="I262" s="72" t="s">
        <v>660</v>
      </c>
      <c r="J262" s="72" t="s">
        <v>136</v>
      </c>
      <c r="K262" s="73">
        <v>4.4999999999999998E-2</v>
      </c>
      <c r="L262" s="73">
        <v>9.0499999999727784E-2</v>
      </c>
      <c r="M262" s="69">
        <v>44002.303265000002</v>
      </c>
      <c r="N262" s="71">
        <v>87.66</v>
      </c>
      <c r="O262" s="69">
        <v>38.572418721000005</v>
      </c>
      <c r="P262" s="70">
        <f t="shared" si="3"/>
        <v>1.6993346922736032E-4</v>
      </c>
      <c r="Q262" s="70">
        <f>O262/'סכום נכסי הקרן'!$C$41</f>
        <v>1.2081196458479849E-5</v>
      </c>
    </row>
    <row r="263" spans="1:17">
      <c r="A263" s="62" t="s">
        <v>3611</v>
      </c>
      <c r="B263" s="72" t="s">
        <v>3176</v>
      </c>
      <c r="C263" s="59" t="s">
        <v>3349</v>
      </c>
      <c r="D263" s="134" t="s">
        <v>3675</v>
      </c>
      <c r="E263" s="59" t="s">
        <v>653</v>
      </c>
      <c r="F263" s="79">
        <v>42716</v>
      </c>
      <c r="G263" s="134" t="s">
        <v>3675</v>
      </c>
      <c r="H263" s="69">
        <v>5.5400000000328298</v>
      </c>
      <c r="I263" s="72" t="s">
        <v>660</v>
      </c>
      <c r="J263" s="72" t="s">
        <v>136</v>
      </c>
      <c r="K263" s="73">
        <v>4.4999999999999998E-2</v>
      </c>
      <c r="L263" s="73">
        <v>9.0500000000410349E-2</v>
      </c>
      <c r="M263" s="69">
        <v>33290.327686999997</v>
      </c>
      <c r="N263" s="71">
        <v>87.84</v>
      </c>
      <c r="O263" s="69">
        <v>29.242225276000003</v>
      </c>
      <c r="P263" s="70">
        <f t="shared" si="3"/>
        <v>1.2882865409664555E-4</v>
      </c>
      <c r="Q263" s="70">
        <f>O263/'סכום נכסי הקרן'!$C$41</f>
        <v>9.1589036974273059E-6</v>
      </c>
    </row>
    <row r="264" spans="1:17">
      <c r="A264" s="62" t="s">
        <v>3611</v>
      </c>
      <c r="B264" s="72" t="s">
        <v>3176</v>
      </c>
      <c r="C264" s="59" t="s">
        <v>3350</v>
      </c>
      <c r="D264" s="134" t="s">
        <v>3675</v>
      </c>
      <c r="E264" s="59" t="s">
        <v>653</v>
      </c>
      <c r="F264" s="79">
        <v>42803</v>
      </c>
      <c r="G264" s="134" t="s">
        <v>3675</v>
      </c>
      <c r="H264" s="69">
        <v>5.5400000000059402</v>
      </c>
      <c r="I264" s="72" t="s">
        <v>660</v>
      </c>
      <c r="J264" s="72" t="s">
        <v>136</v>
      </c>
      <c r="K264" s="73">
        <v>4.4999999999999998E-2</v>
      </c>
      <c r="L264" s="73">
        <v>9.0500000000074257E-2</v>
      </c>
      <c r="M264" s="69">
        <v>213349.40538700001</v>
      </c>
      <c r="N264" s="71">
        <v>88.37</v>
      </c>
      <c r="O264" s="69">
        <v>188.536871072</v>
      </c>
      <c r="P264" s="70">
        <f t="shared" ref="P264:P327" si="4">IFERROR(O264/$O$8,0)</f>
        <v>8.3061227791488359E-4</v>
      </c>
      <c r="Q264" s="70">
        <f>O264/'סכום נכסי הקרן'!$C$41</f>
        <v>5.9051287282843918E-5</v>
      </c>
    </row>
    <row r="265" spans="1:17">
      <c r="A265" s="62" t="s">
        <v>3611</v>
      </c>
      <c r="B265" s="72" t="s">
        <v>3176</v>
      </c>
      <c r="C265" s="59" t="s">
        <v>3351</v>
      </c>
      <c r="D265" s="134" t="s">
        <v>3675</v>
      </c>
      <c r="E265" s="59" t="s">
        <v>653</v>
      </c>
      <c r="F265" s="79">
        <v>42898</v>
      </c>
      <c r="G265" s="134" t="s">
        <v>3675</v>
      </c>
      <c r="H265" s="69">
        <v>5.5399999999841256</v>
      </c>
      <c r="I265" s="72" t="s">
        <v>660</v>
      </c>
      <c r="J265" s="72" t="s">
        <v>136</v>
      </c>
      <c r="K265" s="73">
        <v>4.4999999999999998E-2</v>
      </c>
      <c r="L265" s="73">
        <v>9.0499999999518119E-2</v>
      </c>
      <c r="M265" s="69">
        <v>40125.555956999997</v>
      </c>
      <c r="N265" s="71">
        <v>87.92</v>
      </c>
      <c r="O265" s="69">
        <v>35.278390714000004</v>
      </c>
      <c r="P265" s="70">
        <f t="shared" si="4"/>
        <v>1.5542140009810855E-4</v>
      </c>
      <c r="Q265" s="70">
        <f>O265/'סכום נכסי הקרן'!$C$41</f>
        <v>1.1049479993402801E-5</v>
      </c>
    </row>
    <row r="266" spans="1:17">
      <c r="A266" s="62" t="s">
        <v>3611</v>
      </c>
      <c r="B266" s="72" t="s">
        <v>3176</v>
      </c>
      <c r="C266" s="59" t="s">
        <v>3352</v>
      </c>
      <c r="D266" s="134" t="s">
        <v>3675</v>
      </c>
      <c r="E266" s="59" t="s">
        <v>653</v>
      </c>
      <c r="F266" s="79">
        <v>42989</v>
      </c>
      <c r="G266" s="134" t="s">
        <v>3675</v>
      </c>
      <c r="H266" s="69">
        <v>5.5400000000295719</v>
      </c>
      <c r="I266" s="72" t="s">
        <v>660</v>
      </c>
      <c r="J266" s="72" t="s">
        <v>136</v>
      </c>
      <c r="K266" s="73">
        <v>4.4999999999999998E-2</v>
      </c>
      <c r="L266" s="73">
        <v>9.0500000000649672E-2</v>
      </c>
      <c r="M266" s="69">
        <v>50563.251671999999</v>
      </c>
      <c r="N266" s="71">
        <v>88.28</v>
      </c>
      <c r="O266" s="69">
        <v>44.637240442</v>
      </c>
      <c r="P266" s="70">
        <f t="shared" si="4"/>
        <v>1.9665246247353393E-4</v>
      </c>
      <c r="Q266" s="70">
        <f>O266/'סכום נכסי הקרן'!$C$41</f>
        <v>1.3980748136248144E-5</v>
      </c>
    </row>
    <row r="267" spans="1:17">
      <c r="A267" s="62" t="s">
        <v>3611</v>
      </c>
      <c r="B267" s="72" t="s">
        <v>3176</v>
      </c>
      <c r="C267" s="59" t="s">
        <v>3353</v>
      </c>
      <c r="D267" s="134" t="s">
        <v>3675</v>
      </c>
      <c r="E267" s="59" t="s">
        <v>653</v>
      </c>
      <c r="F267" s="79">
        <v>43080</v>
      </c>
      <c r="G267" s="134" t="s">
        <v>3675</v>
      </c>
      <c r="H267" s="69">
        <v>5.5399999998471019</v>
      </c>
      <c r="I267" s="72" t="s">
        <v>660</v>
      </c>
      <c r="J267" s="72" t="s">
        <v>136</v>
      </c>
      <c r="K267" s="73">
        <v>4.4999999999999998E-2</v>
      </c>
      <c r="L267" s="73">
        <v>9.0499999996905625E-2</v>
      </c>
      <c r="M267" s="69">
        <v>15666.243001000001</v>
      </c>
      <c r="N267" s="71">
        <v>87.67</v>
      </c>
      <c r="O267" s="69">
        <v>13.734596065</v>
      </c>
      <c r="P267" s="70">
        <f t="shared" si="4"/>
        <v>6.0508716724347349E-5</v>
      </c>
      <c r="Q267" s="70">
        <f>O267/'סכום נכסי הקרן'!$C$41</f>
        <v>4.3017876203026826E-6</v>
      </c>
    </row>
    <row r="268" spans="1:17">
      <c r="A268" s="62" t="s">
        <v>3611</v>
      </c>
      <c r="B268" s="72" t="s">
        <v>3176</v>
      </c>
      <c r="C268" s="59" t="s">
        <v>3354</v>
      </c>
      <c r="D268" s="134" t="s">
        <v>3675</v>
      </c>
      <c r="E268" s="59" t="s">
        <v>653</v>
      </c>
      <c r="F268" s="79">
        <v>43171</v>
      </c>
      <c r="G268" s="134" t="s">
        <v>3675</v>
      </c>
      <c r="H268" s="69">
        <v>5.4299999998180706</v>
      </c>
      <c r="I268" s="72" t="s">
        <v>660</v>
      </c>
      <c r="J268" s="72" t="s">
        <v>136</v>
      </c>
      <c r="K268" s="73">
        <v>4.4999999999999998E-2</v>
      </c>
      <c r="L268" s="73">
        <v>9.1499999996709783E-2</v>
      </c>
      <c r="M268" s="69">
        <v>11705.586650000001</v>
      </c>
      <c r="N268" s="71">
        <v>88.28</v>
      </c>
      <c r="O268" s="69">
        <v>10.333692416</v>
      </c>
      <c r="P268" s="70">
        <f t="shared" si="4"/>
        <v>4.5525799532589354E-5</v>
      </c>
      <c r="Q268" s="70">
        <f>O268/'סכום נכסי הקרן'!$C$41</f>
        <v>3.2365968315912405E-6</v>
      </c>
    </row>
    <row r="269" spans="1:17">
      <c r="A269" s="62" t="s">
        <v>3611</v>
      </c>
      <c r="B269" s="72" t="s">
        <v>3176</v>
      </c>
      <c r="C269" s="59" t="s">
        <v>3355</v>
      </c>
      <c r="D269" s="134" t="s">
        <v>3675</v>
      </c>
      <c r="E269" s="59" t="s">
        <v>653</v>
      </c>
      <c r="F269" s="79">
        <v>43341</v>
      </c>
      <c r="G269" s="134" t="s">
        <v>3675</v>
      </c>
      <c r="H269" s="69">
        <v>5.5799999999436833</v>
      </c>
      <c r="I269" s="72" t="s">
        <v>660</v>
      </c>
      <c r="J269" s="72" t="s">
        <v>136</v>
      </c>
      <c r="K269" s="73">
        <v>4.4999999999999998E-2</v>
      </c>
      <c r="L269" s="73">
        <v>8.7799999999282535E-2</v>
      </c>
      <c r="M269" s="69">
        <v>29366.482148999999</v>
      </c>
      <c r="N269" s="71">
        <v>88.28</v>
      </c>
      <c r="O269" s="69">
        <v>25.924729636999999</v>
      </c>
      <c r="P269" s="70">
        <f t="shared" si="4"/>
        <v>1.1421319668497474E-4</v>
      </c>
      <c r="Q269" s="70">
        <f>O269/'סכום נכסי הקרן'!$C$41</f>
        <v>8.1198369784121246E-6</v>
      </c>
    </row>
    <row r="270" spans="1:17">
      <c r="A270" s="62" t="s">
        <v>3611</v>
      </c>
      <c r="B270" s="72" t="s">
        <v>3176</v>
      </c>
      <c r="C270" s="59" t="s">
        <v>3356</v>
      </c>
      <c r="D270" s="134" t="s">
        <v>3675</v>
      </c>
      <c r="E270" s="59" t="s">
        <v>653</v>
      </c>
      <c r="F270" s="79">
        <v>43990</v>
      </c>
      <c r="G270" s="134" t="s">
        <v>3675</v>
      </c>
      <c r="H270" s="69">
        <v>5.5400000000888321</v>
      </c>
      <c r="I270" s="72" t="s">
        <v>660</v>
      </c>
      <c r="J270" s="72" t="s">
        <v>136</v>
      </c>
      <c r="K270" s="73">
        <v>4.4999999999999998E-2</v>
      </c>
      <c r="L270" s="73">
        <v>9.0500000001157849E-2</v>
      </c>
      <c r="M270" s="69">
        <v>30288.221687000001</v>
      </c>
      <c r="N270" s="71">
        <v>86.97</v>
      </c>
      <c r="O270" s="69">
        <v>26.341665879000001</v>
      </c>
      <c r="P270" s="70">
        <f t="shared" si="4"/>
        <v>1.1605003825205814E-4</v>
      </c>
      <c r="Q270" s="70">
        <f>O270/'סכום נכסי הקרן'!$C$41</f>
        <v>8.250424813380327E-6</v>
      </c>
    </row>
    <row r="271" spans="1:17">
      <c r="A271" s="62" t="s">
        <v>3611</v>
      </c>
      <c r="B271" s="72" t="s">
        <v>3176</v>
      </c>
      <c r="C271" s="59" t="s">
        <v>3357</v>
      </c>
      <c r="D271" s="134" t="s">
        <v>3675</v>
      </c>
      <c r="E271" s="59" t="s">
        <v>653</v>
      </c>
      <c r="F271" s="79">
        <v>41893</v>
      </c>
      <c r="G271" s="134" t="s">
        <v>3675</v>
      </c>
      <c r="H271" s="69">
        <v>5.5400000000252465</v>
      </c>
      <c r="I271" s="72" t="s">
        <v>660</v>
      </c>
      <c r="J271" s="72" t="s">
        <v>136</v>
      </c>
      <c r="K271" s="73">
        <v>4.4999999999999998E-2</v>
      </c>
      <c r="L271" s="73">
        <v>9.0500000000594036E-2</v>
      </c>
      <c r="M271" s="69">
        <v>31002.127521999999</v>
      </c>
      <c r="N271" s="71">
        <v>86.88</v>
      </c>
      <c r="O271" s="69">
        <v>26.934648407999997</v>
      </c>
      <c r="P271" s="70">
        <f t="shared" si="4"/>
        <v>1.186624639615541E-4</v>
      </c>
      <c r="Q271" s="70">
        <f>O271/'סכום נכסי הקרן'!$C$41</f>
        <v>8.4361517827237071E-6</v>
      </c>
    </row>
    <row r="272" spans="1:17">
      <c r="A272" s="62" t="s">
        <v>3611</v>
      </c>
      <c r="B272" s="72" t="s">
        <v>3176</v>
      </c>
      <c r="C272" s="59" t="s">
        <v>3358</v>
      </c>
      <c r="D272" s="134" t="s">
        <v>3675</v>
      </c>
      <c r="E272" s="59" t="s">
        <v>653</v>
      </c>
      <c r="F272" s="79">
        <v>42151</v>
      </c>
      <c r="G272" s="134" t="s">
        <v>3675</v>
      </c>
      <c r="H272" s="69">
        <v>5.5400000000218812</v>
      </c>
      <c r="I272" s="72" t="s">
        <v>660</v>
      </c>
      <c r="J272" s="72" t="s">
        <v>136</v>
      </c>
      <c r="K272" s="73">
        <v>4.4999999999999998E-2</v>
      </c>
      <c r="L272" s="73">
        <v>9.0500000000286074E-2</v>
      </c>
      <c r="M272" s="69">
        <v>113535.072763</v>
      </c>
      <c r="N272" s="71">
        <v>87.75</v>
      </c>
      <c r="O272" s="69">
        <v>99.627033183000009</v>
      </c>
      <c r="P272" s="70">
        <f t="shared" si="4"/>
        <v>4.3891381300388473E-4</v>
      </c>
      <c r="Q272" s="70">
        <f>O272/'סכום נכסי הקרן'!$C$41</f>
        <v>3.1204000173420029E-5</v>
      </c>
    </row>
    <row r="273" spans="1:17">
      <c r="A273" s="62" t="s">
        <v>3611</v>
      </c>
      <c r="B273" s="72" t="s">
        <v>3176</v>
      </c>
      <c r="C273" s="59" t="s">
        <v>3359</v>
      </c>
      <c r="D273" s="134" t="s">
        <v>3675</v>
      </c>
      <c r="E273" s="59" t="s">
        <v>653</v>
      </c>
      <c r="F273" s="79">
        <v>42166</v>
      </c>
      <c r="G273" s="134" t="s">
        <v>3675</v>
      </c>
      <c r="H273" s="69">
        <v>5.5399999999758913</v>
      </c>
      <c r="I273" s="72" t="s">
        <v>660</v>
      </c>
      <c r="J273" s="72" t="s">
        <v>136</v>
      </c>
      <c r="K273" s="73">
        <v>4.4999999999999998E-2</v>
      </c>
      <c r="L273" s="73">
        <v>9.0499999999631944E-2</v>
      </c>
      <c r="M273" s="69">
        <v>106824.02404300001</v>
      </c>
      <c r="N273" s="71">
        <v>87.75</v>
      </c>
      <c r="O273" s="69">
        <v>93.738087569000001</v>
      </c>
      <c r="P273" s="70">
        <f t="shared" si="4"/>
        <v>4.1296965416031599E-4</v>
      </c>
      <c r="Q273" s="70">
        <f>O273/'סכום נכסי הקרן'!$C$41</f>
        <v>2.9359534328261515E-5</v>
      </c>
    </row>
    <row r="274" spans="1:17">
      <c r="A274" s="62" t="s">
        <v>3611</v>
      </c>
      <c r="B274" s="72" t="s">
        <v>3176</v>
      </c>
      <c r="C274" s="59" t="s">
        <v>3360</v>
      </c>
      <c r="D274" s="134" t="s">
        <v>3675</v>
      </c>
      <c r="E274" s="59" t="s">
        <v>653</v>
      </c>
      <c r="F274" s="79">
        <v>42257</v>
      </c>
      <c r="G274" s="134" t="s">
        <v>3675</v>
      </c>
      <c r="H274" s="69">
        <v>5.5399999999365157</v>
      </c>
      <c r="I274" s="72" t="s">
        <v>660</v>
      </c>
      <c r="J274" s="72" t="s">
        <v>136</v>
      </c>
      <c r="K274" s="73">
        <v>4.4999999999999998E-2</v>
      </c>
      <c r="L274" s="73">
        <v>9.0499999999080066E-2</v>
      </c>
      <c r="M274" s="69">
        <v>56766.76318899999</v>
      </c>
      <c r="N274" s="71">
        <v>87.13</v>
      </c>
      <c r="O274" s="69">
        <v>49.460880590999999</v>
      </c>
      <c r="P274" s="70">
        <f t="shared" si="4"/>
        <v>2.1790334411393473E-4</v>
      </c>
      <c r="Q274" s="70">
        <f>O274/'סכום נכסי הקרן'!$C$41</f>
        <v>1.5491551612343179E-5</v>
      </c>
    </row>
    <row r="275" spans="1:17">
      <c r="A275" s="62" t="s">
        <v>3611</v>
      </c>
      <c r="B275" s="72" t="s">
        <v>3176</v>
      </c>
      <c r="C275" s="59" t="s">
        <v>3361</v>
      </c>
      <c r="D275" s="134" t="s">
        <v>3675</v>
      </c>
      <c r="E275" s="59" t="s">
        <v>653</v>
      </c>
      <c r="F275" s="79">
        <v>42348</v>
      </c>
      <c r="G275" s="134" t="s">
        <v>3675</v>
      </c>
      <c r="H275" s="69">
        <v>5.540000000028809</v>
      </c>
      <c r="I275" s="72" t="s">
        <v>660</v>
      </c>
      <c r="J275" s="72" t="s">
        <v>136</v>
      </c>
      <c r="K275" s="73">
        <v>4.4999999999999998E-2</v>
      </c>
      <c r="L275" s="73">
        <v>9.0500000000534375E-2</v>
      </c>
      <c r="M275" s="69">
        <v>98302.294639999993</v>
      </c>
      <c r="N275" s="71">
        <v>87.57</v>
      </c>
      <c r="O275" s="69">
        <v>86.083321788000006</v>
      </c>
      <c r="P275" s="70">
        <f t="shared" si="4"/>
        <v>3.7924605194866577E-4</v>
      </c>
      <c r="Q275" s="70">
        <f>O275/'סכום נכסי הקרן'!$C$41</f>
        <v>2.6961999190192467E-5</v>
      </c>
    </row>
    <row r="276" spans="1:17">
      <c r="A276" s="62" t="s">
        <v>3611</v>
      </c>
      <c r="B276" s="72" t="s">
        <v>3176</v>
      </c>
      <c r="C276" s="59" t="s">
        <v>3362</v>
      </c>
      <c r="D276" s="134" t="s">
        <v>3675</v>
      </c>
      <c r="E276" s="59" t="s">
        <v>653</v>
      </c>
      <c r="F276" s="79">
        <v>42439</v>
      </c>
      <c r="G276" s="134" t="s">
        <v>3675</v>
      </c>
      <c r="H276" s="69">
        <v>5.5400000000222693</v>
      </c>
      <c r="I276" s="72" t="s">
        <v>660</v>
      </c>
      <c r="J276" s="72" t="s">
        <v>136</v>
      </c>
      <c r="K276" s="73">
        <v>4.4999999999999998E-2</v>
      </c>
      <c r="L276" s="73">
        <v>9.0500000000411501E-2</v>
      </c>
      <c r="M276" s="69">
        <v>116752.19378899998</v>
      </c>
      <c r="N276" s="71">
        <v>88.46</v>
      </c>
      <c r="O276" s="69">
        <v>103.278993255</v>
      </c>
      <c r="P276" s="70">
        <f t="shared" si="4"/>
        <v>4.55002776701069E-4</v>
      </c>
      <c r="Q276" s="70">
        <f>O276/'סכום נכסי הקרן'!$C$41</f>
        <v>3.2347823883503725E-5</v>
      </c>
    </row>
    <row r="277" spans="1:17">
      <c r="A277" s="62" t="s">
        <v>3611</v>
      </c>
      <c r="B277" s="72" t="s">
        <v>3176</v>
      </c>
      <c r="C277" s="59" t="s">
        <v>3363</v>
      </c>
      <c r="D277" s="134" t="s">
        <v>3675</v>
      </c>
      <c r="E277" s="59" t="s">
        <v>653</v>
      </c>
      <c r="F277" s="79">
        <v>42549</v>
      </c>
      <c r="G277" s="134" t="s">
        <v>3675</v>
      </c>
      <c r="H277" s="69">
        <v>5.5700000000064414</v>
      </c>
      <c r="I277" s="72" t="s">
        <v>660</v>
      </c>
      <c r="J277" s="72" t="s">
        <v>136</v>
      </c>
      <c r="K277" s="73">
        <v>4.4999999999999998E-2</v>
      </c>
      <c r="L277" s="73">
        <v>8.9200000000180885E-2</v>
      </c>
      <c r="M277" s="69">
        <v>82122.130369999999</v>
      </c>
      <c r="N277" s="71">
        <v>88.86</v>
      </c>
      <c r="O277" s="69">
        <v>72.973728828999995</v>
      </c>
      <c r="P277" s="70">
        <f t="shared" si="4"/>
        <v>3.2149082980936582E-4</v>
      </c>
      <c r="Q277" s="70">
        <f>O277/'סכום נכסי הקרן'!$C$41</f>
        <v>2.2855967645373717E-5</v>
      </c>
    </row>
    <row r="278" spans="1:17">
      <c r="A278" s="62" t="s">
        <v>3611</v>
      </c>
      <c r="B278" s="72" t="s">
        <v>3176</v>
      </c>
      <c r="C278" s="59" t="s">
        <v>3364</v>
      </c>
      <c r="D278" s="134" t="s">
        <v>3675</v>
      </c>
      <c r="E278" s="59" t="s">
        <v>653</v>
      </c>
      <c r="F278" s="79">
        <v>42604</v>
      </c>
      <c r="G278" s="134" t="s">
        <v>3675</v>
      </c>
      <c r="H278" s="69">
        <v>5.5400000000227312</v>
      </c>
      <c r="I278" s="72" t="s">
        <v>660</v>
      </c>
      <c r="J278" s="72" t="s">
        <v>136</v>
      </c>
      <c r="K278" s="73">
        <v>4.4999999999999998E-2</v>
      </c>
      <c r="L278" s="73">
        <v>9.0500000000270864E-2</v>
      </c>
      <c r="M278" s="69">
        <v>107388.979486</v>
      </c>
      <c r="N278" s="71">
        <v>87.66</v>
      </c>
      <c r="O278" s="69">
        <v>94.137178809000005</v>
      </c>
      <c r="P278" s="70">
        <f t="shared" si="4"/>
        <v>4.1472787833189294E-4</v>
      </c>
      <c r="Q278" s="70">
        <f>O278/'סכום נכסי הקרן'!$C$41</f>
        <v>2.948453296291217E-5</v>
      </c>
    </row>
    <row r="279" spans="1:17">
      <c r="A279" s="133" t="s">
        <v>3675</v>
      </c>
      <c r="B279" s="134" t="s">
        <v>3675</v>
      </c>
      <c r="C279" s="134" t="s">
        <v>3675</v>
      </c>
      <c r="D279" s="134" t="s">
        <v>3675</v>
      </c>
      <c r="E279" s="134" t="s">
        <v>3675</v>
      </c>
      <c r="F279" s="134" t="s">
        <v>3675</v>
      </c>
      <c r="G279" s="134" t="s">
        <v>3675</v>
      </c>
      <c r="H279" s="134" t="s">
        <v>3675</v>
      </c>
      <c r="I279" s="134" t="s">
        <v>3675</v>
      </c>
      <c r="J279" s="134" t="s">
        <v>3675</v>
      </c>
      <c r="K279" s="134" t="s">
        <v>3675</v>
      </c>
      <c r="L279" s="134" t="s">
        <v>3675</v>
      </c>
      <c r="M279" s="134" t="s">
        <v>3675</v>
      </c>
      <c r="N279" s="134" t="s">
        <v>3675</v>
      </c>
      <c r="O279" s="134" t="s">
        <v>3675</v>
      </c>
      <c r="P279" s="134" t="s">
        <v>3675</v>
      </c>
      <c r="Q279" s="134" t="s">
        <v>3675</v>
      </c>
    </row>
    <row r="280" spans="1:17">
      <c r="A280" s="76" t="s">
        <v>38</v>
      </c>
      <c r="B280" s="131" t="s">
        <v>3675</v>
      </c>
      <c r="C280" s="131" t="s">
        <v>3675</v>
      </c>
      <c r="D280" s="131" t="s">
        <v>3675</v>
      </c>
      <c r="E280" s="131" t="s">
        <v>3675</v>
      </c>
      <c r="F280" s="131" t="s">
        <v>3675</v>
      </c>
      <c r="G280" s="131" t="s">
        <v>3675</v>
      </c>
      <c r="H280" s="131" t="s">
        <v>3675</v>
      </c>
      <c r="I280" s="131" t="s">
        <v>3675</v>
      </c>
      <c r="J280" s="131" t="s">
        <v>3675</v>
      </c>
      <c r="K280" s="131" t="s">
        <v>3675</v>
      </c>
      <c r="L280" s="131" t="s">
        <v>3675</v>
      </c>
      <c r="M280" s="131" t="s">
        <v>3675</v>
      </c>
      <c r="N280" s="131" t="s">
        <v>3675</v>
      </c>
      <c r="O280" s="66">
        <v>3018.0929398349999</v>
      </c>
      <c r="P280" s="67">
        <f t="shared" si="4"/>
        <v>1.3296418029329843E-2</v>
      </c>
      <c r="Q280" s="67">
        <f>O280/'סכום נכסי הקרן'!$C$41</f>
        <v>9.4529134923671541E-4</v>
      </c>
    </row>
    <row r="281" spans="1:17">
      <c r="A281" s="62" t="s">
        <v>3612</v>
      </c>
      <c r="B281" s="72" t="s">
        <v>3167</v>
      </c>
      <c r="C281" s="59">
        <v>9915</v>
      </c>
      <c r="D281" s="134" t="s">
        <v>3675</v>
      </c>
      <c r="E281" s="59" t="s">
        <v>653</v>
      </c>
      <c r="F281" s="79">
        <v>45291</v>
      </c>
      <c r="G281" s="134" t="s">
        <v>3675</v>
      </c>
      <c r="H281" s="69">
        <v>3</v>
      </c>
      <c r="I281" s="72" t="s">
        <v>571</v>
      </c>
      <c r="J281" s="72" t="s">
        <v>136</v>
      </c>
      <c r="K281" s="73">
        <v>6.5000000000000002E-2</v>
      </c>
      <c r="L281" s="73">
        <v>6.5000000000000002E-2</v>
      </c>
      <c r="M281" s="69">
        <v>2802063.3281979994</v>
      </c>
      <c r="N281" s="71">
        <v>107.70966199999999</v>
      </c>
      <c r="O281" s="69">
        <v>3018.0929398349999</v>
      </c>
      <c r="P281" s="70">
        <f t="shared" si="4"/>
        <v>1.3296418029329843E-2</v>
      </c>
      <c r="Q281" s="70">
        <f>O281/'סכום נכסי הקרן'!$C$41</f>
        <v>9.4529134923671541E-4</v>
      </c>
    </row>
    <row r="282" spans="1:17">
      <c r="A282" s="133" t="s">
        <v>3675</v>
      </c>
      <c r="B282" s="134" t="s">
        <v>3675</v>
      </c>
      <c r="C282" s="134" t="s">
        <v>3675</v>
      </c>
      <c r="D282" s="134" t="s">
        <v>3675</v>
      </c>
      <c r="E282" s="134" t="s">
        <v>3675</v>
      </c>
      <c r="F282" s="134" t="s">
        <v>3675</v>
      </c>
      <c r="G282" s="134" t="s">
        <v>3675</v>
      </c>
      <c r="H282" s="134" t="s">
        <v>3675</v>
      </c>
      <c r="I282" s="134" t="s">
        <v>3675</v>
      </c>
      <c r="J282" s="134" t="s">
        <v>3675</v>
      </c>
      <c r="K282" s="134" t="s">
        <v>3675</v>
      </c>
      <c r="L282" s="134" t="s">
        <v>3675</v>
      </c>
      <c r="M282" s="134" t="s">
        <v>3675</v>
      </c>
      <c r="N282" s="134" t="s">
        <v>3675</v>
      </c>
      <c r="O282" s="134" t="s">
        <v>3675</v>
      </c>
      <c r="P282" s="134" t="s">
        <v>3675</v>
      </c>
      <c r="Q282" s="134" t="s">
        <v>3675</v>
      </c>
    </row>
    <row r="283" spans="1:17">
      <c r="A283" s="56" t="s">
        <v>41</v>
      </c>
      <c r="B283" s="131" t="s">
        <v>3675</v>
      </c>
      <c r="C283" s="131" t="s">
        <v>3675</v>
      </c>
      <c r="D283" s="131" t="s">
        <v>3675</v>
      </c>
      <c r="E283" s="131" t="s">
        <v>3675</v>
      </c>
      <c r="F283" s="131" t="s">
        <v>3675</v>
      </c>
      <c r="G283" s="131" t="s">
        <v>3675</v>
      </c>
      <c r="H283" s="66">
        <v>2.0685218359402917</v>
      </c>
      <c r="I283" s="131" t="s">
        <v>3675</v>
      </c>
      <c r="J283" s="131" t="s">
        <v>3675</v>
      </c>
      <c r="K283" s="131" t="s">
        <v>3675</v>
      </c>
      <c r="L283" s="78">
        <v>0.16276580939572555</v>
      </c>
      <c r="M283" s="131" t="s">
        <v>3675</v>
      </c>
      <c r="N283" s="131" t="s">
        <v>3675</v>
      </c>
      <c r="O283" s="66">
        <v>78251.621184789998</v>
      </c>
      <c r="P283" s="67">
        <f t="shared" si="4"/>
        <v>0.34474295109103348</v>
      </c>
      <c r="Q283" s="67">
        <f>O283/'סכום נכסי הקרן'!$C$41</f>
        <v>2.4509046621266236E-2</v>
      </c>
    </row>
    <row r="284" spans="1:17">
      <c r="A284" s="76" t="s">
        <v>39</v>
      </c>
      <c r="B284" s="131" t="s">
        <v>3675</v>
      </c>
      <c r="C284" s="131" t="s">
        <v>3675</v>
      </c>
      <c r="D284" s="131" t="s">
        <v>3675</v>
      </c>
      <c r="E284" s="131" t="s">
        <v>3675</v>
      </c>
      <c r="F284" s="131" t="s">
        <v>3675</v>
      </c>
      <c r="G284" s="131" t="s">
        <v>3675</v>
      </c>
      <c r="H284" s="66">
        <v>2.0685218359402908</v>
      </c>
      <c r="I284" s="131" t="s">
        <v>3675</v>
      </c>
      <c r="J284" s="131" t="s">
        <v>3675</v>
      </c>
      <c r="K284" s="131" t="s">
        <v>3675</v>
      </c>
      <c r="L284" s="78">
        <v>0.16276580939572555</v>
      </c>
      <c r="M284" s="131" t="s">
        <v>3675</v>
      </c>
      <c r="N284" s="131" t="s">
        <v>3675</v>
      </c>
      <c r="O284" s="66">
        <v>78251.621184789998</v>
      </c>
      <c r="P284" s="67">
        <f t="shared" si="4"/>
        <v>0.34474295109103348</v>
      </c>
      <c r="Q284" s="67">
        <f>O284/'סכום נכסי הקרן'!$C$41</f>
        <v>2.4509046621266236E-2</v>
      </c>
    </row>
    <row r="285" spans="1:17">
      <c r="A285" s="62" t="s">
        <v>3613</v>
      </c>
      <c r="B285" s="72" t="s">
        <v>3176</v>
      </c>
      <c r="C285" s="59">
        <v>9645</v>
      </c>
      <c r="D285" s="134" t="s">
        <v>3675</v>
      </c>
      <c r="E285" s="59" t="s">
        <v>3205</v>
      </c>
      <c r="F285" s="79">
        <v>45114</v>
      </c>
      <c r="G285" s="59" t="s">
        <v>3166</v>
      </c>
      <c r="H285" s="69">
        <v>0.60000000000384579</v>
      </c>
      <c r="I285" s="72" t="s">
        <v>3558</v>
      </c>
      <c r="J285" s="72" t="s">
        <v>3158</v>
      </c>
      <c r="K285" s="73">
        <v>7.7199999999999991E-2</v>
      </c>
      <c r="L285" s="73">
        <v>8.1500000000105752E-2</v>
      </c>
      <c r="M285" s="69">
        <v>432912.25471800001</v>
      </c>
      <c r="N285" s="71">
        <v>101.26</v>
      </c>
      <c r="O285" s="69">
        <v>156.014790369</v>
      </c>
      <c r="P285" s="70">
        <f t="shared" si="4"/>
        <v>6.8733399297435079E-4</v>
      </c>
      <c r="Q285" s="70">
        <f>O285/'סכום נכסי הקרן'!$C$41</f>
        <v>4.8865106088104122E-5</v>
      </c>
    </row>
    <row r="286" spans="1:17">
      <c r="A286" s="62" t="s">
        <v>3613</v>
      </c>
      <c r="B286" s="72" t="s">
        <v>3176</v>
      </c>
      <c r="C286" s="59">
        <v>9722</v>
      </c>
      <c r="D286" s="134" t="s">
        <v>3675</v>
      </c>
      <c r="E286" s="59" t="s">
        <v>3205</v>
      </c>
      <c r="F286" s="79">
        <v>45169</v>
      </c>
      <c r="G286" s="59" t="s">
        <v>3166</v>
      </c>
      <c r="H286" s="69">
        <v>0.60000000000605902</v>
      </c>
      <c r="I286" s="72" t="s">
        <v>3558</v>
      </c>
      <c r="J286" s="72" t="s">
        <v>3158</v>
      </c>
      <c r="K286" s="73">
        <v>7.7199999999999991E-2</v>
      </c>
      <c r="L286" s="73">
        <v>8.1300000000245398E-2</v>
      </c>
      <c r="M286" s="69">
        <v>183170.335169</v>
      </c>
      <c r="N286" s="71">
        <v>101.27</v>
      </c>
      <c r="O286" s="69">
        <v>66.018236525999995</v>
      </c>
      <c r="P286" s="70">
        <f t="shared" si="4"/>
        <v>2.908479254641039E-4</v>
      </c>
      <c r="Q286" s="70">
        <f>O286/'סכום נכסי הקרן'!$C$41</f>
        <v>2.0677450669661263E-5</v>
      </c>
    </row>
    <row r="287" spans="1:17">
      <c r="A287" s="62" t="s">
        <v>3613</v>
      </c>
      <c r="B287" s="72" t="s">
        <v>3176</v>
      </c>
      <c r="C287" s="59">
        <v>9788</v>
      </c>
      <c r="D287" s="134" t="s">
        <v>3675</v>
      </c>
      <c r="E287" s="59" t="s">
        <v>3205</v>
      </c>
      <c r="F287" s="79">
        <v>45198</v>
      </c>
      <c r="G287" s="59" t="s">
        <v>3166</v>
      </c>
      <c r="H287" s="69">
        <v>0.60999999999563825</v>
      </c>
      <c r="I287" s="72" t="s">
        <v>3558</v>
      </c>
      <c r="J287" s="72" t="s">
        <v>3158</v>
      </c>
      <c r="K287" s="73">
        <v>7.7499999999999999E-2</v>
      </c>
      <c r="L287" s="73">
        <v>8.0700000000348937E-2</v>
      </c>
      <c r="M287" s="69">
        <v>127234.44799099998</v>
      </c>
      <c r="N287" s="71">
        <v>101.26</v>
      </c>
      <c r="O287" s="69">
        <v>45.853302720000002</v>
      </c>
      <c r="P287" s="70">
        <f t="shared" si="4"/>
        <v>2.0200990928525179E-4</v>
      </c>
      <c r="Q287" s="70">
        <f>O287/'סכום נכסי הקרן'!$C$41</f>
        <v>1.4361628769960288E-5</v>
      </c>
    </row>
    <row r="288" spans="1:17">
      <c r="A288" s="62" t="s">
        <v>3613</v>
      </c>
      <c r="B288" s="72" t="s">
        <v>3176</v>
      </c>
      <c r="C288" s="59">
        <v>9813</v>
      </c>
      <c r="D288" s="134" t="s">
        <v>3675</v>
      </c>
      <c r="E288" s="59" t="s">
        <v>3205</v>
      </c>
      <c r="F288" s="79">
        <v>45229</v>
      </c>
      <c r="G288" s="59" t="s">
        <v>3166</v>
      </c>
      <c r="H288" s="69">
        <v>0.60000000001448395</v>
      </c>
      <c r="I288" s="72" t="s">
        <v>3558</v>
      </c>
      <c r="J288" s="72" t="s">
        <v>3158</v>
      </c>
      <c r="K288" s="73">
        <v>7.7199999999999991E-2</v>
      </c>
      <c r="L288" s="73">
        <v>8.1499999999493061E-2</v>
      </c>
      <c r="M288" s="69">
        <v>76616.409033000004</v>
      </c>
      <c r="N288" s="71">
        <v>101.28</v>
      </c>
      <c r="O288" s="69">
        <v>27.616807516000001</v>
      </c>
      <c r="P288" s="70">
        <f t="shared" si="4"/>
        <v>1.2166776328244867E-4</v>
      </c>
      <c r="Q288" s="70">
        <f>O288/'סכום נכסי הקרן'!$C$41</f>
        <v>8.6498095846702205E-6</v>
      </c>
    </row>
    <row r="289" spans="1:17">
      <c r="A289" s="62" t="s">
        <v>3613</v>
      </c>
      <c r="B289" s="72" t="s">
        <v>3176</v>
      </c>
      <c r="C289" s="59">
        <v>9848</v>
      </c>
      <c r="D289" s="134" t="s">
        <v>3675</v>
      </c>
      <c r="E289" s="59" t="s">
        <v>3205</v>
      </c>
      <c r="F289" s="79">
        <v>45267</v>
      </c>
      <c r="G289" s="59" t="s">
        <v>3166</v>
      </c>
      <c r="H289" s="69">
        <v>0.6000000000653356</v>
      </c>
      <c r="I289" s="72" t="s">
        <v>3558</v>
      </c>
      <c r="J289" s="72" t="s">
        <v>3158</v>
      </c>
      <c r="K289" s="73">
        <v>7.6700000000000004E-2</v>
      </c>
      <c r="L289" s="73">
        <v>8.280000000182941E-2</v>
      </c>
      <c r="M289" s="69">
        <v>17135.289454000002</v>
      </c>
      <c r="N289" s="71">
        <v>100.39</v>
      </c>
      <c r="O289" s="69">
        <v>6.1222334209999998</v>
      </c>
      <c r="P289" s="70">
        <f t="shared" si="4"/>
        <v>2.6971924477315962E-5</v>
      </c>
      <c r="Q289" s="70">
        <f>O289/'סכום נכסי הקרן'!$C$41</f>
        <v>1.9175334909320568E-6</v>
      </c>
    </row>
    <row r="290" spans="1:17">
      <c r="A290" s="62" t="s">
        <v>3614</v>
      </c>
      <c r="B290" s="72" t="s">
        <v>3176</v>
      </c>
      <c r="C290" s="59">
        <v>8763</v>
      </c>
      <c r="D290" s="134" t="s">
        <v>3675</v>
      </c>
      <c r="E290" s="59" t="s">
        <v>3205</v>
      </c>
      <c r="F290" s="79">
        <v>44529</v>
      </c>
      <c r="G290" s="59" t="s">
        <v>3166</v>
      </c>
      <c r="H290" s="69">
        <v>0.60000000000026499</v>
      </c>
      <c r="I290" s="72" t="s">
        <v>3558</v>
      </c>
      <c r="J290" s="72" t="s">
        <v>3158</v>
      </c>
      <c r="K290" s="73">
        <v>7.7199999999999991E-2</v>
      </c>
      <c r="L290" s="73">
        <v>7.9900000000025229E-2</v>
      </c>
      <c r="M290" s="69">
        <v>4185361.2728039999</v>
      </c>
      <c r="N290" s="71">
        <v>101.35</v>
      </c>
      <c r="O290" s="69">
        <v>1509.6792067809999</v>
      </c>
      <c r="P290" s="70">
        <f t="shared" si="4"/>
        <v>6.650996580855684E-3</v>
      </c>
      <c r="Q290" s="70">
        <f>O290/'סכום נכסי הקרן'!$C$41</f>
        <v>4.7284385296983102E-4</v>
      </c>
    </row>
    <row r="291" spans="1:17">
      <c r="A291" s="62" t="s">
        <v>3614</v>
      </c>
      <c r="B291" s="72" t="s">
        <v>3176</v>
      </c>
      <c r="C291" s="59">
        <v>9327</v>
      </c>
      <c r="D291" s="134" t="s">
        <v>3675</v>
      </c>
      <c r="E291" s="59" t="s">
        <v>3205</v>
      </c>
      <c r="F291" s="79">
        <v>44880</v>
      </c>
      <c r="G291" s="59" t="s">
        <v>3166</v>
      </c>
      <c r="H291" s="69">
        <v>0.59999999999526143</v>
      </c>
      <c r="I291" s="72" t="s">
        <v>3558</v>
      </c>
      <c r="J291" s="72" t="s">
        <v>141</v>
      </c>
      <c r="K291" s="73">
        <v>7.1160000000000001E-2</v>
      </c>
      <c r="L291" s="73">
        <v>6.959999999963988E-2</v>
      </c>
      <c r="M291" s="69">
        <v>114727.65623599998</v>
      </c>
      <c r="N291" s="71">
        <v>101.43</v>
      </c>
      <c r="O291" s="69">
        <v>42.206769961999996</v>
      </c>
      <c r="P291" s="70">
        <f t="shared" si="4"/>
        <v>1.8594485599677886E-4</v>
      </c>
      <c r="Q291" s="70">
        <f>O291/'סכום נכסי הקרן'!$C$41</f>
        <v>1.321950493893136E-5</v>
      </c>
    </row>
    <row r="292" spans="1:17">
      <c r="A292" s="62" t="s">
        <v>3614</v>
      </c>
      <c r="B292" s="72" t="s">
        <v>3176</v>
      </c>
      <c r="C292" s="59">
        <v>9474</v>
      </c>
      <c r="D292" s="134" t="s">
        <v>3675</v>
      </c>
      <c r="E292" s="59" t="s">
        <v>3205</v>
      </c>
      <c r="F292" s="79">
        <v>44977</v>
      </c>
      <c r="G292" s="59" t="s">
        <v>3166</v>
      </c>
      <c r="H292" s="69">
        <v>0.59999999998775955</v>
      </c>
      <c r="I292" s="72" t="s">
        <v>3558</v>
      </c>
      <c r="J292" s="72" t="s">
        <v>141</v>
      </c>
      <c r="K292" s="73">
        <v>7.1160000000000001E-2</v>
      </c>
      <c r="L292" s="73">
        <v>6.9599999999804152E-2</v>
      </c>
      <c r="M292" s="69">
        <v>44413.882447000004</v>
      </c>
      <c r="N292" s="71">
        <v>101.43</v>
      </c>
      <c r="O292" s="69">
        <v>16.339273017</v>
      </c>
      <c r="P292" s="70">
        <f t="shared" si="4"/>
        <v>7.1983801910771759E-5</v>
      </c>
      <c r="Q292" s="70">
        <f>O292/'סכום נכסי הקרן'!$C$41</f>
        <v>5.1175937069159278E-6</v>
      </c>
    </row>
    <row r="293" spans="1:17">
      <c r="A293" s="62" t="s">
        <v>3614</v>
      </c>
      <c r="B293" s="72" t="s">
        <v>3176</v>
      </c>
      <c r="C293" s="59">
        <v>9571</v>
      </c>
      <c r="D293" s="134" t="s">
        <v>3675</v>
      </c>
      <c r="E293" s="59" t="s">
        <v>3205</v>
      </c>
      <c r="F293" s="79">
        <v>45069</v>
      </c>
      <c r="G293" s="59" t="s">
        <v>3166</v>
      </c>
      <c r="H293" s="69">
        <v>0.59999999998507991</v>
      </c>
      <c r="I293" s="72" t="s">
        <v>3558</v>
      </c>
      <c r="J293" s="72" t="s">
        <v>141</v>
      </c>
      <c r="K293" s="73">
        <v>7.1160000000000001E-2</v>
      </c>
      <c r="L293" s="73">
        <v>6.9599999999089862E-2</v>
      </c>
      <c r="M293" s="69">
        <v>72874.219471000004</v>
      </c>
      <c r="N293" s="71">
        <v>101.43</v>
      </c>
      <c r="O293" s="69">
        <v>26.809450438999999</v>
      </c>
      <c r="P293" s="70">
        <f t="shared" si="4"/>
        <v>1.1811089561510746E-4</v>
      </c>
      <c r="Q293" s="70">
        <f>O293/'סכום נכסי הקרן'!$C$41</f>
        <v>8.3969387566847622E-6</v>
      </c>
    </row>
    <row r="294" spans="1:17">
      <c r="A294" s="62" t="s">
        <v>3614</v>
      </c>
      <c r="B294" s="72" t="s">
        <v>3176</v>
      </c>
      <c r="C294" s="59">
        <v>9849</v>
      </c>
      <c r="D294" s="134" t="s">
        <v>3675</v>
      </c>
      <c r="E294" s="59" t="s">
        <v>3205</v>
      </c>
      <c r="F294" s="79">
        <v>45267</v>
      </c>
      <c r="G294" s="59" t="s">
        <v>3166</v>
      </c>
      <c r="H294" s="69">
        <v>0.6</v>
      </c>
      <c r="I294" s="72" t="s">
        <v>3558</v>
      </c>
      <c r="J294" s="72" t="s">
        <v>141</v>
      </c>
      <c r="K294" s="73">
        <v>7.0110000000000006E-2</v>
      </c>
      <c r="L294" s="73">
        <v>7.0299999999915833E-2</v>
      </c>
      <c r="M294" s="69">
        <v>65094.404150000002</v>
      </c>
      <c r="N294" s="71">
        <v>100.65</v>
      </c>
      <c r="O294" s="69">
        <v>23.763202539999998</v>
      </c>
      <c r="P294" s="70">
        <f t="shared" si="4"/>
        <v>1.0469043895803508E-4</v>
      </c>
      <c r="Q294" s="70">
        <f>O294/'סכום נכסי הקרן'!$C$41</f>
        <v>7.4428290443733018E-6</v>
      </c>
    </row>
    <row r="295" spans="1:17">
      <c r="A295" s="62" t="s">
        <v>3615</v>
      </c>
      <c r="B295" s="72" t="s">
        <v>3176</v>
      </c>
      <c r="C295" s="59">
        <v>9382</v>
      </c>
      <c r="D295" s="134" t="s">
        <v>3675</v>
      </c>
      <c r="E295" s="59" t="s">
        <v>3205</v>
      </c>
      <c r="F295" s="79">
        <v>44341</v>
      </c>
      <c r="G295" s="59" t="s">
        <v>3166</v>
      </c>
      <c r="H295" s="69">
        <v>0.22999999999974396</v>
      </c>
      <c r="I295" s="72" t="s">
        <v>3558</v>
      </c>
      <c r="J295" s="72" t="s">
        <v>135</v>
      </c>
      <c r="K295" s="73">
        <v>7.9724000000000003E-2</v>
      </c>
      <c r="L295" s="73">
        <v>8.8600000000014084E-2</v>
      </c>
      <c r="M295" s="69">
        <v>430157.14290500002</v>
      </c>
      <c r="N295" s="71">
        <v>100.14</v>
      </c>
      <c r="O295" s="69">
        <v>1562.3641568799999</v>
      </c>
      <c r="P295" s="70">
        <f t="shared" si="4"/>
        <v>6.8831037870734565E-3</v>
      </c>
      <c r="Q295" s="70">
        <f>O295/'סכום נכסי הקרן'!$C$41</f>
        <v>4.8934520947420542E-4</v>
      </c>
    </row>
    <row r="296" spans="1:17">
      <c r="A296" s="62" t="s">
        <v>3615</v>
      </c>
      <c r="B296" s="72" t="s">
        <v>3176</v>
      </c>
      <c r="C296" s="59">
        <v>9410</v>
      </c>
      <c r="D296" s="134" t="s">
        <v>3675</v>
      </c>
      <c r="E296" s="59" t="s">
        <v>3205</v>
      </c>
      <c r="F296" s="79">
        <v>44946</v>
      </c>
      <c r="G296" s="59" t="s">
        <v>3166</v>
      </c>
      <c r="H296" s="69">
        <v>0.23000000004819257</v>
      </c>
      <c r="I296" s="72" t="s">
        <v>3558</v>
      </c>
      <c r="J296" s="72" t="s">
        <v>135</v>
      </c>
      <c r="K296" s="73">
        <v>7.9724000000000003E-2</v>
      </c>
      <c r="L296" s="73">
        <v>8.8600000002799786E-2</v>
      </c>
      <c r="M296" s="69">
        <v>1199.7314739999999</v>
      </c>
      <c r="N296" s="71">
        <v>100.14</v>
      </c>
      <c r="O296" s="69">
        <v>4.3575182729999993</v>
      </c>
      <c r="P296" s="70">
        <f t="shared" si="4"/>
        <v>1.9197349347173845E-5</v>
      </c>
      <c r="Q296" s="70">
        <f>O296/'סכום נכסי הקרן'!$C$41</f>
        <v>1.3648102989939751E-6</v>
      </c>
    </row>
    <row r="297" spans="1:17">
      <c r="A297" s="62" t="s">
        <v>3615</v>
      </c>
      <c r="B297" s="72" t="s">
        <v>3176</v>
      </c>
      <c r="C297" s="59">
        <v>9460</v>
      </c>
      <c r="D297" s="134" t="s">
        <v>3675</v>
      </c>
      <c r="E297" s="59" t="s">
        <v>3205</v>
      </c>
      <c r="F297" s="79">
        <v>44978</v>
      </c>
      <c r="G297" s="59" t="s">
        <v>3166</v>
      </c>
      <c r="H297" s="69">
        <v>0.22999999992270048</v>
      </c>
      <c r="I297" s="72" t="s">
        <v>3558</v>
      </c>
      <c r="J297" s="72" t="s">
        <v>135</v>
      </c>
      <c r="K297" s="73">
        <v>7.9724000000000003E-2</v>
      </c>
      <c r="L297" s="73">
        <v>8.8599999998790063E-2</v>
      </c>
      <c r="M297" s="69">
        <v>1638.4222540000001</v>
      </c>
      <c r="N297" s="71">
        <v>100.14</v>
      </c>
      <c r="O297" s="69">
        <v>5.9508771020000015</v>
      </c>
      <c r="P297" s="70">
        <f t="shared" si="4"/>
        <v>2.6217002314608893E-5</v>
      </c>
      <c r="Q297" s="70">
        <f>O297/'סכום נכסי הקרן'!$C$41</f>
        <v>1.8638632928245723E-6</v>
      </c>
    </row>
    <row r="298" spans="1:17">
      <c r="A298" s="62" t="s">
        <v>3615</v>
      </c>
      <c r="B298" s="72" t="s">
        <v>3176</v>
      </c>
      <c r="C298" s="59">
        <v>9511</v>
      </c>
      <c r="D298" s="134" t="s">
        <v>3675</v>
      </c>
      <c r="E298" s="59" t="s">
        <v>3205</v>
      </c>
      <c r="F298" s="79">
        <v>45005</v>
      </c>
      <c r="G298" s="59" t="s">
        <v>3166</v>
      </c>
      <c r="H298" s="69">
        <v>0.2299999999805829</v>
      </c>
      <c r="I298" s="72" t="s">
        <v>3558</v>
      </c>
      <c r="J298" s="72" t="s">
        <v>135</v>
      </c>
      <c r="K298" s="73">
        <v>7.9660000000000009E-2</v>
      </c>
      <c r="L298" s="73">
        <v>8.8600000009967414E-2</v>
      </c>
      <c r="M298" s="69">
        <v>850.77093000000013</v>
      </c>
      <c r="N298" s="71">
        <v>100.14</v>
      </c>
      <c r="O298" s="69">
        <v>3.0900661220000001</v>
      </c>
      <c r="P298" s="70">
        <f t="shared" si="4"/>
        <v>1.3613500881330839E-5</v>
      </c>
      <c r="Q298" s="70">
        <f>O298/'סכום נכסי הקרן'!$C$41</f>
        <v>9.678339374982064E-7</v>
      </c>
    </row>
    <row r="299" spans="1:17">
      <c r="A299" s="62" t="s">
        <v>3615</v>
      </c>
      <c r="B299" s="72" t="s">
        <v>3176</v>
      </c>
      <c r="C299" s="59">
        <v>9540</v>
      </c>
      <c r="D299" s="134" t="s">
        <v>3675</v>
      </c>
      <c r="E299" s="59" t="s">
        <v>3205</v>
      </c>
      <c r="F299" s="79">
        <v>45036</v>
      </c>
      <c r="G299" s="59" t="s">
        <v>3166</v>
      </c>
      <c r="H299" s="69">
        <v>0.22999999998494339</v>
      </c>
      <c r="I299" s="72" t="s">
        <v>3558</v>
      </c>
      <c r="J299" s="72" t="s">
        <v>135</v>
      </c>
      <c r="K299" s="73">
        <v>7.9724000000000003E-2</v>
      </c>
      <c r="L299" s="73">
        <v>8.8600000003595872E-2</v>
      </c>
      <c r="M299" s="69">
        <v>3108.6109240000001</v>
      </c>
      <c r="N299" s="71">
        <v>100.14</v>
      </c>
      <c r="O299" s="69">
        <v>11.290716479</v>
      </c>
      <c r="P299" s="70">
        <f t="shared" si="4"/>
        <v>4.9742035499952037E-5</v>
      </c>
      <c r="Q299" s="70">
        <f>O299/'סכום נכסי הקרן'!$C$41</f>
        <v>3.5363445815113383E-6</v>
      </c>
    </row>
    <row r="300" spans="1:17">
      <c r="A300" s="62" t="s">
        <v>3615</v>
      </c>
      <c r="B300" s="72" t="s">
        <v>3176</v>
      </c>
      <c r="C300" s="59">
        <v>9562</v>
      </c>
      <c r="D300" s="134" t="s">
        <v>3675</v>
      </c>
      <c r="E300" s="59" t="s">
        <v>3205</v>
      </c>
      <c r="F300" s="79">
        <v>45068</v>
      </c>
      <c r="G300" s="59" t="s">
        <v>3166</v>
      </c>
      <c r="H300" s="69">
        <v>0.23000000008358293</v>
      </c>
      <c r="I300" s="72" t="s">
        <v>3558</v>
      </c>
      <c r="J300" s="72" t="s">
        <v>135</v>
      </c>
      <c r="K300" s="73">
        <v>7.9724000000000003E-2</v>
      </c>
      <c r="L300" s="73">
        <v>8.8600000002982765E-2</v>
      </c>
      <c r="M300" s="69">
        <v>1679.9535530000001</v>
      </c>
      <c r="N300" s="71">
        <v>100.14</v>
      </c>
      <c r="O300" s="69">
        <v>6.1017216630000002</v>
      </c>
      <c r="P300" s="70">
        <f t="shared" si="4"/>
        <v>2.6881558503066222E-5</v>
      </c>
      <c r="Q300" s="70">
        <f>O300/'סכום נכסי הקרן'!$C$41</f>
        <v>1.9111090408632341E-6</v>
      </c>
    </row>
    <row r="301" spans="1:17">
      <c r="A301" s="62" t="s">
        <v>3615</v>
      </c>
      <c r="B301" s="72" t="s">
        <v>3176</v>
      </c>
      <c r="C301" s="59">
        <v>9603</v>
      </c>
      <c r="D301" s="134" t="s">
        <v>3675</v>
      </c>
      <c r="E301" s="59" t="s">
        <v>3205</v>
      </c>
      <c r="F301" s="79">
        <v>45097</v>
      </c>
      <c r="G301" s="59" t="s">
        <v>3166</v>
      </c>
      <c r="H301" s="69">
        <v>0.22999999990975739</v>
      </c>
      <c r="I301" s="72" t="s">
        <v>3558</v>
      </c>
      <c r="J301" s="72" t="s">
        <v>135</v>
      </c>
      <c r="K301" s="73">
        <v>7.9724000000000003E-2</v>
      </c>
      <c r="L301" s="73">
        <v>8.8599999997355669E-2</v>
      </c>
      <c r="M301" s="69">
        <v>1311.9031640000001</v>
      </c>
      <c r="N301" s="71">
        <v>100.14</v>
      </c>
      <c r="O301" s="69">
        <v>4.7649342409999997</v>
      </c>
      <c r="P301" s="70">
        <f t="shared" si="4"/>
        <v>2.0992248686041867E-5</v>
      </c>
      <c r="Q301" s="70">
        <f>O301/'סכום נכסי הקרן'!$C$41</f>
        <v>1.4924163064194316E-6</v>
      </c>
    </row>
    <row r="302" spans="1:17">
      <c r="A302" s="62" t="s">
        <v>3615</v>
      </c>
      <c r="B302" s="72" t="s">
        <v>3176</v>
      </c>
      <c r="C302" s="59">
        <v>9659</v>
      </c>
      <c r="D302" s="134" t="s">
        <v>3675</v>
      </c>
      <c r="E302" s="59" t="s">
        <v>3205</v>
      </c>
      <c r="F302" s="79">
        <v>45159</v>
      </c>
      <c r="G302" s="59" t="s">
        <v>3166</v>
      </c>
      <c r="H302" s="69">
        <v>0.23000000001795848</v>
      </c>
      <c r="I302" s="72" t="s">
        <v>3558</v>
      </c>
      <c r="J302" s="72" t="s">
        <v>135</v>
      </c>
      <c r="K302" s="73">
        <v>7.9724000000000003E-2</v>
      </c>
      <c r="L302" s="73">
        <v>8.8600000001898452E-2</v>
      </c>
      <c r="M302" s="69">
        <v>3219.5469939999998</v>
      </c>
      <c r="N302" s="71">
        <v>100.14</v>
      </c>
      <c r="O302" s="69">
        <v>11.693644673000001</v>
      </c>
      <c r="P302" s="70">
        <f t="shared" si="4"/>
        <v>5.1517163638822349E-5</v>
      </c>
      <c r="Q302" s="70">
        <f>O302/'סכום נכסי הקרן'!$C$41</f>
        <v>3.6625449814806638E-6</v>
      </c>
    </row>
    <row r="303" spans="1:17">
      <c r="A303" s="62" t="s">
        <v>3615</v>
      </c>
      <c r="B303" s="72" t="s">
        <v>3176</v>
      </c>
      <c r="C303" s="59">
        <v>9749</v>
      </c>
      <c r="D303" s="134" t="s">
        <v>3675</v>
      </c>
      <c r="E303" s="59" t="s">
        <v>3205</v>
      </c>
      <c r="F303" s="79">
        <v>45189</v>
      </c>
      <c r="G303" s="59" t="s">
        <v>3166</v>
      </c>
      <c r="H303" s="69">
        <v>0.23000000003728843</v>
      </c>
      <c r="I303" s="72" t="s">
        <v>3558</v>
      </c>
      <c r="J303" s="72" t="s">
        <v>135</v>
      </c>
      <c r="K303" s="73">
        <v>7.9724000000000003E-2</v>
      </c>
      <c r="L303" s="73">
        <v>8.8600000006847535E-2</v>
      </c>
      <c r="M303" s="69">
        <v>1624.40218</v>
      </c>
      <c r="N303" s="71">
        <v>100.14</v>
      </c>
      <c r="O303" s="69">
        <v>5.8999550859999994</v>
      </c>
      <c r="P303" s="70">
        <f t="shared" si="4"/>
        <v>2.5992661836986204E-5</v>
      </c>
      <c r="Q303" s="70">
        <f>O303/'סכום נכסי הקרן'!$C$41</f>
        <v>1.8479141016730474E-6</v>
      </c>
    </row>
    <row r="304" spans="1:17">
      <c r="A304" s="62" t="s">
        <v>3615</v>
      </c>
      <c r="B304" s="72" t="s">
        <v>3176</v>
      </c>
      <c r="C304" s="59">
        <v>9805</v>
      </c>
      <c r="D304" s="134" t="s">
        <v>3675</v>
      </c>
      <c r="E304" s="59" t="s">
        <v>3205</v>
      </c>
      <c r="F304" s="79">
        <v>45219</v>
      </c>
      <c r="G304" s="59" t="s">
        <v>3166</v>
      </c>
      <c r="H304" s="69">
        <v>0.22999999993669246</v>
      </c>
      <c r="I304" s="72" t="s">
        <v>3558</v>
      </c>
      <c r="J304" s="72" t="s">
        <v>135</v>
      </c>
      <c r="K304" s="73">
        <v>7.9724000000000003E-2</v>
      </c>
      <c r="L304" s="73">
        <v>8.8600000006397381E-2</v>
      </c>
      <c r="M304" s="69">
        <v>1652.620561</v>
      </c>
      <c r="N304" s="71">
        <v>100.14</v>
      </c>
      <c r="O304" s="69">
        <v>6.0024465060000001</v>
      </c>
      <c r="P304" s="70">
        <f t="shared" si="4"/>
        <v>2.6444194905021585E-5</v>
      </c>
      <c r="Q304" s="70">
        <f>O304/'סכום נכסי הקרן'!$C$41</f>
        <v>1.8800152511831365E-6</v>
      </c>
    </row>
    <row r="305" spans="1:17">
      <c r="A305" s="62" t="s">
        <v>3615</v>
      </c>
      <c r="B305" s="72" t="s">
        <v>3176</v>
      </c>
      <c r="C305" s="59">
        <v>9824</v>
      </c>
      <c r="D305" s="134" t="s">
        <v>3675</v>
      </c>
      <c r="E305" s="59" t="s">
        <v>3205</v>
      </c>
      <c r="F305" s="79">
        <v>45250</v>
      </c>
      <c r="G305" s="59" t="s">
        <v>3166</v>
      </c>
      <c r="H305" s="69">
        <v>0.23000000004927321</v>
      </c>
      <c r="I305" s="72" t="s">
        <v>3558</v>
      </c>
      <c r="J305" s="72" t="s">
        <v>135</v>
      </c>
      <c r="K305" s="73">
        <v>7.9724000000000003E-2</v>
      </c>
      <c r="L305" s="73">
        <v>8.8600000004568968E-2</v>
      </c>
      <c r="M305" s="69">
        <v>1229.296795</v>
      </c>
      <c r="N305" s="71">
        <v>100.14</v>
      </c>
      <c r="O305" s="69">
        <v>4.4649016860000001</v>
      </c>
      <c r="P305" s="70">
        <f t="shared" si="4"/>
        <v>1.9670434430081281E-5</v>
      </c>
      <c r="Q305" s="70">
        <f>O305/'סכום נכסי הקרן'!$C$41</f>
        <v>1.3984436606511426E-6</v>
      </c>
    </row>
    <row r="306" spans="1:17">
      <c r="A306" s="62" t="s">
        <v>3616</v>
      </c>
      <c r="B306" s="72" t="s">
        <v>3167</v>
      </c>
      <c r="C306" s="59">
        <v>6211</v>
      </c>
      <c r="D306" s="134" t="s">
        <v>3675</v>
      </c>
      <c r="E306" s="59" t="s">
        <v>460</v>
      </c>
      <c r="F306" s="79">
        <v>43186</v>
      </c>
      <c r="G306" s="59" t="s">
        <v>319</v>
      </c>
      <c r="H306" s="69">
        <v>3.3299999999999588</v>
      </c>
      <c r="I306" s="72" t="s">
        <v>660</v>
      </c>
      <c r="J306" s="72" t="s">
        <v>135</v>
      </c>
      <c r="K306" s="73">
        <v>4.8000000000000001E-2</v>
      </c>
      <c r="L306" s="73">
        <v>6.0099999999998654E-2</v>
      </c>
      <c r="M306" s="69">
        <v>1085248.9387050001</v>
      </c>
      <c r="N306" s="71">
        <v>97.74</v>
      </c>
      <c r="O306" s="69">
        <v>3847.2399843519997</v>
      </c>
      <c r="P306" s="70">
        <f t="shared" si="4"/>
        <v>1.6949282911709548E-2</v>
      </c>
      <c r="Q306" s="70">
        <f>O306/'סכום נכסי הקרן'!$C$41</f>
        <v>1.2049869729473489E-3</v>
      </c>
    </row>
    <row r="307" spans="1:17">
      <c r="A307" s="62" t="s">
        <v>3616</v>
      </c>
      <c r="B307" s="72" t="s">
        <v>3167</v>
      </c>
      <c r="C307" s="59">
        <v>6831</v>
      </c>
      <c r="D307" s="134" t="s">
        <v>3675</v>
      </c>
      <c r="E307" s="59" t="s">
        <v>460</v>
      </c>
      <c r="F307" s="79">
        <v>43552</v>
      </c>
      <c r="G307" s="59" t="s">
        <v>319</v>
      </c>
      <c r="H307" s="69">
        <v>3.3299999999995529</v>
      </c>
      <c r="I307" s="72" t="s">
        <v>660</v>
      </c>
      <c r="J307" s="72" t="s">
        <v>135</v>
      </c>
      <c r="K307" s="73">
        <v>4.5999999999999999E-2</v>
      </c>
      <c r="L307" s="73">
        <v>6.4399999999988716E-2</v>
      </c>
      <c r="M307" s="69">
        <v>541243.17799400003</v>
      </c>
      <c r="N307" s="71">
        <v>95.72</v>
      </c>
      <c r="O307" s="69">
        <v>1879.0687162480001</v>
      </c>
      <c r="P307" s="70">
        <f t="shared" si="4"/>
        <v>8.2783677160172282E-3</v>
      </c>
      <c r="Q307" s="70">
        <f>O307/'סכום נכסי הקרן'!$C$41</f>
        <v>5.885396631250474E-4</v>
      </c>
    </row>
    <row r="308" spans="1:17">
      <c r="A308" s="62" t="s">
        <v>3616</v>
      </c>
      <c r="B308" s="72" t="s">
        <v>3167</v>
      </c>
      <c r="C308" s="59">
        <v>7598</v>
      </c>
      <c r="D308" s="134" t="s">
        <v>3675</v>
      </c>
      <c r="E308" s="59" t="s">
        <v>460</v>
      </c>
      <c r="F308" s="79">
        <v>43942</v>
      </c>
      <c r="G308" s="59" t="s">
        <v>319</v>
      </c>
      <c r="H308" s="69">
        <v>3.2599999999998523</v>
      </c>
      <c r="I308" s="72" t="s">
        <v>660</v>
      </c>
      <c r="J308" s="72" t="s">
        <v>135</v>
      </c>
      <c r="K308" s="73">
        <v>5.4400000000000004E-2</v>
      </c>
      <c r="L308" s="73">
        <v>7.5999999999995779E-2</v>
      </c>
      <c r="M308" s="69">
        <v>549995.92507300002</v>
      </c>
      <c r="N308" s="71">
        <v>95.24</v>
      </c>
      <c r="O308" s="69">
        <v>1899.8811398780001</v>
      </c>
      <c r="P308" s="70">
        <f t="shared" si="4"/>
        <v>8.3700582935788033E-3</v>
      </c>
      <c r="Q308" s="70">
        <f>O308/'סכום נכסי הקרן'!$C$41</f>
        <v>5.9505828412389724E-4</v>
      </c>
    </row>
    <row r="309" spans="1:17">
      <c r="A309" s="62" t="s">
        <v>3617</v>
      </c>
      <c r="B309" s="72" t="s">
        <v>3176</v>
      </c>
      <c r="C309" s="59">
        <v>9459</v>
      </c>
      <c r="D309" s="134" t="s">
        <v>3675</v>
      </c>
      <c r="E309" s="59" t="s">
        <v>304</v>
      </c>
      <c r="F309" s="79">
        <v>44195</v>
      </c>
      <c r="G309" s="59" t="s">
        <v>3166</v>
      </c>
      <c r="H309" s="69">
        <v>2.61</v>
      </c>
      <c r="I309" s="72" t="s">
        <v>3558</v>
      </c>
      <c r="J309" s="72" t="s">
        <v>138</v>
      </c>
      <c r="K309" s="73">
        <v>7.3550000000000004E-2</v>
      </c>
      <c r="L309" s="73">
        <v>7.4099999999999999E-2</v>
      </c>
      <c r="M309" s="69">
        <v>131511.16</v>
      </c>
      <c r="N309" s="71">
        <v>100.53</v>
      </c>
      <c r="O309" s="69">
        <v>610.92072999999993</v>
      </c>
      <c r="P309" s="70">
        <f t="shared" si="4"/>
        <v>2.6914536996688505E-3</v>
      </c>
      <c r="Q309" s="70">
        <f>O309/'סכום נכסי הקרן'!$C$41</f>
        <v>1.9134536034862832E-4</v>
      </c>
    </row>
    <row r="310" spans="1:17">
      <c r="A310" s="62" t="s">
        <v>3617</v>
      </c>
      <c r="B310" s="72" t="s">
        <v>3176</v>
      </c>
      <c r="C310" s="59">
        <v>9448</v>
      </c>
      <c r="D310" s="134" t="s">
        <v>3675</v>
      </c>
      <c r="E310" s="59" t="s">
        <v>304</v>
      </c>
      <c r="F310" s="79">
        <v>43788</v>
      </c>
      <c r="G310" s="59" t="s">
        <v>3166</v>
      </c>
      <c r="H310" s="69">
        <v>2.67</v>
      </c>
      <c r="I310" s="72" t="s">
        <v>3558</v>
      </c>
      <c r="J310" s="72" t="s">
        <v>137</v>
      </c>
      <c r="K310" s="73">
        <v>6.0560000000000003E-2</v>
      </c>
      <c r="L310" s="73">
        <v>6.0499999999999998E-2</v>
      </c>
      <c r="M310" s="69">
        <v>504721.72</v>
      </c>
      <c r="N310" s="71">
        <v>100.52</v>
      </c>
      <c r="O310" s="69">
        <v>2035.27025</v>
      </c>
      <c r="P310" s="70">
        <f t="shared" si="4"/>
        <v>8.9665244199332497E-3</v>
      </c>
      <c r="Q310" s="70">
        <f>O310/'סכום נכסי הקרן'!$C$41</f>
        <v>6.3746325876532775E-4</v>
      </c>
    </row>
    <row r="311" spans="1:17">
      <c r="A311" s="62" t="s">
        <v>3617</v>
      </c>
      <c r="B311" s="72" t="s">
        <v>3176</v>
      </c>
      <c r="C311" s="59">
        <v>9617</v>
      </c>
      <c r="D311" s="134" t="s">
        <v>3675</v>
      </c>
      <c r="E311" s="59" t="s">
        <v>304</v>
      </c>
      <c r="F311" s="79">
        <v>45099</v>
      </c>
      <c r="G311" s="59" t="s">
        <v>3166</v>
      </c>
      <c r="H311" s="69">
        <v>2.6700000000000008</v>
      </c>
      <c r="I311" s="72" t="s">
        <v>3558</v>
      </c>
      <c r="J311" s="72" t="s">
        <v>137</v>
      </c>
      <c r="K311" s="73">
        <v>6.0560000000000003E-2</v>
      </c>
      <c r="L311" s="73">
        <v>5.9400000000000001E-2</v>
      </c>
      <c r="M311" s="69">
        <v>8767.64</v>
      </c>
      <c r="N311" s="71">
        <v>100.8</v>
      </c>
      <c r="O311" s="69">
        <v>35.453629999999997</v>
      </c>
      <c r="P311" s="70">
        <f t="shared" si="4"/>
        <v>1.561934289415757E-4</v>
      </c>
      <c r="Q311" s="70">
        <f>O311/'סכום נכסי הקרן'!$C$41</f>
        <v>1.1104366368476217E-5</v>
      </c>
    </row>
    <row r="312" spans="1:17">
      <c r="A312" s="62" t="s">
        <v>3617</v>
      </c>
      <c r="B312" s="72" t="s">
        <v>3176</v>
      </c>
      <c r="C312" s="59">
        <v>9802</v>
      </c>
      <c r="D312" s="134" t="s">
        <v>3675</v>
      </c>
      <c r="E312" s="59" t="s">
        <v>304</v>
      </c>
      <c r="F312" s="79">
        <v>45210</v>
      </c>
      <c r="G312" s="59" t="s">
        <v>3166</v>
      </c>
      <c r="H312" s="69">
        <v>2.6700000000000004</v>
      </c>
      <c r="I312" s="72" t="s">
        <v>3558</v>
      </c>
      <c r="J312" s="72" t="s">
        <v>137</v>
      </c>
      <c r="K312" s="73">
        <v>6.0560000000000003E-2</v>
      </c>
      <c r="L312" s="73">
        <v>5.9399999999999994E-2</v>
      </c>
      <c r="M312" s="69">
        <v>7986.64</v>
      </c>
      <c r="N312" s="71">
        <v>100.8</v>
      </c>
      <c r="O312" s="69">
        <v>32.29551</v>
      </c>
      <c r="P312" s="70">
        <f t="shared" si="4"/>
        <v>1.4228011197490773E-4</v>
      </c>
      <c r="Q312" s="70">
        <f>O312/'סכום נכסי הקרן'!$C$41</f>
        <v>1.0115217400779198E-5</v>
      </c>
    </row>
    <row r="313" spans="1:17">
      <c r="A313" s="62" t="s">
        <v>3617</v>
      </c>
      <c r="B313" s="72" t="s">
        <v>3176</v>
      </c>
      <c r="C313" s="59">
        <v>9887</v>
      </c>
      <c r="D313" s="134" t="s">
        <v>3675</v>
      </c>
      <c r="E313" s="59" t="s">
        <v>304</v>
      </c>
      <c r="F313" s="79">
        <v>45282</v>
      </c>
      <c r="G313" s="59" t="s">
        <v>3166</v>
      </c>
      <c r="H313" s="69">
        <v>2.67</v>
      </c>
      <c r="I313" s="72" t="s">
        <v>3558</v>
      </c>
      <c r="J313" s="72" t="s">
        <v>137</v>
      </c>
      <c r="K313" s="73">
        <v>6.0479999999999999E-2</v>
      </c>
      <c r="L313" s="73">
        <v>5.9500000000000004E-2</v>
      </c>
      <c r="M313" s="69">
        <v>6205.67</v>
      </c>
      <c r="N313" s="71">
        <v>100.9</v>
      </c>
      <c r="O313" s="69">
        <v>25.118749999999999</v>
      </c>
      <c r="P313" s="70">
        <f t="shared" si="4"/>
        <v>1.1066239742520596E-4</v>
      </c>
      <c r="Q313" s="70">
        <f>O313/'סכום נכסי הקרן'!$C$41</f>
        <v>7.8673975758804387E-6</v>
      </c>
    </row>
    <row r="314" spans="1:17">
      <c r="A314" s="62" t="s">
        <v>3618</v>
      </c>
      <c r="B314" s="72" t="s">
        <v>3176</v>
      </c>
      <c r="C314" s="59">
        <v>9047</v>
      </c>
      <c r="D314" s="134" t="s">
        <v>3675</v>
      </c>
      <c r="E314" s="59" t="s">
        <v>304</v>
      </c>
      <c r="F314" s="79">
        <v>44677</v>
      </c>
      <c r="G314" s="59" t="s">
        <v>3166</v>
      </c>
      <c r="H314" s="69">
        <v>2.629999999999912</v>
      </c>
      <c r="I314" s="72" t="s">
        <v>3558</v>
      </c>
      <c r="J314" s="72" t="s">
        <v>3158</v>
      </c>
      <c r="K314" s="73">
        <v>0.1148</v>
      </c>
      <c r="L314" s="73">
        <v>0.1221000000000511</v>
      </c>
      <c r="M314" s="69">
        <v>1276191.2808340001</v>
      </c>
      <c r="N314" s="71">
        <v>100</v>
      </c>
      <c r="O314" s="69">
        <v>454.19646170800002</v>
      </c>
      <c r="P314" s="70">
        <f t="shared" si="4"/>
        <v>2.0009940524370459E-3</v>
      </c>
      <c r="Q314" s="70">
        <f>O314/'סכום נכסי הקרן'!$C$41</f>
        <v>1.4225803998268194E-4</v>
      </c>
    </row>
    <row r="315" spans="1:17">
      <c r="A315" s="62" t="s">
        <v>3618</v>
      </c>
      <c r="B315" s="72" t="s">
        <v>3176</v>
      </c>
      <c r="C315" s="59">
        <v>9048</v>
      </c>
      <c r="D315" s="134" t="s">
        <v>3675</v>
      </c>
      <c r="E315" s="59" t="s">
        <v>304</v>
      </c>
      <c r="F315" s="79">
        <v>44677</v>
      </c>
      <c r="G315" s="59" t="s">
        <v>3166</v>
      </c>
      <c r="H315" s="69">
        <v>2.7799999999999589</v>
      </c>
      <c r="I315" s="72" t="s">
        <v>3558</v>
      </c>
      <c r="J315" s="72" t="s">
        <v>3158</v>
      </c>
      <c r="K315" s="73">
        <v>7.5600000000000001E-2</v>
      </c>
      <c r="L315" s="73">
        <v>7.929999999999239E-2</v>
      </c>
      <c r="M315" s="69">
        <v>4096997.9146540002</v>
      </c>
      <c r="N315" s="71">
        <v>100</v>
      </c>
      <c r="O315" s="69">
        <v>1458.1215578270001</v>
      </c>
      <c r="P315" s="70">
        <f t="shared" si="4"/>
        <v>6.4238557781144331E-3</v>
      </c>
      <c r="Q315" s="70">
        <f>O315/'סכום נכסי הקרן'!$C$41</f>
        <v>4.5669557638764466E-4</v>
      </c>
    </row>
    <row r="316" spans="1:17">
      <c r="A316" s="62" t="s">
        <v>3618</v>
      </c>
      <c r="B316" s="72" t="s">
        <v>3176</v>
      </c>
      <c r="C316" s="59">
        <v>9074</v>
      </c>
      <c r="D316" s="134" t="s">
        <v>3675</v>
      </c>
      <c r="E316" s="59" t="s">
        <v>304</v>
      </c>
      <c r="F316" s="79">
        <v>44684</v>
      </c>
      <c r="G316" s="59" t="s">
        <v>3166</v>
      </c>
      <c r="H316" s="69">
        <v>2.719999999997873</v>
      </c>
      <c r="I316" s="72" t="s">
        <v>3558</v>
      </c>
      <c r="J316" s="72" t="s">
        <v>3158</v>
      </c>
      <c r="K316" s="73">
        <v>7.9399999999999998E-2</v>
      </c>
      <c r="L316" s="73">
        <v>8.1499999999740766E-2</v>
      </c>
      <c r="M316" s="69">
        <v>207254.56273500004</v>
      </c>
      <c r="N316" s="71">
        <v>101.98</v>
      </c>
      <c r="O316" s="69">
        <v>75.222386752999995</v>
      </c>
      <c r="P316" s="70">
        <f t="shared" si="4"/>
        <v>3.3139744844520663E-4</v>
      </c>
      <c r="Q316" s="70">
        <f>O316/'סכום נכסי הקרן'!$C$41</f>
        <v>2.3560265665787232E-5</v>
      </c>
    </row>
    <row r="317" spans="1:17">
      <c r="A317" s="62" t="s">
        <v>3618</v>
      </c>
      <c r="B317" s="72" t="s">
        <v>3176</v>
      </c>
      <c r="C317" s="59">
        <v>9220</v>
      </c>
      <c r="D317" s="134" t="s">
        <v>3675</v>
      </c>
      <c r="E317" s="59" t="s">
        <v>304</v>
      </c>
      <c r="F317" s="79">
        <v>44811</v>
      </c>
      <c r="G317" s="59" t="s">
        <v>3166</v>
      </c>
      <c r="H317" s="69">
        <v>2.75</v>
      </c>
      <c r="I317" s="72" t="s">
        <v>3558</v>
      </c>
      <c r="J317" s="72" t="s">
        <v>3158</v>
      </c>
      <c r="K317" s="73">
        <v>7.8700000000000006E-2</v>
      </c>
      <c r="L317" s="73">
        <v>8.3300000000043756E-2</v>
      </c>
      <c r="M317" s="69">
        <v>306695.908666</v>
      </c>
      <c r="N317" s="71">
        <v>100.52</v>
      </c>
      <c r="O317" s="69">
        <v>109.72066734400001</v>
      </c>
      <c r="P317" s="70">
        <f t="shared" si="4"/>
        <v>4.833820192239083E-4</v>
      </c>
      <c r="Q317" s="70">
        <f>O317/'סכום נכסי הקרן'!$C$41</f>
        <v>3.4365408799648457E-5</v>
      </c>
    </row>
    <row r="318" spans="1:17">
      <c r="A318" s="62" t="s">
        <v>3618</v>
      </c>
      <c r="B318" s="72" t="s">
        <v>3176</v>
      </c>
      <c r="C318" s="59">
        <v>9599</v>
      </c>
      <c r="D318" s="134" t="s">
        <v>3675</v>
      </c>
      <c r="E318" s="59" t="s">
        <v>304</v>
      </c>
      <c r="F318" s="79">
        <v>45089</v>
      </c>
      <c r="G318" s="59" t="s">
        <v>3166</v>
      </c>
      <c r="H318" s="69">
        <v>2.7499999999904245</v>
      </c>
      <c r="I318" s="72" t="s">
        <v>3558</v>
      </c>
      <c r="J318" s="72" t="s">
        <v>3158</v>
      </c>
      <c r="K318" s="73">
        <v>7.8700000000000006E-2</v>
      </c>
      <c r="L318" s="73">
        <v>8.3299999999774013E-2</v>
      </c>
      <c r="M318" s="69">
        <v>292244.03461500001</v>
      </c>
      <c r="N318" s="71">
        <v>100.41</v>
      </c>
      <c r="O318" s="69">
        <v>104.436093892</v>
      </c>
      <c r="P318" s="70">
        <f t="shared" si="4"/>
        <v>4.6010046390893776E-4</v>
      </c>
      <c r="Q318" s="70">
        <f>O318/'סכום נכסי הקרן'!$C$41</f>
        <v>3.2710237249876791E-5</v>
      </c>
    </row>
    <row r="319" spans="1:17">
      <c r="A319" s="62" t="s">
        <v>3618</v>
      </c>
      <c r="B319" s="72" t="s">
        <v>3176</v>
      </c>
      <c r="C319" s="59">
        <v>9748</v>
      </c>
      <c r="D319" s="134" t="s">
        <v>3675</v>
      </c>
      <c r="E319" s="59" t="s">
        <v>304</v>
      </c>
      <c r="F319" s="79">
        <v>45180</v>
      </c>
      <c r="G319" s="59" t="s">
        <v>3166</v>
      </c>
      <c r="H319" s="69">
        <v>2.7500000000066112</v>
      </c>
      <c r="I319" s="72" t="s">
        <v>3558</v>
      </c>
      <c r="J319" s="72" t="s">
        <v>3158</v>
      </c>
      <c r="K319" s="73">
        <v>7.8700000000000006E-2</v>
      </c>
      <c r="L319" s="73">
        <v>8.3300000000193053E-2</v>
      </c>
      <c r="M319" s="69">
        <v>423184.03620700003</v>
      </c>
      <c r="N319" s="71">
        <v>100.43</v>
      </c>
      <c r="O319" s="69">
        <v>151.258831676</v>
      </c>
      <c r="P319" s="70">
        <f t="shared" si="4"/>
        <v>6.6638128668830435E-4</v>
      </c>
      <c r="Q319" s="70">
        <f>O319/'סכום נכסי הקרן'!$C$41</f>
        <v>4.7375500996596957E-5</v>
      </c>
    </row>
    <row r="320" spans="1:17">
      <c r="A320" s="62" t="s">
        <v>3618</v>
      </c>
      <c r="B320" s="72" t="s">
        <v>3176</v>
      </c>
      <c r="C320" s="59">
        <v>9822</v>
      </c>
      <c r="D320" s="134" t="s">
        <v>3675</v>
      </c>
      <c r="E320" s="59" t="s">
        <v>304</v>
      </c>
      <c r="F320" s="79">
        <v>45238</v>
      </c>
      <c r="G320" s="59" t="s">
        <v>3166</v>
      </c>
      <c r="H320" s="69">
        <v>2.7300000000002651</v>
      </c>
      <c r="I320" s="72" t="s">
        <v>3558</v>
      </c>
      <c r="J320" s="72" t="s">
        <v>3158</v>
      </c>
      <c r="K320" s="73">
        <v>7.9500000000000001E-2</v>
      </c>
      <c r="L320" s="73">
        <v>8.3400000000047672E-2</v>
      </c>
      <c r="M320" s="69">
        <v>524492.41001700005</v>
      </c>
      <c r="N320" s="71">
        <v>101.16</v>
      </c>
      <c r="O320" s="69">
        <v>188.83218411499999</v>
      </c>
      <c r="P320" s="70">
        <f t="shared" si="4"/>
        <v>8.3191330003299507E-4</v>
      </c>
      <c r="Q320" s="70">
        <f>O320/'סכום נכסי הקרן'!$C$41</f>
        <v>5.9143781738922503E-5</v>
      </c>
    </row>
    <row r="321" spans="1:17">
      <c r="A321" s="62" t="s">
        <v>3618</v>
      </c>
      <c r="B321" s="72" t="s">
        <v>3176</v>
      </c>
      <c r="C321" s="59">
        <v>9860</v>
      </c>
      <c r="D321" s="134" t="s">
        <v>3675</v>
      </c>
      <c r="E321" s="59" t="s">
        <v>304</v>
      </c>
      <c r="F321" s="79">
        <v>45271</v>
      </c>
      <c r="G321" s="59" t="s">
        <v>3166</v>
      </c>
      <c r="H321" s="69">
        <v>2.7499999999866698</v>
      </c>
      <c r="I321" s="72" t="s">
        <v>3558</v>
      </c>
      <c r="J321" s="72" t="s">
        <v>3158</v>
      </c>
      <c r="K321" s="73">
        <v>7.8700000000000006E-2</v>
      </c>
      <c r="L321" s="73">
        <v>8.3299999999649862E-2</v>
      </c>
      <c r="M321" s="69">
        <v>157406.77208900001</v>
      </c>
      <c r="N321" s="71">
        <v>100.43</v>
      </c>
      <c r="O321" s="69">
        <v>56.261962509</v>
      </c>
      <c r="P321" s="70">
        <f t="shared" si="4"/>
        <v>2.4786598278548879E-4</v>
      </c>
      <c r="Q321" s="70">
        <f>O321/'סכום נכסי הקרן'!$C$41</f>
        <v>1.7621705994827879E-5</v>
      </c>
    </row>
    <row r="322" spans="1:17">
      <c r="A322" s="62" t="s">
        <v>3619</v>
      </c>
      <c r="B322" s="72" t="s">
        <v>3176</v>
      </c>
      <c r="C322" s="59">
        <v>7088</v>
      </c>
      <c r="D322" s="134" t="s">
        <v>3675</v>
      </c>
      <c r="E322" s="59" t="s">
        <v>816</v>
      </c>
      <c r="F322" s="79">
        <v>43684</v>
      </c>
      <c r="G322" s="59" t="s">
        <v>812</v>
      </c>
      <c r="H322" s="69">
        <v>6.9899999999999993</v>
      </c>
      <c r="I322" s="72" t="s">
        <v>3554</v>
      </c>
      <c r="J322" s="72" t="s">
        <v>135</v>
      </c>
      <c r="K322" s="73">
        <v>4.36E-2</v>
      </c>
      <c r="L322" s="73">
        <v>3.5899999999999994E-2</v>
      </c>
      <c r="M322" s="69">
        <v>288207.32</v>
      </c>
      <c r="N322" s="71">
        <v>107.83</v>
      </c>
      <c r="O322" s="69">
        <v>1127.1771100000001</v>
      </c>
      <c r="P322" s="70">
        <f t="shared" si="4"/>
        <v>4.9658570317159534E-3</v>
      </c>
      <c r="Q322" s="70">
        <f>O322/'סכום נכסי הקרן'!$C$41</f>
        <v>3.5304107341336329E-4</v>
      </c>
    </row>
    <row r="323" spans="1:17">
      <c r="A323" s="62" t="s">
        <v>3620</v>
      </c>
      <c r="B323" s="72" t="s">
        <v>3176</v>
      </c>
      <c r="C323" s="59">
        <v>7310</v>
      </c>
      <c r="D323" s="134" t="s">
        <v>3675</v>
      </c>
      <c r="E323" s="59" t="s">
        <v>922</v>
      </c>
      <c r="F323" s="79">
        <v>43811</v>
      </c>
      <c r="G323" s="59" t="s">
        <v>845</v>
      </c>
      <c r="H323" s="69">
        <v>7.1999999999999993</v>
      </c>
      <c r="I323" s="72" t="s">
        <v>3554</v>
      </c>
      <c r="J323" s="72" t="s">
        <v>135</v>
      </c>
      <c r="K323" s="73">
        <v>4.4800000000000006E-2</v>
      </c>
      <c r="L323" s="73">
        <v>6.0400000000000002E-2</v>
      </c>
      <c r="M323" s="69">
        <v>91897.64</v>
      </c>
      <c r="N323" s="71">
        <v>91.39</v>
      </c>
      <c r="O323" s="69">
        <v>304.61450000000002</v>
      </c>
      <c r="P323" s="70">
        <f t="shared" si="4"/>
        <v>1.3420003328382345E-3</v>
      </c>
      <c r="Q323" s="70">
        <f>O323/'סכום נכסי הקרן'!$C$41</f>
        <v>9.5407748350456612E-5</v>
      </c>
    </row>
    <row r="324" spans="1:17">
      <c r="A324" s="62" t="s">
        <v>3621</v>
      </c>
      <c r="B324" s="72" t="s">
        <v>3176</v>
      </c>
      <c r="C324" s="59" t="s">
        <v>3365</v>
      </c>
      <c r="D324" s="134" t="s">
        <v>3675</v>
      </c>
      <c r="E324" s="59" t="s">
        <v>824</v>
      </c>
      <c r="F324" s="79">
        <v>43185</v>
      </c>
      <c r="G324" s="59" t="s">
        <v>305</v>
      </c>
      <c r="H324" s="69">
        <v>3.8999999999982764</v>
      </c>
      <c r="I324" s="72" t="s">
        <v>3554</v>
      </c>
      <c r="J324" s="72" t="s">
        <v>143</v>
      </c>
      <c r="K324" s="73">
        <v>4.2199999999999994E-2</v>
      </c>
      <c r="L324" s="73">
        <v>6.6599999999957069E-2</v>
      </c>
      <c r="M324" s="69">
        <v>254945.00789199999</v>
      </c>
      <c r="N324" s="71">
        <v>91.4</v>
      </c>
      <c r="O324" s="69">
        <v>638.26439683900003</v>
      </c>
      <c r="P324" s="70">
        <f t="shared" si="4"/>
        <v>2.8119181227312983E-3</v>
      </c>
      <c r="Q324" s="70">
        <f>O324/'סכום נכסי הקרן'!$C$41</f>
        <v>1.9990962004327203E-4</v>
      </c>
    </row>
    <row r="325" spans="1:17">
      <c r="A325" s="62" t="s">
        <v>3622</v>
      </c>
      <c r="B325" s="72" t="s">
        <v>3176</v>
      </c>
      <c r="C325" s="59">
        <v>6812</v>
      </c>
      <c r="D325" s="134" t="s">
        <v>3675</v>
      </c>
      <c r="E325" s="59" t="s">
        <v>653</v>
      </c>
      <c r="F325" s="79">
        <v>43536</v>
      </c>
      <c r="G325" s="134" t="s">
        <v>3675</v>
      </c>
      <c r="H325" s="69">
        <v>2.3000000000010807</v>
      </c>
      <c r="I325" s="72" t="s">
        <v>3554</v>
      </c>
      <c r="J325" s="72" t="s">
        <v>135</v>
      </c>
      <c r="K325" s="73">
        <v>7.9560000000000006E-2</v>
      </c>
      <c r="L325" s="73">
        <v>7.6700000000033755E-2</v>
      </c>
      <c r="M325" s="69">
        <v>225724.89833699996</v>
      </c>
      <c r="N325" s="71">
        <v>101.66</v>
      </c>
      <c r="O325" s="69">
        <v>832.29469335700003</v>
      </c>
      <c r="P325" s="70">
        <f t="shared" si="4"/>
        <v>3.6667320679238525E-3</v>
      </c>
      <c r="Q325" s="70">
        <f>O325/'סכום נכסי הקרן'!$C$41</f>
        <v>2.6068149302552933E-4</v>
      </c>
    </row>
    <row r="326" spans="1:17">
      <c r="A326" s="62" t="s">
        <v>3622</v>
      </c>
      <c r="B326" s="72" t="s">
        <v>3176</v>
      </c>
      <c r="C326" s="59">
        <v>6872</v>
      </c>
      <c r="D326" s="134" t="s">
        <v>3675</v>
      </c>
      <c r="E326" s="59" t="s">
        <v>653</v>
      </c>
      <c r="F326" s="79">
        <v>43570</v>
      </c>
      <c r="G326" s="134" t="s">
        <v>3675</v>
      </c>
      <c r="H326" s="69">
        <v>2.2999999999988088</v>
      </c>
      <c r="I326" s="72" t="s">
        <v>3554</v>
      </c>
      <c r="J326" s="72" t="s">
        <v>135</v>
      </c>
      <c r="K326" s="73">
        <v>7.9560000000000006E-2</v>
      </c>
      <c r="L326" s="73">
        <v>7.6699999999972915E-2</v>
      </c>
      <c r="M326" s="69">
        <v>182130.55824000001</v>
      </c>
      <c r="N326" s="71">
        <v>101.67</v>
      </c>
      <c r="O326" s="69">
        <v>671.61934454599998</v>
      </c>
      <c r="P326" s="70">
        <f t="shared" si="4"/>
        <v>2.9588656610940347E-3</v>
      </c>
      <c r="Q326" s="70">
        <f>O326/'סכום נכסי הקרן'!$C$41</f>
        <v>2.1035666198340321E-4</v>
      </c>
    </row>
    <row r="327" spans="1:17">
      <c r="A327" s="62" t="s">
        <v>3622</v>
      </c>
      <c r="B327" s="72" t="s">
        <v>3176</v>
      </c>
      <c r="C327" s="59">
        <v>7258</v>
      </c>
      <c r="D327" s="134" t="s">
        <v>3675</v>
      </c>
      <c r="E327" s="59" t="s">
        <v>653</v>
      </c>
      <c r="F327" s="79">
        <v>43774</v>
      </c>
      <c r="G327" s="134" t="s">
        <v>3675</v>
      </c>
      <c r="H327" s="69">
        <v>2.3000000000004897</v>
      </c>
      <c r="I327" s="72" t="s">
        <v>3554</v>
      </c>
      <c r="J327" s="72" t="s">
        <v>135</v>
      </c>
      <c r="K327" s="73">
        <v>7.9560000000000006E-2</v>
      </c>
      <c r="L327" s="73">
        <v>7.6000000000009796E-2</v>
      </c>
      <c r="M327" s="69">
        <v>166332.43502999999</v>
      </c>
      <c r="N327" s="71">
        <v>101.67</v>
      </c>
      <c r="O327" s="69">
        <v>613.36264512899993</v>
      </c>
      <c r="P327" s="70">
        <f t="shared" si="4"/>
        <v>2.7022117263415164E-3</v>
      </c>
      <c r="Q327" s="70">
        <f>O327/'סכום נכסי הקרן'!$C$41</f>
        <v>1.9211018810344894E-4</v>
      </c>
    </row>
    <row r="328" spans="1:17">
      <c r="A328" s="62" t="s">
        <v>3623</v>
      </c>
      <c r="B328" s="72" t="s">
        <v>3176</v>
      </c>
      <c r="C328" s="59">
        <v>6861</v>
      </c>
      <c r="D328" s="134" t="s">
        <v>3675</v>
      </c>
      <c r="E328" s="59" t="s">
        <v>653</v>
      </c>
      <c r="F328" s="79">
        <v>43563</v>
      </c>
      <c r="G328" s="134" t="s">
        <v>3675</v>
      </c>
      <c r="H328" s="69">
        <v>0.93999999999993133</v>
      </c>
      <c r="I328" s="72" t="s">
        <v>3550</v>
      </c>
      <c r="J328" s="72" t="s">
        <v>135</v>
      </c>
      <c r="K328" s="73">
        <v>8.0427999999999999E-2</v>
      </c>
      <c r="L328" s="73">
        <v>8.2499999999992482E-2</v>
      </c>
      <c r="M328" s="69">
        <v>1275567.20621</v>
      </c>
      <c r="N328" s="71">
        <v>100.86</v>
      </c>
      <c r="O328" s="69">
        <v>4666.2697871780001</v>
      </c>
      <c r="P328" s="70">
        <f t="shared" ref="P328:P380" si="5">IFERROR(O328/$O$8,0)</f>
        <v>2.0557575583256455E-2</v>
      </c>
      <c r="Q328" s="70">
        <f>O328/'סכום נכסי הקרן'!$C$41</f>
        <v>1.4615137939606203E-3</v>
      </c>
    </row>
    <row r="329" spans="1:17">
      <c r="A329" s="62" t="s">
        <v>3624</v>
      </c>
      <c r="B329" s="72" t="s">
        <v>3176</v>
      </c>
      <c r="C329" s="59">
        <v>6932</v>
      </c>
      <c r="D329" s="134" t="s">
        <v>3675</v>
      </c>
      <c r="E329" s="59" t="s">
        <v>653</v>
      </c>
      <c r="F329" s="79">
        <v>43098</v>
      </c>
      <c r="G329" s="134" t="s">
        <v>3675</v>
      </c>
      <c r="H329" s="69">
        <v>1.3799999999996866</v>
      </c>
      <c r="I329" s="72" t="s">
        <v>3554</v>
      </c>
      <c r="J329" s="72" t="s">
        <v>135</v>
      </c>
      <c r="K329" s="73">
        <v>8.1890000000000004E-2</v>
      </c>
      <c r="L329" s="73">
        <v>6.7999999999968627E-2</v>
      </c>
      <c r="M329" s="69">
        <v>276320.36186</v>
      </c>
      <c r="N329" s="71">
        <v>101.82</v>
      </c>
      <c r="O329" s="69">
        <v>1020.454267064</v>
      </c>
      <c r="P329" s="70">
        <f t="shared" si="5"/>
        <v>4.4956821360968855E-3</v>
      </c>
      <c r="Q329" s="70">
        <f>O329/'סכום נכסי הקרן'!$C$41</f>
        <v>3.1961460769330336E-4</v>
      </c>
    </row>
    <row r="330" spans="1:17">
      <c r="A330" s="62" t="s">
        <v>3624</v>
      </c>
      <c r="B330" s="72" t="s">
        <v>3176</v>
      </c>
      <c r="C330" s="59">
        <v>9335</v>
      </c>
      <c r="D330" s="134" t="s">
        <v>3675</v>
      </c>
      <c r="E330" s="59" t="s">
        <v>653</v>
      </c>
      <c r="F330" s="79">
        <v>44064</v>
      </c>
      <c r="G330" s="134" t="s">
        <v>3675</v>
      </c>
      <c r="H330" s="69">
        <v>3.3700000000002768</v>
      </c>
      <c r="I330" s="72" t="s">
        <v>3554</v>
      </c>
      <c r="J330" s="72" t="s">
        <v>135</v>
      </c>
      <c r="K330" s="73">
        <v>9.2037999999999995E-2</v>
      </c>
      <c r="L330" s="73">
        <v>0.10940000000000925</v>
      </c>
      <c r="M330" s="69">
        <v>1076868.10947</v>
      </c>
      <c r="N330" s="71">
        <v>96.08</v>
      </c>
      <c r="O330" s="69">
        <v>3752.6931799080003</v>
      </c>
      <c r="P330" s="70">
        <f t="shared" si="5"/>
        <v>1.6532750399197375E-2</v>
      </c>
      <c r="Q330" s="70">
        <f>O330/'סכום נכסי הקרן'!$C$41</f>
        <v>1.1753741418912668E-3</v>
      </c>
    </row>
    <row r="331" spans="1:17">
      <c r="A331" s="62" t="s">
        <v>3624</v>
      </c>
      <c r="B331" s="72" t="s">
        <v>3176</v>
      </c>
      <c r="C331" s="59" t="s">
        <v>3366</v>
      </c>
      <c r="D331" s="134" t="s">
        <v>3675</v>
      </c>
      <c r="E331" s="59" t="s">
        <v>653</v>
      </c>
      <c r="F331" s="79">
        <v>42817</v>
      </c>
      <c r="G331" s="134" t="s">
        <v>3675</v>
      </c>
      <c r="H331" s="69">
        <v>1.4000000000005031</v>
      </c>
      <c r="I331" s="72" t="s">
        <v>3554</v>
      </c>
      <c r="J331" s="72" t="s">
        <v>135</v>
      </c>
      <c r="K331" s="73">
        <v>5.7820000000000003E-2</v>
      </c>
      <c r="L331" s="73">
        <v>7.8400000000043268E-2</v>
      </c>
      <c r="M331" s="69">
        <v>112212.70389999999</v>
      </c>
      <c r="N331" s="71">
        <v>97.63</v>
      </c>
      <c r="O331" s="69">
        <v>397.34969769200006</v>
      </c>
      <c r="P331" s="70">
        <f t="shared" si="5"/>
        <v>1.7505516860025899E-3</v>
      </c>
      <c r="Q331" s="70">
        <f>O331/'סכום נכסי הקרן'!$C$41</f>
        <v>1.2445316938139304E-4</v>
      </c>
    </row>
    <row r="332" spans="1:17">
      <c r="A332" s="62" t="s">
        <v>3624</v>
      </c>
      <c r="B332" s="72" t="s">
        <v>3176</v>
      </c>
      <c r="C332" s="59">
        <v>7291</v>
      </c>
      <c r="D332" s="134" t="s">
        <v>3675</v>
      </c>
      <c r="E332" s="59" t="s">
        <v>653</v>
      </c>
      <c r="F332" s="79">
        <v>43798</v>
      </c>
      <c r="G332" s="134" t="s">
        <v>3675</v>
      </c>
      <c r="H332" s="69">
        <v>1.3799999999969761</v>
      </c>
      <c r="I332" s="72" t="s">
        <v>3554</v>
      </c>
      <c r="J332" s="72" t="s">
        <v>135</v>
      </c>
      <c r="K332" s="73">
        <v>8.1890000000000004E-2</v>
      </c>
      <c r="L332" s="73">
        <v>7.9099999999998311E-2</v>
      </c>
      <c r="M332" s="69">
        <v>16254.139290999998</v>
      </c>
      <c r="N332" s="71">
        <v>100.97</v>
      </c>
      <c r="O332" s="69">
        <v>59.525615911000003</v>
      </c>
      <c r="P332" s="70">
        <f t="shared" si="5"/>
        <v>2.6224423448313497E-4</v>
      </c>
      <c r="Q332" s="70">
        <f>O332/'סכום נכסי הקרן'!$C$41</f>
        <v>1.8643908885632904E-5</v>
      </c>
    </row>
    <row r="333" spans="1:17">
      <c r="A333" s="62" t="s">
        <v>3625</v>
      </c>
      <c r="B333" s="72" t="s">
        <v>3176</v>
      </c>
      <c r="C333" s="59" t="s">
        <v>3367</v>
      </c>
      <c r="D333" s="134" t="s">
        <v>3675</v>
      </c>
      <c r="E333" s="59" t="s">
        <v>653</v>
      </c>
      <c r="F333" s="79">
        <v>43083</v>
      </c>
      <c r="G333" s="134" t="s">
        <v>3675</v>
      </c>
      <c r="H333" s="69">
        <v>0.5</v>
      </c>
      <c r="I333" s="72" t="s">
        <v>3554</v>
      </c>
      <c r="J333" s="72" t="s">
        <v>143</v>
      </c>
      <c r="K333" s="73">
        <v>7.2329999999999992E-2</v>
      </c>
      <c r="L333" s="73">
        <v>7.0799999999465332E-2</v>
      </c>
      <c r="M333" s="69">
        <v>21977.238519999999</v>
      </c>
      <c r="N333" s="71">
        <v>101.92</v>
      </c>
      <c r="O333" s="69">
        <v>61.347415666000011</v>
      </c>
      <c r="P333" s="70">
        <f t="shared" si="5"/>
        <v>2.7027029981349388E-4</v>
      </c>
      <c r="Q333" s="70">
        <f>O333/'סכום נכסי הקרן'!$C$41</f>
        <v>1.9214511442536677E-5</v>
      </c>
    </row>
    <row r="334" spans="1:17">
      <c r="A334" s="62" t="s">
        <v>3625</v>
      </c>
      <c r="B334" s="72" t="s">
        <v>3176</v>
      </c>
      <c r="C334" s="59" t="s">
        <v>3368</v>
      </c>
      <c r="D334" s="134" t="s">
        <v>3675</v>
      </c>
      <c r="E334" s="59" t="s">
        <v>653</v>
      </c>
      <c r="F334" s="79">
        <v>43083</v>
      </c>
      <c r="G334" s="134" t="s">
        <v>3675</v>
      </c>
      <c r="H334" s="69">
        <v>4.8200000000112224</v>
      </c>
      <c r="I334" s="72" t="s">
        <v>3554</v>
      </c>
      <c r="J334" s="72" t="s">
        <v>143</v>
      </c>
      <c r="K334" s="73">
        <v>7.3249999999999996E-2</v>
      </c>
      <c r="L334" s="73">
        <v>7.2200000000154183E-2</v>
      </c>
      <c r="M334" s="69">
        <v>67742.595165000006</v>
      </c>
      <c r="N334" s="71">
        <v>102.77</v>
      </c>
      <c r="O334" s="69">
        <v>190.69358927299999</v>
      </c>
      <c r="P334" s="70">
        <f t="shared" si="5"/>
        <v>8.4011384971655512E-4</v>
      </c>
      <c r="Q334" s="70">
        <f>O334/'סכום נכסי הקרן'!$C$41</f>
        <v>5.9726789031394485E-5</v>
      </c>
    </row>
    <row r="335" spans="1:17">
      <c r="A335" s="62" t="s">
        <v>3625</v>
      </c>
      <c r="B335" s="72" t="s">
        <v>3176</v>
      </c>
      <c r="C335" s="59" t="s">
        <v>3369</v>
      </c>
      <c r="D335" s="134" t="s">
        <v>3675</v>
      </c>
      <c r="E335" s="59" t="s">
        <v>653</v>
      </c>
      <c r="F335" s="79">
        <v>43083</v>
      </c>
      <c r="G335" s="134" t="s">
        <v>3675</v>
      </c>
      <c r="H335" s="69">
        <v>5.1500000000035904</v>
      </c>
      <c r="I335" s="72" t="s">
        <v>3554</v>
      </c>
      <c r="J335" s="72" t="s">
        <v>143</v>
      </c>
      <c r="K335" s="73">
        <v>4.4999999999999998E-2</v>
      </c>
      <c r="L335" s="73">
        <v>6.0900000000033032E-2</v>
      </c>
      <c r="M335" s="69">
        <v>270970.38035699999</v>
      </c>
      <c r="N335" s="71">
        <v>93.81</v>
      </c>
      <c r="O335" s="69">
        <v>696.27185493000002</v>
      </c>
      <c r="P335" s="70">
        <f t="shared" si="5"/>
        <v>3.067474007514268E-3</v>
      </c>
      <c r="Q335" s="70">
        <f>O335/'סכום נכסי הקרן'!$C$41</f>
        <v>2.1807802950505334E-4</v>
      </c>
    </row>
    <row r="336" spans="1:17">
      <c r="A336" s="62" t="s">
        <v>3626</v>
      </c>
      <c r="B336" s="72" t="s">
        <v>3176</v>
      </c>
      <c r="C336" s="59">
        <v>9186</v>
      </c>
      <c r="D336" s="134" t="s">
        <v>3675</v>
      </c>
      <c r="E336" s="59" t="s">
        <v>653</v>
      </c>
      <c r="F336" s="79">
        <v>44778</v>
      </c>
      <c r="G336" s="134" t="s">
        <v>3675</v>
      </c>
      <c r="H336" s="69">
        <v>3.2500000000001337</v>
      </c>
      <c r="I336" s="72" t="s">
        <v>856</v>
      </c>
      <c r="J336" s="72" t="s">
        <v>137</v>
      </c>
      <c r="K336" s="73">
        <v>7.5700000000000003E-2</v>
      </c>
      <c r="L336" s="73">
        <v>7.3900000000008112E-2</v>
      </c>
      <c r="M336" s="69">
        <v>455381.88127399998</v>
      </c>
      <c r="N336" s="71">
        <v>101.55</v>
      </c>
      <c r="O336" s="69">
        <v>1855.1255297910002</v>
      </c>
      <c r="P336" s="70">
        <f t="shared" si="5"/>
        <v>8.1728843454143794E-3</v>
      </c>
      <c r="Q336" s="70">
        <f>O336/'סכום נכסי הקרן'!$C$41</f>
        <v>5.8104046164843509E-4</v>
      </c>
    </row>
    <row r="337" spans="1:17">
      <c r="A337" s="62" t="s">
        <v>3626</v>
      </c>
      <c r="B337" s="72" t="s">
        <v>3176</v>
      </c>
      <c r="C337" s="59">
        <v>9187</v>
      </c>
      <c r="D337" s="134" t="s">
        <v>3675</v>
      </c>
      <c r="E337" s="59" t="s">
        <v>653</v>
      </c>
      <c r="F337" s="79">
        <v>44778</v>
      </c>
      <c r="G337" s="134" t="s">
        <v>3675</v>
      </c>
      <c r="H337" s="69">
        <v>3.1699999999998516</v>
      </c>
      <c r="I337" s="72" t="s">
        <v>856</v>
      </c>
      <c r="J337" s="72" t="s">
        <v>135</v>
      </c>
      <c r="K337" s="73">
        <v>9.0955999999999995E-2</v>
      </c>
      <c r="L337" s="73">
        <v>9.509999999999337E-2</v>
      </c>
      <c r="M337" s="69">
        <v>1253975.824854</v>
      </c>
      <c r="N337" s="71">
        <v>100.78</v>
      </c>
      <c r="O337" s="69">
        <v>4583.6458938039996</v>
      </c>
      <c r="P337" s="70">
        <f t="shared" si="5"/>
        <v>2.019357028341584E-2</v>
      </c>
      <c r="Q337" s="70">
        <f>O337/'סכום נכסי הקרן'!$C$41</f>
        <v>1.4356353159933482E-3</v>
      </c>
    </row>
    <row r="338" spans="1:17">
      <c r="A338" s="62" t="s">
        <v>3627</v>
      </c>
      <c r="B338" s="72" t="s">
        <v>3176</v>
      </c>
      <c r="C338" s="59" t="s">
        <v>3370</v>
      </c>
      <c r="D338" s="134" t="s">
        <v>3675</v>
      </c>
      <c r="E338" s="59" t="s">
        <v>653</v>
      </c>
      <c r="F338" s="79">
        <v>45116</v>
      </c>
      <c r="G338" s="134" t="s">
        <v>3675</v>
      </c>
      <c r="H338" s="69">
        <v>0.4900000000011725</v>
      </c>
      <c r="I338" s="72" t="s">
        <v>3554</v>
      </c>
      <c r="J338" s="72" t="s">
        <v>135</v>
      </c>
      <c r="K338" s="73">
        <v>8.2027000000000003E-2</v>
      </c>
      <c r="L338" s="73">
        <v>6.9599999999988282E-2</v>
      </c>
      <c r="M338" s="69">
        <v>46961.302786999993</v>
      </c>
      <c r="N338" s="71">
        <v>100.15</v>
      </c>
      <c r="O338" s="69">
        <v>170.58414311999999</v>
      </c>
      <c r="P338" s="70">
        <f t="shared" si="5"/>
        <v>7.5152028824617681E-4</v>
      </c>
      <c r="Q338" s="70">
        <f>O338/'סכום נכסי הקרן'!$C$41</f>
        <v>5.3428346317628455E-5</v>
      </c>
    </row>
    <row r="339" spans="1:17">
      <c r="A339" s="62" t="s">
        <v>3628</v>
      </c>
      <c r="B339" s="72" t="s">
        <v>3176</v>
      </c>
      <c r="C339" s="59">
        <v>8706</v>
      </c>
      <c r="D339" s="134" t="s">
        <v>3675</v>
      </c>
      <c r="E339" s="59" t="s">
        <v>653</v>
      </c>
      <c r="F339" s="79">
        <v>44498</v>
      </c>
      <c r="G339" s="134" t="s">
        <v>3675</v>
      </c>
      <c r="H339" s="69">
        <v>2.92</v>
      </c>
      <c r="I339" s="72" t="s">
        <v>3554</v>
      </c>
      <c r="J339" s="72" t="s">
        <v>135</v>
      </c>
      <c r="K339" s="73">
        <v>8.8596999999999995E-2</v>
      </c>
      <c r="L339" s="73">
        <v>9.3599999999999989E-2</v>
      </c>
      <c r="M339" s="69">
        <v>426810.61</v>
      </c>
      <c r="N339" s="71">
        <v>99.83</v>
      </c>
      <c r="O339" s="69">
        <v>1545.4104399999999</v>
      </c>
      <c r="P339" s="70">
        <f t="shared" si="5"/>
        <v>6.8084130100559311E-3</v>
      </c>
      <c r="Q339" s="70">
        <f>O339/'סכום נכסי הקרן'!$C$41</f>
        <v>4.8403516693292149E-4</v>
      </c>
    </row>
    <row r="340" spans="1:17">
      <c r="A340" s="62" t="s">
        <v>3629</v>
      </c>
      <c r="B340" s="72" t="s">
        <v>3176</v>
      </c>
      <c r="C340" s="59">
        <v>8702</v>
      </c>
      <c r="D340" s="134" t="s">
        <v>3675</v>
      </c>
      <c r="E340" s="59" t="s">
        <v>653</v>
      </c>
      <c r="F340" s="79">
        <v>44497</v>
      </c>
      <c r="G340" s="134" t="s">
        <v>3675</v>
      </c>
      <c r="H340" s="69">
        <v>0.24999999985151095</v>
      </c>
      <c r="I340" s="72" t="s">
        <v>3550</v>
      </c>
      <c r="J340" s="72" t="s">
        <v>135</v>
      </c>
      <c r="K340" s="73">
        <v>7.276500000000001E-2</v>
      </c>
      <c r="L340" s="73">
        <v>0</v>
      </c>
      <c r="M340" s="69">
        <v>1009.9171890000001</v>
      </c>
      <c r="N340" s="71">
        <v>91.926800999999998</v>
      </c>
      <c r="O340" s="69">
        <v>3.3672510259999999</v>
      </c>
      <c r="P340" s="70">
        <f t="shared" si="5"/>
        <v>1.4834658224220733E-5</v>
      </c>
      <c r="Q340" s="70">
        <f>O340/'סכום נכסי הקרן'!$C$41</f>
        <v>1.0546505124392464E-6</v>
      </c>
    </row>
    <row r="341" spans="1:17">
      <c r="A341" s="62" t="s">
        <v>3629</v>
      </c>
      <c r="B341" s="72" t="s">
        <v>3176</v>
      </c>
      <c r="C341" s="59">
        <v>9118</v>
      </c>
      <c r="D341" s="134" t="s">
        <v>3675</v>
      </c>
      <c r="E341" s="59" t="s">
        <v>653</v>
      </c>
      <c r="F341" s="79">
        <v>44733</v>
      </c>
      <c r="G341" s="134" t="s">
        <v>3675</v>
      </c>
      <c r="H341" s="69">
        <v>0.25000000001864431</v>
      </c>
      <c r="I341" s="72" t="s">
        <v>3550</v>
      </c>
      <c r="J341" s="72" t="s">
        <v>135</v>
      </c>
      <c r="K341" s="73">
        <v>7.276500000000001E-2</v>
      </c>
      <c r="L341" s="73">
        <v>0</v>
      </c>
      <c r="M341" s="69">
        <v>4021.6439010000004</v>
      </c>
      <c r="N341" s="71">
        <v>91.926798000000005</v>
      </c>
      <c r="O341" s="69">
        <v>13.408905038999999</v>
      </c>
      <c r="P341" s="70">
        <f t="shared" si="5"/>
        <v>5.9073862292616659E-5</v>
      </c>
      <c r="Q341" s="70">
        <f>O341/'סכום נכסי הקרן'!$C$41</f>
        <v>4.1997785319348933E-6</v>
      </c>
    </row>
    <row r="342" spans="1:17">
      <c r="A342" s="62" t="s">
        <v>3629</v>
      </c>
      <c r="B342" s="72" t="s">
        <v>3176</v>
      </c>
      <c r="C342" s="59">
        <v>9233</v>
      </c>
      <c r="D342" s="134" t="s">
        <v>3675</v>
      </c>
      <c r="E342" s="59" t="s">
        <v>653</v>
      </c>
      <c r="F342" s="79">
        <v>44819</v>
      </c>
      <c r="G342" s="134" t="s">
        <v>3675</v>
      </c>
      <c r="H342" s="69">
        <v>0.25</v>
      </c>
      <c r="I342" s="72" t="s">
        <v>3550</v>
      </c>
      <c r="J342" s="72" t="s">
        <v>135</v>
      </c>
      <c r="K342" s="73">
        <v>7.276500000000001E-2</v>
      </c>
      <c r="L342" s="73">
        <v>0</v>
      </c>
      <c r="M342" s="69">
        <v>789.39351099999999</v>
      </c>
      <c r="N342" s="71">
        <v>91.926794000000001</v>
      </c>
      <c r="O342" s="69">
        <v>2.631983628</v>
      </c>
      <c r="P342" s="70">
        <f t="shared" si="5"/>
        <v>1.1595386643776918E-5</v>
      </c>
      <c r="Q342" s="70">
        <f>O342/'סכום נכסי הקרן'!$C$41</f>
        <v>8.2435876047511137E-7</v>
      </c>
    </row>
    <row r="343" spans="1:17">
      <c r="A343" s="62" t="s">
        <v>3629</v>
      </c>
      <c r="B343" s="72" t="s">
        <v>3176</v>
      </c>
      <c r="C343" s="59">
        <v>9276</v>
      </c>
      <c r="D343" s="134" t="s">
        <v>3675</v>
      </c>
      <c r="E343" s="59" t="s">
        <v>653</v>
      </c>
      <c r="F343" s="79">
        <v>44854</v>
      </c>
      <c r="G343" s="134" t="s">
        <v>3675</v>
      </c>
      <c r="H343" s="69">
        <v>0.25000000039588582</v>
      </c>
      <c r="I343" s="72" t="s">
        <v>3550</v>
      </c>
      <c r="J343" s="72" t="s">
        <v>135</v>
      </c>
      <c r="K343" s="73">
        <v>7.276500000000001E-2</v>
      </c>
      <c r="L343" s="73">
        <v>0</v>
      </c>
      <c r="M343" s="69">
        <v>189.40018199999997</v>
      </c>
      <c r="N343" s="71">
        <v>91.926783</v>
      </c>
      <c r="O343" s="69">
        <v>0.63149519099999996</v>
      </c>
      <c r="P343" s="70">
        <f t="shared" si="5"/>
        <v>2.7820959163393218E-6</v>
      </c>
      <c r="Q343" s="70">
        <f>O343/'סכום נכסי הקרן'!$C$41</f>
        <v>1.9778944950897454E-7</v>
      </c>
    </row>
    <row r="344" spans="1:17">
      <c r="A344" s="62" t="s">
        <v>3629</v>
      </c>
      <c r="B344" s="72" t="s">
        <v>3176</v>
      </c>
      <c r="C344" s="59">
        <v>9430</v>
      </c>
      <c r="D344" s="134" t="s">
        <v>3675</v>
      </c>
      <c r="E344" s="59" t="s">
        <v>653</v>
      </c>
      <c r="F344" s="79">
        <v>44950</v>
      </c>
      <c r="G344" s="134" t="s">
        <v>3675</v>
      </c>
      <c r="H344" s="69">
        <v>0.25000000014488771</v>
      </c>
      <c r="I344" s="72" t="s">
        <v>3550</v>
      </c>
      <c r="J344" s="72" t="s">
        <v>135</v>
      </c>
      <c r="K344" s="73">
        <v>7.276500000000001E-2</v>
      </c>
      <c r="L344" s="73">
        <v>0</v>
      </c>
      <c r="M344" s="69">
        <v>1035.01998</v>
      </c>
      <c r="N344" s="71">
        <v>91.926793000000004</v>
      </c>
      <c r="O344" s="69">
        <v>3.4509479339999998</v>
      </c>
      <c r="P344" s="70">
        <f t="shared" si="5"/>
        <v>1.5203390764508642E-5</v>
      </c>
      <c r="Q344" s="70">
        <f>O344/'סכום נכסי הקרן'!$C$41</f>
        <v>1.0808650673477465E-6</v>
      </c>
    </row>
    <row r="345" spans="1:17">
      <c r="A345" s="62" t="s">
        <v>3629</v>
      </c>
      <c r="B345" s="72" t="s">
        <v>3176</v>
      </c>
      <c r="C345" s="59">
        <v>9539</v>
      </c>
      <c r="D345" s="134" t="s">
        <v>3675</v>
      </c>
      <c r="E345" s="59" t="s">
        <v>653</v>
      </c>
      <c r="F345" s="79">
        <v>45029</v>
      </c>
      <c r="G345" s="134" t="s">
        <v>3675</v>
      </c>
      <c r="H345" s="69">
        <v>0.25</v>
      </c>
      <c r="I345" s="72" t="s">
        <v>3550</v>
      </c>
      <c r="J345" s="72" t="s">
        <v>135</v>
      </c>
      <c r="K345" s="73">
        <v>7.276500000000001E-2</v>
      </c>
      <c r="L345" s="73">
        <v>0</v>
      </c>
      <c r="M345" s="69">
        <v>345.006711</v>
      </c>
      <c r="N345" s="71">
        <v>91.926809000000006</v>
      </c>
      <c r="O345" s="69">
        <v>1.1503166880000002</v>
      </c>
      <c r="P345" s="70">
        <f t="shared" si="5"/>
        <v>5.0678000494571857E-6</v>
      </c>
      <c r="Q345" s="70">
        <f>O345/'סכום נכסי הקרן'!$C$41</f>
        <v>3.6028857816037889E-7</v>
      </c>
    </row>
    <row r="346" spans="1:17">
      <c r="A346" s="62" t="s">
        <v>3629</v>
      </c>
      <c r="B346" s="72" t="s">
        <v>3176</v>
      </c>
      <c r="C346" s="59">
        <v>8060</v>
      </c>
      <c r="D346" s="134" t="s">
        <v>3675</v>
      </c>
      <c r="E346" s="59" t="s">
        <v>653</v>
      </c>
      <c r="F346" s="79">
        <v>44150</v>
      </c>
      <c r="G346" s="134" t="s">
        <v>3675</v>
      </c>
      <c r="H346" s="69">
        <v>0.25</v>
      </c>
      <c r="I346" s="72" t="s">
        <v>3550</v>
      </c>
      <c r="J346" s="72" t="s">
        <v>135</v>
      </c>
      <c r="K346" s="73">
        <v>7.276500000000001E-2</v>
      </c>
      <c r="L346" s="73">
        <v>0</v>
      </c>
      <c r="M346" s="69">
        <v>1354915.8080810001</v>
      </c>
      <c r="N346" s="71">
        <v>91.926795999999996</v>
      </c>
      <c r="O346" s="69">
        <v>4517.539848376</v>
      </c>
      <c r="P346" s="70">
        <f t="shared" si="5"/>
        <v>1.9902335509736337E-2</v>
      </c>
      <c r="Q346" s="70">
        <f>O346/'סכום נכסי הקרן'!$C$41</f>
        <v>1.4149303628586865E-3</v>
      </c>
    </row>
    <row r="347" spans="1:17">
      <c r="A347" s="62" t="s">
        <v>3629</v>
      </c>
      <c r="B347" s="72" t="s">
        <v>3176</v>
      </c>
      <c r="C347" s="59">
        <v>8119</v>
      </c>
      <c r="D347" s="134" t="s">
        <v>3675</v>
      </c>
      <c r="E347" s="59" t="s">
        <v>653</v>
      </c>
      <c r="F347" s="79">
        <v>44169</v>
      </c>
      <c r="G347" s="134" t="s">
        <v>3675</v>
      </c>
      <c r="H347" s="69">
        <v>0.24999999997665856</v>
      </c>
      <c r="I347" s="72" t="s">
        <v>3550</v>
      </c>
      <c r="J347" s="72" t="s">
        <v>135</v>
      </c>
      <c r="K347" s="73">
        <v>7.276500000000001E-2</v>
      </c>
      <c r="L347" s="73">
        <v>0</v>
      </c>
      <c r="M347" s="69">
        <v>3212.3566700000001</v>
      </c>
      <c r="N347" s="71">
        <v>91.926796999999993</v>
      </c>
      <c r="O347" s="69">
        <v>10.710591017</v>
      </c>
      <c r="P347" s="70">
        <f t="shared" si="5"/>
        <v>4.7186252491947054E-5</v>
      </c>
      <c r="Q347" s="70">
        <f>O347/'סכום נכסי הקרן'!$C$41</f>
        <v>3.3546445505207309E-6</v>
      </c>
    </row>
    <row r="348" spans="1:17">
      <c r="A348" s="62" t="s">
        <v>3629</v>
      </c>
      <c r="B348" s="72" t="s">
        <v>3176</v>
      </c>
      <c r="C348" s="59">
        <v>8418</v>
      </c>
      <c r="D348" s="134" t="s">
        <v>3675</v>
      </c>
      <c r="E348" s="59" t="s">
        <v>653</v>
      </c>
      <c r="F348" s="79">
        <v>44326</v>
      </c>
      <c r="G348" s="134" t="s">
        <v>3675</v>
      </c>
      <c r="H348" s="69">
        <v>0.25000000022062729</v>
      </c>
      <c r="I348" s="72" t="s">
        <v>3550</v>
      </c>
      <c r="J348" s="72" t="s">
        <v>135</v>
      </c>
      <c r="K348" s="73">
        <v>7.276500000000001E-2</v>
      </c>
      <c r="L348" s="73">
        <v>0</v>
      </c>
      <c r="M348" s="69">
        <v>679.70583699999997</v>
      </c>
      <c r="N348" s="71">
        <v>91.926799000000003</v>
      </c>
      <c r="O348" s="69">
        <v>2.2662650260000001</v>
      </c>
      <c r="P348" s="70">
        <f t="shared" si="5"/>
        <v>9.984187946376979E-6</v>
      </c>
      <c r="Q348" s="70">
        <f>O348/'סכום נכסי הקרן'!$C$41</f>
        <v>7.0981270850878411E-7</v>
      </c>
    </row>
    <row r="349" spans="1:17">
      <c r="A349" s="62" t="s">
        <v>3630</v>
      </c>
      <c r="B349" s="72" t="s">
        <v>3176</v>
      </c>
      <c r="C349" s="59">
        <v>8718</v>
      </c>
      <c r="D349" s="134" t="s">
        <v>3675</v>
      </c>
      <c r="E349" s="59" t="s">
        <v>653</v>
      </c>
      <c r="F349" s="79">
        <v>44508</v>
      </c>
      <c r="G349" s="134" t="s">
        <v>3675</v>
      </c>
      <c r="H349" s="69">
        <v>2.8599999999996375</v>
      </c>
      <c r="I349" s="72" t="s">
        <v>3554</v>
      </c>
      <c r="J349" s="72" t="s">
        <v>135</v>
      </c>
      <c r="K349" s="73">
        <v>8.7600999999999998E-2</v>
      </c>
      <c r="L349" s="73">
        <v>9.1299999999987738E-2</v>
      </c>
      <c r="M349" s="69">
        <v>1108035.2188520001</v>
      </c>
      <c r="N349" s="71">
        <v>100.15</v>
      </c>
      <c r="O349" s="69">
        <v>4024.8719430610004</v>
      </c>
      <c r="P349" s="70">
        <f t="shared" si="5"/>
        <v>1.7731852840948588E-2</v>
      </c>
      <c r="Q349" s="70">
        <f>O349/'סכום נכסי הקרן'!$C$41</f>
        <v>1.260622752647616E-3</v>
      </c>
    </row>
    <row r="350" spans="1:17">
      <c r="A350" s="62" t="s">
        <v>3631</v>
      </c>
      <c r="B350" s="72" t="s">
        <v>3176</v>
      </c>
      <c r="C350" s="59">
        <v>8806</v>
      </c>
      <c r="D350" s="134" t="s">
        <v>3675</v>
      </c>
      <c r="E350" s="59" t="s">
        <v>653</v>
      </c>
      <c r="F350" s="79">
        <v>44137</v>
      </c>
      <c r="G350" s="134" t="s">
        <v>3675</v>
      </c>
      <c r="H350" s="69">
        <v>0.69999999999991203</v>
      </c>
      <c r="I350" s="72" t="s">
        <v>3550</v>
      </c>
      <c r="J350" s="72" t="s">
        <v>135</v>
      </c>
      <c r="K350" s="73">
        <v>7.4573E-2</v>
      </c>
      <c r="L350" s="73">
        <v>7.6999999999993837E-2</v>
      </c>
      <c r="M350" s="69">
        <v>1555133.5946039998</v>
      </c>
      <c r="N350" s="71">
        <v>100.71</v>
      </c>
      <c r="O350" s="69">
        <v>5680.5127782749996</v>
      </c>
      <c r="P350" s="70">
        <f t="shared" si="5"/>
        <v>2.5025893511756315E-2</v>
      </c>
      <c r="Q350" s="70">
        <f>O350/'סכום נכסי הקרן'!$C$41</f>
        <v>1.7791829793106181E-3</v>
      </c>
    </row>
    <row r="351" spans="1:17">
      <c r="A351" s="62" t="s">
        <v>3631</v>
      </c>
      <c r="B351" s="72" t="s">
        <v>3176</v>
      </c>
      <c r="C351" s="59">
        <v>9044</v>
      </c>
      <c r="D351" s="134" t="s">
        <v>3675</v>
      </c>
      <c r="E351" s="59" t="s">
        <v>653</v>
      </c>
      <c r="F351" s="79">
        <v>44679</v>
      </c>
      <c r="G351" s="134" t="s">
        <v>3675</v>
      </c>
      <c r="H351" s="69">
        <v>0.7000000000081773</v>
      </c>
      <c r="I351" s="72" t="s">
        <v>3550</v>
      </c>
      <c r="J351" s="72" t="s">
        <v>135</v>
      </c>
      <c r="K351" s="73">
        <v>7.4580999999999995E-2</v>
      </c>
      <c r="L351" s="73">
        <v>7.7000000000695068E-2</v>
      </c>
      <c r="M351" s="69">
        <v>13391.641024</v>
      </c>
      <c r="N351" s="71">
        <v>100.71</v>
      </c>
      <c r="O351" s="69">
        <v>48.91633817799999</v>
      </c>
      <c r="P351" s="70">
        <f t="shared" si="5"/>
        <v>2.1550432469926291E-4</v>
      </c>
      <c r="Q351" s="70">
        <f>O351/'סכום נכסי הקרן'!$C$41</f>
        <v>1.5320996482808455E-5</v>
      </c>
    </row>
    <row r="352" spans="1:17">
      <c r="A352" s="62" t="s">
        <v>3631</v>
      </c>
      <c r="B352" s="72" t="s">
        <v>3176</v>
      </c>
      <c r="C352" s="59">
        <v>9224</v>
      </c>
      <c r="D352" s="134" t="s">
        <v>3675</v>
      </c>
      <c r="E352" s="59" t="s">
        <v>653</v>
      </c>
      <c r="F352" s="79">
        <v>44810</v>
      </c>
      <c r="G352" s="134" t="s">
        <v>3675</v>
      </c>
      <c r="H352" s="69">
        <v>0.70000000000225948</v>
      </c>
      <c r="I352" s="72" t="s">
        <v>3550</v>
      </c>
      <c r="J352" s="72" t="s">
        <v>135</v>
      </c>
      <c r="K352" s="73">
        <v>7.4580999999999995E-2</v>
      </c>
      <c r="L352" s="73">
        <v>7.6999999999909627E-2</v>
      </c>
      <c r="M352" s="69">
        <v>24233.200675</v>
      </c>
      <c r="N352" s="71">
        <v>100.71</v>
      </c>
      <c r="O352" s="69">
        <v>88.517862733999991</v>
      </c>
      <c r="P352" s="70">
        <f t="shared" si="5"/>
        <v>3.8997159114604571E-4</v>
      </c>
      <c r="Q352" s="70">
        <f>O352/'סכום נכסי הקרן'!$C$41</f>
        <v>2.7724517290692768E-5</v>
      </c>
    </row>
    <row r="353" spans="1:17">
      <c r="A353" s="62" t="s">
        <v>3632</v>
      </c>
      <c r="B353" s="72" t="s">
        <v>3176</v>
      </c>
      <c r="C353" s="59">
        <v>9405</v>
      </c>
      <c r="D353" s="134" t="s">
        <v>3675</v>
      </c>
      <c r="E353" s="59" t="s">
        <v>653</v>
      </c>
      <c r="F353" s="79">
        <v>43866</v>
      </c>
      <c r="G353" s="134" t="s">
        <v>3675</v>
      </c>
      <c r="H353" s="69">
        <v>0.81999999999993767</v>
      </c>
      <c r="I353" s="72" t="s">
        <v>3550</v>
      </c>
      <c r="J353" s="72" t="s">
        <v>135</v>
      </c>
      <c r="K353" s="73">
        <v>7.7218999999999996E-2</v>
      </c>
      <c r="L353" s="73">
        <v>8.5099999999991377E-2</v>
      </c>
      <c r="M353" s="69">
        <v>1324719.9808819999</v>
      </c>
      <c r="N353" s="71">
        <v>100.16</v>
      </c>
      <c r="O353" s="69">
        <v>4812.4470670649998</v>
      </c>
      <c r="P353" s="70">
        <f t="shared" si="5"/>
        <v>2.1201569740664398E-2</v>
      </c>
      <c r="Q353" s="70">
        <f>O353/'סכום נכסי הקרן'!$C$41</f>
        <v>1.5072977114498178E-3</v>
      </c>
    </row>
    <row r="354" spans="1:17">
      <c r="A354" s="62" t="s">
        <v>3632</v>
      </c>
      <c r="B354" s="72" t="s">
        <v>3176</v>
      </c>
      <c r="C354" s="59">
        <v>9439</v>
      </c>
      <c r="D354" s="134" t="s">
        <v>3675</v>
      </c>
      <c r="E354" s="59" t="s">
        <v>653</v>
      </c>
      <c r="F354" s="79">
        <v>44953</v>
      </c>
      <c r="G354" s="134" t="s">
        <v>3675</v>
      </c>
      <c r="H354" s="69">
        <v>0.8199999999784231</v>
      </c>
      <c r="I354" s="72" t="s">
        <v>3550</v>
      </c>
      <c r="J354" s="72" t="s">
        <v>135</v>
      </c>
      <c r="K354" s="73">
        <v>7.7218999999999996E-2</v>
      </c>
      <c r="L354" s="73">
        <v>7.7300000000035951E-2</v>
      </c>
      <c r="M354" s="69">
        <v>3804.48902</v>
      </c>
      <c r="N354" s="71">
        <v>100.76</v>
      </c>
      <c r="O354" s="69">
        <v>13.903753215</v>
      </c>
      <c r="P354" s="70">
        <f t="shared" si="5"/>
        <v>6.1253950295309882E-5</v>
      </c>
      <c r="Q354" s="70">
        <f>O354/'סכום נכסי הקרן'!$C$41</f>
        <v>4.3547690207247918E-6</v>
      </c>
    </row>
    <row r="355" spans="1:17">
      <c r="A355" s="62" t="s">
        <v>3632</v>
      </c>
      <c r="B355" s="72" t="s">
        <v>3176</v>
      </c>
      <c r="C355" s="59">
        <v>9447</v>
      </c>
      <c r="D355" s="134" t="s">
        <v>3675</v>
      </c>
      <c r="E355" s="59" t="s">
        <v>653</v>
      </c>
      <c r="F355" s="79">
        <v>44959</v>
      </c>
      <c r="G355" s="134" t="s">
        <v>3675</v>
      </c>
      <c r="H355" s="69">
        <v>0.82000000003838369</v>
      </c>
      <c r="I355" s="72" t="s">
        <v>3550</v>
      </c>
      <c r="J355" s="72" t="s">
        <v>135</v>
      </c>
      <c r="K355" s="73">
        <v>7.7218999999999996E-2</v>
      </c>
      <c r="L355" s="73">
        <v>7.7300000003134667E-2</v>
      </c>
      <c r="M355" s="69">
        <v>2138.6492189999999</v>
      </c>
      <c r="N355" s="71">
        <v>100.76</v>
      </c>
      <c r="O355" s="69">
        <v>7.8158326349999996</v>
      </c>
      <c r="P355" s="70">
        <f t="shared" si="5"/>
        <v>3.4433193421777144E-5</v>
      </c>
      <c r="Q355" s="70">
        <f>O355/'סכום נכסי הקרן'!$C$41</f>
        <v>2.4479825917327184E-6</v>
      </c>
    </row>
    <row r="356" spans="1:17">
      <c r="A356" s="62" t="s">
        <v>3632</v>
      </c>
      <c r="B356" s="72" t="s">
        <v>3176</v>
      </c>
      <c r="C356" s="59">
        <v>9467</v>
      </c>
      <c r="D356" s="134" t="s">
        <v>3675</v>
      </c>
      <c r="E356" s="59" t="s">
        <v>653</v>
      </c>
      <c r="F356" s="79">
        <v>44966</v>
      </c>
      <c r="G356" s="134" t="s">
        <v>3675</v>
      </c>
      <c r="H356" s="69">
        <v>0.82000000001367057</v>
      </c>
      <c r="I356" s="72" t="s">
        <v>3550</v>
      </c>
      <c r="J356" s="72" t="s">
        <v>135</v>
      </c>
      <c r="K356" s="73">
        <v>7.7218999999999996E-2</v>
      </c>
      <c r="L356" s="73">
        <v>7.8099999998530387E-2</v>
      </c>
      <c r="M356" s="69">
        <v>3204.4307539999995</v>
      </c>
      <c r="N356" s="71">
        <v>100.7</v>
      </c>
      <c r="O356" s="69">
        <v>11.703828012000002</v>
      </c>
      <c r="P356" s="70">
        <f t="shared" si="5"/>
        <v>5.1562027045939888E-5</v>
      </c>
      <c r="Q356" s="70">
        <f>O356/'סכום נכסי הקרן'!$C$41</f>
        <v>3.6657344863948404E-6</v>
      </c>
    </row>
    <row r="357" spans="1:17">
      <c r="A357" s="62" t="s">
        <v>3632</v>
      </c>
      <c r="B357" s="72" t="s">
        <v>3176</v>
      </c>
      <c r="C357" s="59">
        <v>9491</v>
      </c>
      <c r="D357" s="134" t="s">
        <v>3675</v>
      </c>
      <c r="E357" s="59" t="s">
        <v>653</v>
      </c>
      <c r="F357" s="79">
        <v>44986</v>
      </c>
      <c r="G357" s="134" t="s">
        <v>3675</v>
      </c>
      <c r="H357" s="69">
        <v>0.8200000000013179</v>
      </c>
      <c r="I357" s="72" t="s">
        <v>3550</v>
      </c>
      <c r="J357" s="72" t="s">
        <v>135</v>
      </c>
      <c r="K357" s="73">
        <v>7.7218999999999996E-2</v>
      </c>
      <c r="L357" s="73">
        <v>7.8099999999721059E-2</v>
      </c>
      <c r="M357" s="69">
        <v>12465.240228999999</v>
      </c>
      <c r="N357" s="71">
        <v>100.7</v>
      </c>
      <c r="O357" s="69">
        <v>45.527906866999999</v>
      </c>
      <c r="P357" s="70">
        <f t="shared" si="5"/>
        <v>2.0057635525867003E-4</v>
      </c>
      <c r="Q357" s="70">
        <f>O357/'סכום נכסי הקרן'!$C$41</f>
        <v>1.4259712132185964E-5</v>
      </c>
    </row>
    <row r="358" spans="1:17">
      <c r="A358" s="62" t="s">
        <v>3632</v>
      </c>
      <c r="B358" s="72" t="s">
        <v>3176</v>
      </c>
      <c r="C358" s="59">
        <v>9510</v>
      </c>
      <c r="D358" s="134" t="s">
        <v>3675</v>
      </c>
      <c r="E358" s="59" t="s">
        <v>653</v>
      </c>
      <c r="F358" s="79">
        <v>44994</v>
      </c>
      <c r="G358" s="134" t="s">
        <v>3675</v>
      </c>
      <c r="H358" s="69">
        <v>0.81999999996849127</v>
      </c>
      <c r="I358" s="72" t="s">
        <v>3550</v>
      </c>
      <c r="J358" s="72" t="s">
        <v>135</v>
      </c>
      <c r="K358" s="73">
        <v>7.7218999999999996E-2</v>
      </c>
      <c r="L358" s="73">
        <v>7.8099999998041958E-2</v>
      </c>
      <c r="M358" s="69">
        <v>2433.0444550000002</v>
      </c>
      <c r="N358" s="71">
        <v>100.7</v>
      </c>
      <c r="O358" s="69">
        <v>8.8864249540000007</v>
      </c>
      <c r="P358" s="70">
        <f t="shared" si="5"/>
        <v>3.914976222737261E-5</v>
      </c>
      <c r="Q358" s="70">
        <f>O358/'סכום נכסי הקרן'!$C$41</f>
        <v>2.783300846632219E-6</v>
      </c>
    </row>
    <row r="359" spans="1:17">
      <c r="A359" s="62" t="s">
        <v>3632</v>
      </c>
      <c r="B359" s="72" t="s">
        <v>3176</v>
      </c>
      <c r="C359" s="59">
        <v>9560</v>
      </c>
      <c r="D359" s="134" t="s">
        <v>3675</v>
      </c>
      <c r="E359" s="59" t="s">
        <v>653</v>
      </c>
      <c r="F359" s="79">
        <v>45058</v>
      </c>
      <c r="G359" s="134" t="s">
        <v>3675</v>
      </c>
      <c r="H359" s="69">
        <v>0.81999999999958362</v>
      </c>
      <c r="I359" s="72" t="s">
        <v>3550</v>
      </c>
      <c r="J359" s="72" t="s">
        <v>135</v>
      </c>
      <c r="K359" s="73">
        <v>7.7218999999999996E-2</v>
      </c>
      <c r="L359" s="73">
        <v>7.8099999999706529E-2</v>
      </c>
      <c r="M359" s="69">
        <v>13154.723207999999</v>
      </c>
      <c r="N359" s="71">
        <v>100.7</v>
      </c>
      <c r="O359" s="69">
        <v>48.046166561000007</v>
      </c>
      <c r="P359" s="70">
        <f t="shared" si="5"/>
        <v>2.1167072321397459E-4</v>
      </c>
      <c r="Q359" s="70">
        <f>O359/'סכום נכסי הקרן'!$C$41</f>
        <v>1.5048451628061081E-5</v>
      </c>
    </row>
    <row r="360" spans="1:17">
      <c r="A360" s="62" t="s">
        <v>3632</v>
      </c>
      <c r="B360" s="72" t="s">
        <v>3176</v>
      </c>
      <c r="C360" s="59">
        <v>9595</v>
      </c>
      <c r="D360" s="134" t="s">
        <v>3675</v>
      </c>
      <c r="E360" s="59" t="s">
        <v>653</v>
      </c>
      <c r="F360" s="79">
        <v>45237</v>
      </c>
      <c r="G360" s="134" t="s">
        <v>3675</v>
      </c>
      <c r="H360" s="69">
        <v>0.81999999999946038</v>
      </c>
      <c r="I360" s="72" t="s">
        <v>3550</v>
      </c>
      <c r="J360" s="72" t="s">
        <v>135</v>
      </c>
      <c r="K360" s="73">
        <v>7.7195E-2</v>
      </c>
      <c r="L360" s="73">
        <v>7.8099999999821937E-2</v>
      </c>
      <c r="M360" s="69">
        <v>40592.019157000002</v>
      </c>
      <c r="N360" s="71">
        <v>100.7</v>
      </c>
      <c r="O360" s="69">
        <v>148.257840644</v>
      </c>
      <c r="P360" s="70">
        <f t="shared" si="5"/>
        <v>6.5316021230153504E-4</v>
      </c>
      <c r="Q360" s="70">
        <f>O360/'סכום נכסי הקרן'!$C$41</f>
        <v>4.6435566104518499E-5</v>
      </c>
    </row>
    <row r="361" spans="1:17">
      <c r="A361" s="62" t="s">
        <v>3633</v>
      </c>
      <c r="B361" s="72" t="s">
        <v>3176</v>
      </c>
      <c r="C361" s="59">
        <v>9606</v>
      </c>
      <c r="D361" s="134" t="s">
        <v>3675</v>
      </c>
      <c r="E361" s="59" t="s">
        <v>653</v>
      </c>
      <c r="F361" s="79">
        <v>44136</v>
      </c>
      <c r="G361" s="134" t="s">
        <v>3675</v>
      </c>
      <c r="H361" s="69">
        <v>0.24999999999991337</v>
      </c>
      <c r="I361" s="72" t="s">
        <v>3550</v>
      </c>
      <c r="J361" s="72" t="s">
        <v>135</v>
      </c>
      <c r="K361" s="73">
        <v>7.0095999999999992E-2</v>
      </c>
      <c r="L361" s="73">
        <v>0</v>
      </c>
      <c r="M361" s="69">
        <v>904040.68052099983</v>
      </c>
      <c r="N361" s="71">
        <v>88.007137999999998</v>
      </c>
      <c r="O361" s="69">
        <v>2885.715025897</v>
      </c>
      <c r="P361" s="70">
        <f t="shared" si="5"/>
        <v>1.2713217936867971E-2</v>
      </c>
      <c r="Q361" s="70">
        <f>O361/'סכום נכסי הקרן'!$C$41</f>
        <v>9.0382950582428728E-4</v>
      </c>
    </row>
    <row r="362" spans="1:17">
      <c r="A362" s="62" t="s">
        <v>3634</v>
      </c>
      <c r="B362" s="72" t="s">
        <v>3176</v>
      </c>
      <c r="C362" s="59">
        <v>6588</v>
      </c>
      <c r="D362" s="134" t="s">
        <v>3675</v>
      </c>
      <c r="E362" s="59" t="s">
        <v>653</v>
      </c>
      <c r="F362" s="79">
        <v>43397</v>
      </c>
      <c r="G362" s="134" t="s">
        <v>3675</v>
      </c>
      <c r="H362" s="69">
        <v>0.51000000000004664</v>
      </c>
      <c r="I362" s="72" t="s">
        <v>3550</v>
      </c>
      <c r="J362" s="72" t="s">
        <v>135</v>
      </c>
      <c r="K362" s="73">
        <v>7.7218999999999996E-2</v>
      </c>
      <c r="L362" s="73">
        <v>7.5599999999999473E-2</v>
      </c>
      <c r="M362" s="69">
        <v>821484.01676899998</v>
      </c>
      <c r="N362" s="71">
        <v>100.73</v>
      </c>
      <c r="O362" s="69">
        <v>3001.2730936859998</v>
      </c>
      <c r="P362" s="70">
        <f t="shared" si="5"/>
        <v>1.3222317029114011E-2</v>
      </c>
      <c r="Q362" s="70">
        <f>O362/'סכום נכסי הקרן'!$C$41</f>
        <v>9.4002323610133543E-4</v>
      </c>
    </row>
    <row r="363" spans="1:17">
      <c r="A363" s="62" t="s">
        <v>3635</v>
      </c>
      <c r="B363" s="72" t="s">
        <v>3176</v>
      </c>
      <c r="C363" s="59" t="s">
        <v>3371</v>
      </c>
      <c r="D363" s="134" t="s">
        <v>3675</v>
      </c>
      <c r="E363" s="59" t="s">
        <v>653</v>
      </c>
      <c r="F363" s="79">
        <v>44144</v>
      </c>
      <c r="G363" s="134" t="s">
        <v>3675</v>
      </c>
      <c r="H363" s="69">
        <v>1</v>
      </c>
      <c r="I363" s="72" t="s">
        <v>3550</v>
      </c>
      <c r="J363" s="72" t="s">
        <v>135</v>
      </c>
      <c r="K363" s="73">
        <v>7.8763E-2</v>
      </c>
      <c r="L363" s="73">
        <v>0</v>
      </c>
      <c r="M363" s="69">
        <v>1022787.481283</v>
      </c>
      <c r="N363" s="71">
        <v>78.199742999999998</v>
      </c>
      <c r="O363" s="69">
        <v>2900.9369088920002</v>
      </c>
      <c r="P363" s="70">
        <f t="shared" si="5"/>
        <v>1.2780278999442849E-2</v>
      </c>
      <c r="Q363" s="70">
        <f>O363/'סכום נכסי הקרן'!$C$41</f>
        <v>9.0859712385365577E-4</v>
      </c>
    </row>
    <row r="364" spans="1:17">
      <c r="A364" s="62" t="s">
        <v>3636</v>
      </c>
      <c r="B364" s="72" t="s">
        <v>3176</v>
      </c>
      <c r="C364" s="59">
        <v>6826</v>
      </c>
      <c r="D364" s="134" t="s">
        <v>3675</v>
      </c>
      <c r="E364" s="59" t="s">
        <v>653</v>
      </c>
      <c r="F364" s="79">
        <v>43550</v>
      </c>
      <c r="G364" s="134" t="s">
        <v>3675</v>
      </c>
      <c r="H364" s="69">
        <v>1.7599999999993348</v>
      </c>
      <c r="I364" s="72" t="s">
        <v>3554</v>
      </c>
      <c r="J364" s="72" t="s">
        <v>135</v>
      </c>
      <c r="K364" s="73">
        <v>8.4559999999999996E-2</v>
      </c>
      <c r="L364" s="73">
        <v>8.5599999999973392E-2</v>
      </c>
      <c r="M364" s="69">
        <v>411854.03611799999</v>
      </c>
      <c r="N364" s="71">
        <v>100.61</v>
      </c>
      <c r="O364" s="69">
        <v>1502.9066812250001</v>
      </c>
      <c r="P364" s="70">
        <f t="shared" si="5"/>
        <v>6.6211597492199367E-3</v>
      </c>
      <c r="Q364" s="70">
        <f>O364/'סכום נכסי הקרן'!$C$41</f>
        <v>4.7072264267306616E-4</v>
      </c>
    </row>
    <row r="365" spans="1:17">
      <c r="A365" s="62" t="s">
        <v>3637</v>
      </c>
      <c r="B365" s="72" t="s">
        <v>3176</v>
      </c>
      <c r="C365" s="59">
        <v>6528</v>
      </c>
      <c r="D365" s="134" t="s">
        <v>3675</v>
      </c>
      <c r="E365" s="59" t="s">
        <v>653</v>
      </c>
      <c r="F365" s="79">
        <v>43373</v>
      </c>
      <c r="G365" s="134" t="s">
        <v>3675</v>
      </c>
      <c r="H365" s="69">
        <v>4.2699999999995022</v>
      </c>
      <c r="I365" s="72" t="s">
        <v>3554</v>
      </c>
      <c r="J365" s="72" t="s">
        <v>138</v>
      </c>
      <c r="K365" s="73">
        <v>3.032E-2</v>
      </c>
      <c r="L365" s="73">
        <v>6.2999999999992895E-2</v>
      </c>
      <c r="M365" s="69">
        <v>696873.86114299996</v>
      </c>
      <c r="N365" s="71">
        <v>87.41</v>
      </c>
      <c r="O365" s="69">
        <v>2814.7632240200001</v>
      </c>
      <c r="P365" s="70">
        <f t="shared" si="5"/>
        <v>1.2400634846652612E-2</v>
      </c>
      <c r="Q365" s="70">
        <f>O365/'סכום נכסי הקרן'!$C$41</f>
        <v>8.8160682220780721E-4</v>
      </c>
    </row>
    <row r="366" spans="1:17">
      <c r="A366" s="62" t="s">
        <v>3638</v>
      </c>
      <c r="B366" s="72" t="s">
        <v>3176</v>
      </c>
      <c r="C366" s="59">
        <v>8860</v>
      </c>
      <c r="D366" s="134" t="s">
        <v>3675</v>
      </c>
      <c r="E366" s="59" t="s">
        <v>653</v>
      </c>
      <c r="F366" s="79">
        <v>44585</v>
      </c>
      <c r="G366" s="134" t="s">
        <v>3675</v>
      </c>
      <c r="H366" s="69">
        <v>2.160000000006824</v>
      </c>
      <c r="I366" s="72" t="s">
        <v>3558</v>
      </c>
      <c r="J366" s="72" t="s">
        <v>137</v>
      </c>
      <c r="K366" s="73">
        <v>6.5960000000000005E-2</v>
      </c>
      <c r="L366" s="73">
        <v>7.1300000000162067E-2</v>
      </c>
      <c r="M366" s="69">
        <v>43779.563957999999</v>
      </c>
      <c r="N366" s="71">
        <v>100.13</v>
      </c>
      <c r="O366" s="69">
        <v>175.85441865499999</v>
      </c>
      <c r="P366" s="70">
        <f t="shared" si="5"/>
        <v>7.7473885309492561E-4</v>
      </c>
      <c r="Q366" s="70">
        <f>O366/'סכום נכסי הקרן'!$C$41</f>
        <v>5.5079039643063875E-5</v>
      </c>
    </row>
    <row r="367" spans="1:17">
      <c r="A367" s="62" t="s">
        <v>3638</v>
      </c>
      <c r="B367" s="72" t="s">
        <v>3176</v>
      </c>
      <c r="C367" s="59">
        <v>8977</v>
      </c>
      <c r="D367" s="134" t="s">
        <v>3675</v>
      </c>
      <c r="E367" s="59" t="s">
        <v>653</v>
      </c>
      <c r="F367" s="79">
        <v>44553</v>
      </c>
      <c r="G367" s="134" t="s">
        <v>3675</v>
      </c>
      <c r="H367" s="69">
        <v>2.1600000000293353</v>
      </c>
      <c r="I367" s="72" t="s">
        <v>3558</v>
      </c>
      <c r="J367" s="72" t="s">
        <v>137</v>
      </c>
      <c r="K367" s="73">
        <v>6.5960000000000005E-2</v>
      </c>
      <c r="L367" s="73">
        <v>7.150000000073338E-2</v>
      </c>
      <c r="M367" s="69">
        <v>6451.7251480000004</v>
      </c>
      <c r="N367" s="71">
        <v>100.1</v>
      </c>
      <c r="O367" s="69">
        <v>25.907623513999997</v>
      </c>
      <c r="P367" s="70">
        <f t="shared" si="5"/>
        <v>1.1413783447221215E-4</v>
      </c>
      <c r="Q367" s="70">
        <f>O367/'סכום נכסי הקרן'!$C$41</f>
        <v>8.1144792010297743E-6</v>
      </c>
    </row>
    <row r="368" spans="1:17">
      <c r="A368" s="62" t="s">
        <v>3638</v>
      </c>
      <c r="B368" s="72" t="s">
        <v>3176</v>
      </c>
      <c r="C368" s="59">
        <v>8978</v>
      </c>
      <c r="D368" s="134" t="s">
        <v>3675</v>
      </c>
      <c r="E368" s="59" t="s">
        <v>653</v>
      </c>
      <c r="F368" s="79">
        <v>44553</v>
      </c>
      <c r="G368" s="134" t="s">
        <v>3675</v>
      </c>
      <c r="H368" s="69">
        <v>2.1599999999903718</v>
      </c>
      <c r="I368" s="72" t="s">
        <v>3558</v>
      </c>
      <c r="J368" s="72" t="s">
        <v>137</v>
      </c>
      <c r="K368" s="73">
        <v>6.5960000000000005E-2</v>
      </c>
      <c r="L368" s="73">
        <v>7.259999999984354E-2</v>
      </c>
      <c r="M368" s="69">
        <v>8295.0753420000001</v>
      </c>
      <c r="N368" s="71">
        <v>99.88</v>
      </c>
      <c r="O368" s="69">
        <v>33.236593352000007</v>
      </c>
      <c r="P368" s="70">
        <f t="shared" si="5"/>
        <v>1.4642612003300256E-4</v>
      </c>
      <c r="Q368" s="70">
        <f>O368/'סכום נכסי הקרן'!$C$41</f>
        <v>1.0409972389870067E-5</v>
      </c>
    </row>
    <row r="369" spans="1:17">
      <c r="A369" s="62" t="s">
        <v>3638</v>
      </c>
      <c r="B369" s="72" t="s">
        <v>3176</v>
      </c>
      <c r="C369" s="59">
        <v>8979</v>
      </c>
      <c r="D369" s="134" t="s">
        <v>3675</v>
      </c>
      <c r="E369" s="59" t="s">
        <v>653</v>
      </c>
      <c r="F369" s="79">
        <v>44553</v>
      </c>
      <c r="G369" s="134" t="s">
        <v>3675</v>
      </c>
      <c r="H369" s="69">
        <v>2.1600000000038593</v>
      </c>
      <c r="I369" s="72" t="s">
        <v>3558</v>
      </c>
      <c r="J369" s="72" t="s">
        <v>137</v>
      </c>
      <c r="K369" s="73">
        <v>6.5960000000000005E-2</v>
      </c>
      <c r="L369" s="73">
        <v>7.1400000000122213E-2</v>
      </c>
      <c r="M369" s="69">
        <v>38710.350580999999</v>
      </c>
      <c r="N369" s="71">
        <v>100.11</v>
      </c>
      <c r="O369" s="69">
        <v>155.46126671499999</v>
      </c>
      <c r="P369" s="70">
        <f t="shared" si="5"/>
        <v>6.8489540607877676E-4</v>
      </c>
      <c r="Q369" s="70">
        <f>O369/'סכום נכסי הקרן'!$C$41</f>
        <v>4.8691737960563058E-5</v>
      </c>
    </row>
    <row r="370" spans="1:17">
      <c r="A370" s="62" t="s">
        <v>3638</v>
      </c>
      <c r="B370" s="72" t="s">
        <v>3176</v>
      </c>
      <c r="C370" s="59">
        <v>8918</v>
      </c>
      <c r="D370" s="134" t="s">
        <v>3675</v>
      </c>
      <c r="E370" s="59" t="s">
        <v>653</v>
      </c>
      <c r="F370" s="79">
        <v>44553</v>
      </c>
      <c r="G370" s="134" t="s">
        <v>3675</v>
      </c>
      <c r="H370" s="69">
        <v>2.1599999999693753</v>
      </c>
      <c r="I370" s="72" t="s">
        <v>3558</v>
      </c>
      <c r="J370" s="72" t="s">
        <v>137</v>
      </c>
      <c r="K370" s="73">
        <v>6.5960000000000005E-2</v>
      </c>
      <c r="L370" s="73">
        <v>7.1499999998671432E-2</v>
      </c>
      <c r="M370" s="69">
        <v>5530.0501270000004</v>
      </c>
      <c r="N370" s="71">
        <v>100.09</v>
      </c>
      <c r="O370" s="69">
        <v>22.204315472999998</v>
      </c>
      <c r="P370" s="70">
        <f t="shared" si="5"/>
        <v>9.7822653731884584E-5</v>
      </c>
      <c r="Q370" s="70">
        <f>O370/'סכום נכסי הקרן'!$C$41</f>
        <v>6.9545728878373606E-6</v>
      </c>
    </row>
    <row r="371" spans="1:17">
      <c r="A371" s="62" t="s">
        <v>3638</v>
      </c>
      <c r="B371" s="72" t="s">
        <v>3176</v>
      </c>
      <c r="C371" s="59">
        <v>9037</v>
      </c>
      <c r="D371" s="134" t="s">
        <v>3675</v>
      </c>
      <c r="E371" s="59" t="s">
        <v>653</v>
      </c>
      <c r="F371" s="79">
        <v>44671</v>
      </c>
      <c r="G371" s="134" t="s">
        <v>3675</v>
      </c>
      <c r="H371" s="69">
        <v>2.1600000000172868</v>
      </c>
      <c r="I371" s="72" t="s">
        <v>3558</v>
      </c>
      <c r="J371" s="72" t="s">
        <v>137</v>
      </c>
      <c r="K371" s="73">
        <v>6.5960000000000005E-2</v>
      </c>
      <c r="L371" s="73">
        <v>7.1300000000590641E-2</v>
      </c>
      <c r="M371" s="69">
        <v>3456.2814050000002</v>
      </c>
      <c r="N371" s="71">
        <v>100.13</v>
      </c>
      <c r="O371" s="69">
        <v>13.883243586000003</v>
      </c>
      <c r="P371" s="70">
        <f t="shared" si="5"/>
        <v>6.1163593700517497E-5</v>
      </c>
      <c r="Q371" s="70">
        <f>O371/'סכום נכסי הקרן'!$C$41</f>
        <v>4.3483452374761511E-6</v>
      </c>
    </row>
    <row r="372" spans="1:17">
      <c r="A372" s="62" t="s">
        <v>3638</v>
      </c>
      <c r="B372" s="72" t="s">
        <v>3176</v>
      </c>
      <c r="C372" s="59">
        <v>9130</v>
      </c>
      <c r="D372" s="134" t="s">
        <v>3675</v>
      </c>
      <c r="E372" s="59" t="s">
        <v>653</v>
      </c>
      <c r="F372" s="79">
        <v>44742</v>
      </c>
      <c r="G372" s="134" t="s">
        <v>3675</v>
      </c>
      <c r="H372" s="69">
        <v>2.1600000000048016</v>
      </c>
      <c r="I372" s="72" t="s">
        <v>3558</v>
      </c>
      <c r="J372" s="72" t="s">
        <v>137</v>
      </c>
      <c r="K372" s="73">
        <v>6.5960000000000005E-2</v>
      </c>
      <c r="L372" s="73">
        <v>7.1300000000144054E-2</v>
      </c>
      <c r="M372" s="69">
        <v>20737.688127000001</v>
      </c>
      <c r="N372" s="71">
        <v>100.13</v>
      </c>
      <c r="O372" s="69">
        <v>83.299461059999999</v>
      </c>
      <c r="P372" s="70">
        <f t="shared" si="5"/>
        <v>3.6698156019416525E-4</v>
      </c>
      <c r="Q372" s="70">
        <f>O372/'סכום נכסי הקרן'!$C$41</f>
        <v>2.6090071282033979E-5</v>
      </c>
    </row>
    <row r="373" spans="1:17">
      <c r="A373" s="62" t="s">
        <v>3638</v>
      </c>
      <c r="B373" s="72" t="s">
        <v>3176</v>
      </c>
      <c r="C373" s="59">
        <v>9313</v>
      </c>
      <c r="D373" s="134" t="s">
        <v>3675</v>
      </c>
      <c r="E373" s="59" t="s">
        <v>653</v>
      </c>
      <c r="F373" s="79">
        <v>44886</v>
      </c>
      <c r="G373" s="134" t="s">
        <v>3675</v>
      </c>
      <c r="H373" s="69">
        <v>2.1599999999947292</v>
      </c>
      <c r="I373" s="72" t="s">
        <v>3558</v>
      </c>
      <c r="J373" s="72" t="s">
        <v>137</v>
      </c>
      <c r="K373" s="73">
        <v>6.5960000000000005E-2</v>
      </c>
      <c r="L373" s="73">
        <v>7.1299999999973648E-2</v>
      </c>
      <c r="M373" s="69">
        <v>9447.1690419999995</v>
      </c>
      <c r="N373" s="71">
        <v>100.13</v>
      </c>
      <c r="O373" s="69">
        <v>37.94753257</v>
      </c>
      <c r="P373" s="70">
        <f t="shared" si="5"/>
        <v>1.6718048989568699E-4</v>
      </c>
      <c r="Q373" s="70">
        <f>O373/'סכום נכסי הקרן'!$C$41</f>
        <v>1.1885477014256761E-5</v>
      </c>
    </row>
    <row r="374" spans="1:17">
      <c r="A374" s="62" t="s">
        <v>3638</v>
      </c>
      <c r="B374" s="72" t="s">
        <v>3176</v>
      </c>
      <c r="C374" s="59">
        <v>9496</v>
      </c>
      <c r="D374" s="134" t="s">
        <v>3675</v>
      </c>
      <c r="E374" s="59" t="s">
        <v>653</v>
      </c>
      <c r="F374" s="79">
        <v>44985</v>
      </c>
      <c r="G374" s="134" t="s">
        <v>3675</v>
      </c>
      <c r="H374" s="69">
        <v>2.1599999999898709</v>
      </c>
      <c r="I374" s="72" t="s">
        <v>3558</v>
      </c>
      <c r="J374" s="72" t="s">
        <v>137</v>
      </c>
      <c r="K374" s="73">
        <v>6.5960000000000005E-2</v>
      </c>
      <c r="L374" s="73">
        <v>7.1299999999485095E-2</v>
      </c>
      <c r="M374" s="69">
        <v>14746.800488999997</v>
      </c>
      <c r="N374" s="71">
        <v>100.13</v>
      </c>
      <c r="O374" s="69">
        <v>59.235172685000002</v>
      </c>
      <c r="P374" s="70">
        <f t="shared" si="5"/>
        <v>2.6096466668198759E-4</v>
      </c>
      <c r="Q374" s="70">
        <f>O374/'סכום נכסי הקרן'!$C$41</f>
        <v>1.855293969599714E-5</v>
      </c>
    </row>
    <row r="375" spans="1:17">
      <c r="A375" s="62" t="s">
        <v>3638</v>
      </c>
      <c r="B375" s="72" t="s">
        <v>3176</v>
      </c>
      <c r="C375" s="59">
        <v>9547</v>
      </c>
      <c r="D375" s="134" t="s">
        <v>3675</v>
      </c>
      <c r="E375" s="59" t="s">
        <v>653</v>
      </c>
      <c r="F375" s="79">
        <v>45036</v>
      </c>
      <c r="G375" s="134" t="s">
        <v>3675</v>
      </c>
      <c r="H375" s="69">
        <v>2.1599999999942376</v>
      </c>
      <c r="I375" s="72" t="s">
        <v>3558</v>
      </c>
      <c r="J375" s="72" t="s">
        <v>137</v>
      </c>
      <c r="K375" s="73">
        <v>6.5960000000000005E-2</v>
      </c>
      <c r="L375" s="73">
        <v>7.130000000076353E-2</v>
      </c>
      <c r="M375" s="69">
        <v>3456.2814050000002</v>
      </c>
      <c r="N375" s="71">
        <v>100.13</v>
      </c>
      <c r="O375" s="69">
        <v>13.883243737999999</v>
      </c>
      <c r="P375" s="70">
        <f t="shared" si="5"/>
        <v>6.1163594370164045E-5</v>
      </c>
      <c r="Q375" s="70">
        <f>O375/'סכום נכסי הקרן'!$C$41</f>
        <v>4.3483452850837912E-6</v>
      </c>
    </row>
    <row r="376" spans="1:17">
      <c r="A376" s="62" t="s">
        <v>3638</v>
      </c>
      <c r="B376" s="72" t="s">
        <v>3176</v>
      </c>
      <c r="C376" s="59">
        <v>9718</v>
      </c>
      <c r="D376" s="134" t="s">
        <v>3675</v>
      </c>
      <c r="E376" s="59" t="s">
        <v>653</v>
      </c>
      <c r="F376" s="79">
        <v>45163</v>
      </c>
      <c r="G376" s="134" t="s">
        <v>3675</v>
      </c>
      <c r="H376" s="69">
        <v>2.1399999999936044</v>
      </c>
      <c r="I376" s="72" t="s">
        <v>3558</v>
      </c>
      <c r="J376" s="72" t="s">
        <v>137</v>
      </c>
      <c r="K376" s="73">
        <v>6.4320000000000002E-2</v>
      </c>
      <c r="L376" s="73">
        <v>7.599999999985961E-2</v>
      </c>
      <c r="M376" s="69">
        <v>31908.389577000002</v>
      </c>
      <c r="N376" s="71">
        <v>100.16</v>
      </c>
      <c r="O376" s="69">
        <v>128.208501463</v>
      </c>
      <c r="P376" s="70">
        <f t="shared" si="5"/>
        <v>5.6483145627026052E-4</v>
      </c>
      <c r="Q376" s="70">
        <f>O376/'סכום נכסי הקרן'!$C$41</f>
        <v>4.0155949385111519E-5</v>
      </c>
    </row>
    <row r="377" spans="1:17">
      <c r="A377" s="62" t="s">
        <v>3638</v>
      </c>
      <c r="B377" s="72" t="s">
        <v>3176</v>
      </c>
      <c r="C377" s="59">
        <v>9799</v>
      </c>
      <c r="D377" s="134" t="s">
        <v>3675</v>
      </c>
      <c r="E377" s="59" t="s">
        <v>653</v>
      </c>
      <c r="F377" s="79">
        <v>45208</v>
      </c>
      <c r="G377" s="134" t="s">
        <v>3675</v>
      </c>
      <c r="H377" s="69">
        <v>2.1499999999342525</v>
      </c>
      <c r="I377" s="72" t="s">
        <v>3558</v>
      </c>
      <c r="J377" s="72" t="s">
        <v>137</v>
      </c>
      <c r="K377" s="73">
        <v>6.6130000000000008E-2</v>
      </c>
      <c r="L377" s="73">
        <v>6.9699999998193679E-2</v>
      </c>
      <c r="M377" s="69">
        <v>3576.0988870000001</v>
      </c>
      <c r="N377" s="71">
        <v>100.72</v>
      </c>
      <c r="O377" s="69">
        <v>14.449168612999999</v>
      </c>
      <c r="P377" s="70">
        <f t="shared" si="5"/>
        <v>6.3656815706021123E-5</v>
      </c>
      <c r="Q377" s="70">
        <f>O377/'סכום נכסי הקרן'!$C$41</f>
        <v>4.5255975762887849E-6</v>
      </c>
    </row>
    <row r="378" spans="1:17">
      <c r="A378" s="62" t="s">
        <v>3638</v>
      </c>
      <c r="B378" s="72" t="s">
        <v>3176</v>
      </c>
      <c r="C378" s="59">
        <v>8829</v>
      </c>
      <c r="D378" s="134" t="s">
        <v>3675</v>
      </c>
      <c r="E378" s="59" t="s">
        <v>653</v>
      </c>
      <c r="F378" s="79">
        <v>44553</v>
      </c>
      <c r="G378" s="134" t="s">
        <v>3675</v>
      </c>
      <c r="H378" s="69">
        <v>2.1600000000002866</v>
      </c>
      <c r="I378" s="72" t="s">
        <v>3558</v>
      </c>
      <c r="J378" s="72" t="s">
        <v>137</v>
      </c>
      <c r="K378" s="73">
        <v>6.6089999999999996E-2</v>
      </c>
      <c r="L378" s="73">
        <v>7.140000000001144E-2</v>
      </c>
      <c r="M378" s="69">
        <v>418210.045912</v>
      </c>
      <c r="N378" s="71">
        <v>99.99</v>
      </c>
      <c r="O378" s="69">
        <v>1677.5235955220001</v>
      </c>
      <c r="P378" s="70">
        <f t="shared" si="5"/>
        <v>7.3904466909307208E-3</v>
      </c>
      <c r="Q378" s="70">
        <f>O378/'סכום נכסי הקרן'!$C$41</f>
        <v>5.2541408584790331E-4</v>
      </c>
    </row>
    <row r="379" spans="1:17">
      <c r="A379" s="62" t="s">
        <v>3639</v>
      </c>
      <c r="B379" s="72" t="s">
        <v>3176</v>
      </c>
      <c r="C379" s="59">
        <v>7382</v>
      </c>
      <c r="D379" s="134" t="s">
        <v>3675</v>
      </c>
      <c r="E379" s="59" t="s">
        <v>653</v>
      </c>
      <c r="F379" s="79">
        <v>43860</v>
      </c>
      <c r="G379" s="134" t="s">
        <v>3675</v>
      </c>
      <c r="H379" s="69">
        <v>2.4799999999999511</v>
      </c>
      <c r="I379" s="72" t="s">
        <v>3554</v>
      </c>
      <c r="J379" s="72" t="s">
        <v>135</v>
      </c>
      <c r="K379" s="73">
        <v>8.1890000000000004E-2</v>
      </c>
      <c r="L379" s="73">
        <v>8.5599999999993306E-2</v>
      </c>
      <c r="M379" s="69">
        <v>673864.49209399999</v>
      </c>
      <c r="N379" s="71">
        <v>100.34</v>
      </c>
      <c r="O379" s="69">
        <v>2452.4165260689997</v>
      </c>
      <c r="P379" s="70">
        <f t="shared" si="5"/>
        <v>1.0804291306692835E-2</v>
      </c>
      <c r="Q379" s="70">
        <f>O379/'סכום נכסי הקרן'!$C$41</f>
        <v>7.681168781187111E-4</v>
      </c>
    </row>
    <row r="380" spans="1:17">
      <c r="A380" s="62" t="s">
        <v>3640</v>
      </c>
      <c r="B380" s="72" t="s">
        <v>3176</v>
      </c>
      <c r="C380" s="59">
        <v>9158</v>
      </c>
      <c r="D380" s="134" t="s">
        <v>3675</v>
      </c>
      <c r="E380" s="59" t="s">
        <v>653</v>
      </c>
      <c r="F380" s="79">
        <v>44179</v>
      </c>
      <c r="G380" s="134" t="s">
        <v>3675</v>
      </c>
      <c r="H380" s="69">
        <v>2.2599999999996041</v>
      </c>
      <c r="I380" s="72" t="s">
        <v>3554</v>
      </c>
      <c r="J380" s="72" t="s">
        <v>135</v>
      </c>
      <c r="K380" s="73">
        <v>8.0809999999999993E-2</v>
      </c>
      <c r="L380" s="73">
        <v>9.2199999999974178E-2</v>
      </c>
      <c r="M380" s="69">
        <v>296954.12539900001</v>
      </c>
      <c r="N380" s="71">
        <v>98.56</v>
      </c>
      <c r="O380" s="69">
        <v>1061.543069417</v>
      </c>
      <c r="P380" s="70">
        <f t="shared" si="5"/>
        <v>4.6767017081581312E-3</v>
      </c>
      <c r="Q380" s="70">
        <f>O380/'סכום נכסי הקרן'!$C$41</f>
        <v>3.3248395604972328E-4</v>
      </c>
    </row>
    <row r="381" spans="1:17">
      <c r="A381" s="136" t="s">
        <v>3675</v>
      </c>
      <c r="B381" s="136" t="s">
        <v>3675</v>
      </c>
      <c r="C381" s="136" t="s">
        <v>3675</v>
      </c>
      <c r="D381" s="136" t="s">
        <v>3675</v>
      </c>
      <c r="E381" s="137" t="s">
        <v>3675</v>
      </c>
      <c r="F381" s="137" t="s">
        <v>3675</v>
      </c>
      <c r="G381" s="137" t="s">
        <v>3675</v>
      </c>
      <c r="H381" s="137" t="s">
        <v>3675</v>
      </c>
      <c r="I381" s="137" t="s">
        <v>3675</v>
      </c>
      <c r="J381" s="137" t="s">
        <v>3675</v>
      </c>
      <c r="K381" s="137" t="s">
        <v>3675</v>
      </c>
      <c r="L381" s="137" t="s">
        <v>3675</v>
      </c>
      <c r="M381" s="137" t="s">
        <v>3675</v>
      </c>
      <c r="N381" s="137" t="s">
        <v>3675</v>
      </c>
      <c r="O381" s="137" t="s">
        <v>3675</v>
      </c>
      <c r="P381" s="137" t="s">
        <v>3675</v>
      </c>
      <c r="Q381" s="137" t="s">
        <v>3675</v>
      </c>
    </row>
    <row r="382" spans="1:17">
      <c r="A382" s="136" t="s">
        <v>3675</v>
      </c>
      <c r="B382" s="136" t="s">
        <v>3675</v>
      </c>
      <c r="C382" s="136" t="s">
        <v>3675</v>
      </c>
      <c r="D382" s="136" t="s">
        <v>3675</v>
      </c>
      <c r="E382" s="137" t="s">
        <v>3675</v>
      </c>
      <c r="F382" s="137" t="s">
        <v>3675</v>
      </c>
      <c r="G382" s="137" t="s">
        <v>3675</v>
      </c>
      <c r="H382" s="137" t="s">
        <v>3675</v>
      </c>
      <c r="I382" s="137" t="s">
        <v>3675</v>
      </c>
      <c r="J382" s="137" t="s">
        <v>3675</v>
      </c>
      <c r="K382" s="137" t="s">
        <v>3675</v>
      </c>
      <c r="L382" s="137" t="s">
        <v>3675</v>
      </c>
      <c r="M382" s="137" t="s">
        <v>3675</v>
      </c>
      <c r="N382" s="137" t="s">
        <v>3675</v>
      </c>
      <c r="O382" s="137" t="s">
        <v>3675</v>
      </c>
      <c r="P382" s="137" t="s">
        <v>3675</v>
      </c>
      <c r="Q382" s="137" t="s">
        <v>3675</v>
      </c>
    </row>
    <row r="383" spans="1:17">
      <c r="A383" s="136" t="s">
        <v>3675</v>
      </c>
      <c r="B383" s="136" t="s">
        <v>3675</v>
      </c>
      <c r="C383" s="136" t="s">
        <v>3675</v>
      </c>
      <c r="D383" s="136" t="s">
        <v>3675</v>
      </c>
      <c r="E383" s="137" t="s">
        <v>3675</v>
      </c>
      <c r="F383" s="137" t="s">
        <v>3675</v>
      </c>
      <c r="G383" s="137" t="s">
        <v>3675</v>
      </c>
      <c r="H383" s="137" t="s">
        <v>3675</v>
      </c>
      <c r="I383" s="137" t="s">
        <v>3675</v>
      </c>
      <c r="J383" s="137" t="s">
        <v>3675</v>
      </c>
      <c r="K383" s="137" t="s">
        <v>3675</v>
      </c>
      <c r="L383" s="137" t="s">
        <v>3675</v>
      </c>
      <c r="M383" s="137" t="s">
        <v>3675</v>
      </c>
      <c r="N383" s="137" t="s">
        <v>3675</v>
      </c>
      <c r="O383" s="137" t="s">
        <v>3675</v>
      </c>
      <c r="P383" s="137" t="s">
        <v>3675</v>
      </c>
      <c r="Q383" s="137" t="s">
        <v>3675</v>
      </c>
    </row>
    <row r="384" spans="1:17">
      <c r="A384" s="102" t="s">
        <v>214</v>
      </c>
      <c r="B384" s="136" t="s">
        <v>3675</v>
      </c>
      <c r="C384" s="136" t="s">
        <v>3675</v>
      </c>
      <c r="D384" s="136" t="s">
        <v>3675</v>
      </c>
      <c r="E384" s="137" t="s">
        <v>3675</v>
      </c>
      <c r="F384" s="137" t="s">
        <v>3675</v>
      </c>
      <c r="G384" s="137" t="s">
        <v>3675</v>
      </c>
      <c r="H384" s="137" t="s">
        <v>3675</v>
      </c>
      <c r="I384" s="137" t="s">
        <v>3675</v>
      </c>
      <c r="J384" s="137" t="s">
        <v>3675</v>
      </c>
      <c r="K384" s="137" t="s">
        <v>3675</v>
      </c>
      <c r="L384" s="137" t="s">
        <v>3675</v>
      </c>
      <c r="M384" s="137" t="s">
        <v>3675</v>
      </c>
      <c r="N384" s="137" t="s">
        <v>3675</v>
      </c>
      <c r="O384" s="137" t="s">
        <v>3675</v>
      </c>
      <c r="P384" s="137" t="s">
        <v>3675</v>
      </c>
      <c r="Q384" s="137" t="s">
        <v>3675</v>
      </c>
    </row>
    <row r="385" spans="1:17">
      <c r="A385" s="102" t="s">
        <v>116</v>
      </c>
      <c r="B385" s="136" t="s">
        <v>3675</v>
      </c>
      <c r="C385" s="136" t="s">
        <v>3675</v>
      </c>
      <c r="D385" s="136" t="s">
        <v>3675</v>
      </c>
      <c r="E385" s="137" t="s">
        <v>3675</v>
      </c>
      <c r="F385" s="137" t="s">
        <v>3675</v>
      </c>
      <c r="G385" s="137" t="s">
        <v>3675</v>
      </c>
      <c r="H385" s="137" t="s">
        <v>3675</v>
      </c>
      <c r="I385" s="137" t="s">
        <v>3675</v>
      </c>
      <c r="J385" s="137" t="s">
        <v>3675</v>
      </c>
      <c r="K385" s="137" t="s">
        <v>3675</v>
      </c>
      <c r="L385" s="137" t="s">
        <v>3675</v>
      </c>
      <c r="M385" s="137" t="s">
        <v>3675</v>
      </c>
      <c r="N385" s="137" t="s">
        <v>3675</v>
      </c>
      <c r="O385" s="137" t="s">
        <v>3675</v>
      </c>
      <c r="P385" s="137" t="s">
        <v>3675</v>
      </c>
      <c r="Q385" s="137" t="s">
        <v>3675</v>
      </c>
    </row>
    <row r="386" spans="1:17">
      <c r="A386" s="102" t="s">
        <v>197</v>
      </c>
      <c r="B386" s="136" t="s">
        <v>3675</v>
      </c>
      <c r="C386" s="136" t="s">
        <v>3675</v>
      </c>
      <c r="D386" s="136" t="s">
        <v>3675</v>
      </c>
      <c r="E386" s="137" t="s">
        <v>3675</v>
      </c>
      <c r="F386" s="137" t="s">
        <v>3675</v>
      </c>
      <c r="G386" s="137" t="s">
        <v>3675</v>
      </c>
      <c r="H386" s="137" t="s">
        <v>3675</v>
      </c>
      <c r="I386" s="137" t="s">
        <v>3675</v>
      </c>
      <c r="J386" s="137" t="s">
        <v>3675</v>
      </c>
      <c r="K386" s="137" t="s">
        <v>3675</v>
      </c>
      <c r="L386" s="137" t="s">
        <v>3675</v>
      </c>
      <c r="M386" s="137" t="s">
        <v>3675</v>
      </c>
      <c r="N386" s="137" t="s">
        <v>3675</v>
      </c>
      <c r="O386" s="137" t="s">
        <v>3675</v>
      </c>
      <c r="P386" s="137" t="s">
        <v>3675</v>
      </c>
      <c r="Q386" s="137" t="s">
        <v>3675</v>
      </c>
    </row>
    <row r="387" spans="1:17">
      <c r="A387" s="102" t="s">
        <v>205</v>
      </c>
      <c r="B387" s="136" t="s">
        <v>3675</v>
      </c>
      <c r="C387" s="136" t="s">
        <v>3675</v>
      </c>
      <c r="D387" s="136" t="s">
        <v>3675</v>
      </c>
      <c r="E387" s="137" t="s">
        <v>3675</v>
      </c>
      <c r="F387" s="137" t="s">
        <v>3675</v>
      </c>
      <c r="G387" s="137" t="s">
        <v>3675</v>
      </c>
      <c r="H387" s="137" t="s">
        <v>3675</v>
      </c>
      <c r="I387" s="137" t="s">
        <v>3675</v>
      </c>
      <c r="J387" s="137" t="s">
        <v>3675</v>
      </c>
      <c r="K387" s="137" t="s">
        <v>3675</v>
      </c>
      <c r="L387" s="137" t="s">
        <v>3675</v>
      </c>
      <c r="M387" s="137" t="s">
        <v>3675</v>
      </c>
      <c r="N387" s="137" t="s">
        <v>3675</v>
      </c>
      <c r="O387" s="137" t="s">
        <v>3675</v>
      </c>
      <c r="P387" s="137" t="s">
        <v>3675</v>
      </c>
      <c r="Q387" s="137" t="s">
        <v>3675</v>
      </c>
    </row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1" operator="equal">
      <formula>"NR3"</formula>
    </cfRule>
  </conditionalFormatting>
  <conditionalFormatting sqref="A56:A380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1:A7 A381:Q1048576 R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149</v>
      </c>
      <c r="B1" s="37" t="s" vm="1">
        <v>222</v>
      </c>
    </row>
    <row r="2" spans="1:14">
      <c r="A2" s="37" t="s">
        <v>148</v>
      </c>
      <c r="B2" s="37" t="s">
        <v>223</v>
      </c>
    </row>
    <row r="3" spans="1:14">
      <c r="A3" s="37" t="s">
        <v>150</v>
      </c>
      <c r="B3" s="37" t="s">
        <v>224</v>
      </c>
    </row>
    <row r="4" spans="1:14">
      <c r="A4" s="37" t="s">
        <v>151</v>
      </c>
      <c r="B4" s="37">
        <v>8803</v>
      </c>
    </row>
    <row r="5" spans="1:14" s="3" customFormat="1">
      <c r="A5" s="38" t="s">
        <v>120</v>
      </c>
      <c r="B5" s="39" t="s">
        <v>48</v>
      </c>
      <c r="C5" s="39" t="s">
        <v>121</v>
      </c>
      <c r="D5" s="39" t="s">
        <v>14</v>
      </c>
      <c r="E5" s="39" t="s">
        <v>71</v>
      </c>
      <c r="F5" s="39" t="s">
        <v>17</v>
      </c>
      <c r="G5" s="39" t="s">
        <v>107</v>
      </c>
      <c r="H5" s="39" t="s">
        <v>57</v>
      </c>
      <c r="I5" s="39" t="s">
        <v>18</v>
      </c>
      <c r="J5" s="39" t="s">
        <v>199</v>
      </c>
      <c r="K5" s="39" t="s">
        <v>198</v>
      </c>
      <c r="L5" s="39" t="s">
        <v>115</v>
      </c>
      <c r="M5" s="39" t="s">
        <v>152</v>
      </c>
      <c r="N5" s="41" t="s">
        <v>154</v>
      </c>
    </row>
    <row r="6" spans="1:14" s="3" customFormat="1">
      <c r="A6" s="127" t="s">
        <v>3675</v>
      </c>
      <c r="B6" s="128" t="s">
        <v>3675</v>
      </c>
      <c r="C6" s="128" t="s">
        <v>3675</v>
      </c>
      <c r="D6" s="128" t="s">
        <v>3675</v>
      </c>
      <c r="E6" s="128" t="s">
        <v>3675</v>
      </c>
      <c r="F6" s="27" t="s">
        <v>20</v>
      </c>
      <c r="G6" s="128" t="s">
        <v>3675</v>
      </c>
      <c r="H6" s="27" t="s">
        <v>19</v>
      </c>
      <c r="I6" s="27" t="s">
        <v>19</v>
      </c>
      <c r="J6" s="27" t="s">
        <v>206</v>
      </c>
      <c r="K6" s="128" t="s">
        <v>3675</v>
      </c>
      <c r="L6" s="27" t="s">
        <v>202</v>
      </c>
      <c r="M6" s="27" t="s">
        <v>19</v>
      </c>
      <c r="N6" s="13" t="s">
        <v>19</v>
      </c>
    </row>
    <row r="7" spans="1:14" s="4" customFormat="1" ht="20.25">
      <c r="A7" s="129" t="s">
        <v>3675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93" t="s">
        <v>3406</v>
      </c>
      <c r="B8" s="134" t="s">
        <v>3675</v>
      </c>
      <c r="C8" s="134" t="s">
        <v>3675</v>
      </c>
      <c r="D8" s="134" t="s">
        <v>3675</v>
      </c>
      <c r="E8" s="134" t="s">
        <v>3675</v>
      </c>
      <c r="F8" s="134" t="s">
        <v>3675</v>
      </c>
      <c r="G8" s="134" t="s">
        <v>3675</v>
      </c>
      <c r="H8" s="134" t="s">
        <v>3675</v>
      </c>
      <c r="I8" s="134" t="s">
        <v>3675</v>
      </c>
      <c r="J8" s="134" t="s">
        <v>3675</v>
      </c>
      <c r="K8" s="134" t="s">
        <v>3675</v>
      </c>
      <c r="L8" s="103">
        <v>0</v>
      </c>
      <c r="M8" s="104">
        <v>0</v>
      </c>
      <c r="N8" s="104">
        <v>0</v>
      </c>
    </row>
    <row r="9" spans="1:14">
      <c r="A9" s="102" t="s">
        <v>214</v>
      </c>
      <c r="B9" s="134" t="s">
        <v>3675</v>
      </c>
      <c r="C9" s="134" t="s">
        <v>3675</v>
      </c>
      <c r="D9" s="134" t="s">
        <v>3675</v>
      </c>
      <c r="E9" s="134" t="s">
        <v>3675</v>
      </c>
      <c r="F9" s="134" t="s">
        <v>3675</v>
      </c>
      <c r="G9" s="134" t="s">
        <v>3675</v>
      </c>
      <c r="H9" s="134" t="s">
        <v>3675</v>
      </c>
      <c r="I9" s="134" t="s">
        <v>3675</v>
      </c>
      <c r="J9" s="134" t="s">
        <v>3675</v>
      </c>
      <c r="K9" s="134" t="s">
        <v>3675</v>
      </c>
      <c r="L9" s="134" t="s">
        <v>3675</v>
      </c>
      <c r="M9" s="134" t="s">
        <v>3675</v>
      </c>
      <c r="N9" s="134" t="s">
        <v>3675</v>
      </c>
    </row>
    <row r="10" spans="1:14">
      <c r="A10" s="102" t="s">
        <v>116</v>
      </c>
      <c r="B10" s="134" t="s">
        <v>3675</v>
      </c>
      <c r="C10" s="134" t="s">
        <v>3675</v>
      </c>
      <c r="D10" s="134" t="s">
        <v>3675</v>
      </c>
      <c r="E10" s="134" t="s">
        <v>3675</v>
      </c>
      <c r="F10" s="134" t="s">
        <v>3675</v>
      </c>
      <c r="G10" s="134" t="s">
        <v>3675</v>
      </c>
      <c r="H10" s="134" t="s">
        <v>3675</v>
      </c>
      <c r="I10" s="134" t="s">
        <v>3675</v>
      </c>
      <c r="J10" s="134" t="s">
        <v>3675</v>
      </c>
      <c r="K10" s="134" t="s">
        <v>3675</v>
      </c>
      <c r="L10" s="134" t="s">
        <v>3675</v>
      </c>
      <c r="M10" s="134" t="s">
        <v>3675</v>
      </c>
      <c r="N10" s="134" t="s">
        <v>3675</v>
      </c>
    </row>
    <row r="11" spans="1:14">
      <c r="A11" s="102" t="s">
        <v>197</v>
      </c>
      <c r="B11" s="134" t="s">
        <v>3675</v>
      </c>
      <c r="C11" s="134" t="s">
        <v>3675</v>
      </c>
      <c r="D11" s="134" t="s">
        <v>3675</v>
      </c>
      <c r="E11" s="134" t="s">
        <v>3675</v>
      </c>
      <c r="F11" s="134" t="s">
        <v>3675</v>
      </c>
      <c r="G11" s="134" t="s">
        <v>3675</v>
      </c>
      <c r="H11" s="134" t="s">
        <v>3675</v>
      </c>
      <c r="I11" s="134" t="s">
        <v>3675</v>
      </c>
      <c r="J11" s="134" t="s">
        <v>3675</v>
      </c>
      <c r="K11" s="134" t="s">
        <v>3675</v>
      </c>
      <c r="L11" s="134" t="s">
        <v>3675</v>
      </c>
      <c r="M11" s="134" t="s">
        <v>3675</v>
      </c>
      <c r="N11" s="134" t="s">
        <v>3675</v>
      </c>
    </row>
    <row r="12" spans="1:14">
      <c r="A12" s="102" t="s">
        <v>205</v>
      </c>
      <c r="B12" s="134" t="s">
        <v>3675</v>
      </c>
      <c r="C12" s="134" t="s">
        <v>3675</v>
      </c>
      <c r="D12" s="134" t="s">
        <v>3675</v>
      </c>
      <c r="E12" s="134" t="s">
        <v>3675</v>
      </c>
      <c r="F12" s="134" t="s">
        <v>3675</v>
      </c>
      <c r="G12" s="134" t="s">
        <v>3675</v>
      </c>
      <c r="H12" s="134" t="s">
        <v>3675</v>
      </c>
      <c r="I12" s="134" t="s">
        <v>3675</v>
      </c>
      <c r="J12" s="134" t="s">
        <v>3675</v>
      </c>
      <c r="K12" s="134" t="s">
        <v>3675</v>
      </c>
      <c r="L12" s="134" t="s">
        <v>3675</v>
      </c>
      <c r="M12" s="134" t="s">
        <v>3675</v>
      </c>
      <c r="N12" s="134" t="s">
        <v>3675</v>
      </c>
    </row>
    <row r="13" spans="1:14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4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4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14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4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4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4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4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4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1:14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1:14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</row>
    <row r="68" spans="1:14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</row>
    <row r="69" spans="1:14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0" spans="1:14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4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</row>
    <row r="72" spans="1:14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</row>
    <row r="74" spans="1:14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4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</row>
    <row r="77" spans="1:14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</row>
    <row r="78" spans="1:14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</row>
    <row r="79" spans="1:14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</row>
    <row r="80" spans="1:14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</row>
    <row r="81" spans="1:14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1:14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</row>
    <row r="83" spans="1:14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</row>
    <row r="84" spans="1:14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</row>
    <row r="85" spans="1:14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</row>
    <row r="86" spans="1:14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14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</row>
    <row r="88" spans="1:14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</row>
    <row r="89" spans="1:14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</row>
    <row r="90" spans="1:14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</row>
    <row r="91" spans="1:14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14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14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</row>
    <row r="94" spans="1:14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1:14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</row>
    <row r="96" spans="1:14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</row>
    <row r="97" spans="1:14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</row>
    <row r="98" spans="1:14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</row>
    <row r="99" spans="1:14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</row>
    <row r="100" spans="1:14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</row>
    <row r="101" spans="1:14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</row>
    <row r="102" spans="1:14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1:14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1:14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  <row r="105" spans="1:14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</row>
    <row r="106" spans="1:14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</row>
    <row r="107" spans="1:14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3.42578125" style="2" bestFit="1" customWidth="1"/>
    <col min="2" max="2" width="58.1406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46.7109375" style="1" bestFit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7" t="s">
        <v>149</v>
      </c>
      <c r="B1" s="37" t="s" vm="1">
        <v>222</v>
      </c>
    </row>
    <row r="2" spans="1:9">
      <c r="A2" s="37" t="s">
        <v>148</v>
      </c>
      <c r="B2" s="37" t="s">
        <v>223</v>
      </c>
    </row>
    <row r="3" spans="1:9">
      <c r="A3" s="37" t="s">
        <v>150</v>
      </c>
      <c r="B3" s="37" t="s">
        <v>224</v>
      </c>
    </row>
    <row r="4" spans="1:9">
      <c r="A4" s="37" t="s">
        <v>151</v>
      </c>
      <c r="B4" s="37">
        <v>8803</v>
      </c>
    </row>
    <row r="5" spans="1:9" s="3" customFormat="1">
      <c r="A5" s="38" t="s">
        <v>120</v>
      </c>
      <c r="B5" s="40" t="s">
        <v>59</v>
      </c>
      <c r="C5" s="40" t="s">
        <v>90</v>
      </c>
      <c r="D5" s="40" t="s">
        <v>60</v>
      </c>
      <c r="E5" s="40" t="s">
        <v>107</v>
      </c>
      <c r="F5" s="40" t="s">
        <v>180</v>
      </c>
      <c r="G5" s="40" t="s">
        <v>152</v>
      </c>
      <c r="H5" s="40" t="s">
        <v>153</v>
      </c>
      <c r="I5" s="52" t="s">
        <v>209</v>
      </c>
    </row>
    <row r="6" spans="1:9" s="3" customFormat="1">
      <c r="A6" s="127" t="s">
        <v>3675</v>
      </c>
      <c r="B6" s="12" t="s">
        <v>21</v>
      </c>
      <c r="C6" s="128" t="s">
        <v>3675</v>
      </c>
      <c r="D6" s="12" t="s">
        <v>19</v>
      </c>
      <c r="E6" s="128" t="s">
        <v>3675</v>
      </c>
      <c r="F6" s="12" t="s">
        <v>203</v>
      </c>
      <c r="G6" s="27" t="s">
        <v>19</v>
      </c>
      <c r="H6" s="27" t="s">
        <v>19</v>
      </c>
      <c r="I6" s="154" t="s">
        <v>3675</v>
      </c>
    </row>
    <row r="7" spans="1:9" s="4" customFormat="1" ht="20.25">
      <c r="A7" s="129" t="s">
        <v>3675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59" t="s">
        <v>44</v>
      </c>
      <c r="B8" s="134" t="s">
        <v>3675</v>
      </c>
      <c r="C8" s="134" t="s">
        <v>3675</v>
      </c>
      <c r="D8" s="85">
        <v>1.1296253127400143E-2</v>
      </c>
      <c r="E8" s="134" t="s">
        <v>3675</v>
      </c>
      <c r="F8" s="69">
        <v>33530.133200000004</v>
      </c>
      <c r="G8" s="70">
        <f>IFERROR(F8/$F$8,0)</f>
        <v>1</v>
      </c>
      <c r="H8" s="70">
        <f>F8/'סכום נכסי הקרן'!$C$41</f>
        <v>1.0501911466797841E-2</v>
      </c>
      <c r="I8" s="134" t="s">
        <v>3675</v>
      </c>
    </row>
    <row r="9" spans="1:9">
      <c r="A9" s="75" t="s">
        <v>196</v>
      </c>
      <c r="B9" s="134" t="s">
        <v>3675</v>
      </c>
      <c r="C9" s="134" t="s">
        <v>3675</v>
      </c>
      <c r="D9" s="85">
        <v>1.1296253127400143E-2</v>
      </c>
      <c r="E9" s="134" t="s">
        <v>3675</v>
      </c>
      <c r="F9" s="69">
        <v>33530.133200000004</v>
      </c>
      <c r="G9" s="70">
        <f t="shared" ref="G9:G26" si="0">IFERROR(F9/$F$8,0)</f>
        <v>1</v>
      </c>
      <c r="H9" s="70">
        <f>F9/'סכום נכסי הקרן'!$C$41</f>
        <v>1.0501911466797841E-2</v>
      </c>
      <c r="I9" s="134" t="s">
        <v>3675</v>
      </c>
    </row>
    <row r="10" spans="1:9">
      <c r="A10" s="76" t="s">
        <v>91</v>
      </c>
      <c r="B10" s="131" t="s">
        <v>3675</v>
      </c>
      <c r="C10" s="131" t="s">
        <v>3675</v>
      </c>
      <c r="D10" s="86">
        <v>2.6364166092502739E-2</v>
      </c>
      <c r="E10" s="131" t="s">
        <v>3675</v>
      </c>
      <c r="F10" s="66">
        <v>14366.65475</v>
      </c>
      <c r="G10" s="67">
        <f t="shared" si="0"/>
        <v>0.42846995758430206</v>
      </c>
      <c r="H10" s="67">
        <f>F10/'סכום נכסי הקרן'!$C$41</f>
        <v>4.4997535607329657E-3</v>
      </c>
      <c r="I10" s="131" t="s">
        <v>3675</v>
      </c>
    </row>
    <row r="11" spans="1:9">
      <c r="A11" s="62" t="s">
        <v>3372</v>
      </c>
      <c r="B11" s="79">
        <v>45291</v>
      </c>
      <c r="C11" s="59" t="s">
        <v>3373</v>
      </c>
      <c r="D11" s="85">
        <v>4.3830761053455479E-2</v>
      </c>
      <c r="E11" s="72" t="s">
        <v>136</v>
      </c>
      <c r="F11" s="69">
        <v>1057.5002099999999</v>
      </c>
      <c r="G11" s="70">
        <f t="shared" si="0"/>
        <v>3.1538801343025974E-2</v>
      </c>
      <c r="H11" s="70">
        <f>F11/'סכום נכסי הקרן'!$C$41</f>
        <v>3.3121769947338359E-4</v>
      </c>
      <c r="I11" s="59" t="s">
        <v>3374</v>
      </c>
    </row>
    <row r="12" spans="1:9">
      <c r="A12" s="62" t="s">
        <v>3375</v>
      </c>
      <c r="B12" s="79">
        <v>45107</v>
      </c>
      <c r="C12" s="59" t="s">
        <v>3373</v>
      </c>
      <c r="D12" s="85">
        <v>5.8760706517898061E-2</v>
      </c>
      <c r="E12" s="72" t="s">
        <v>136</v>
      </c>
      <c r="F12" s="69">
        <v>750.30600000000004</v>
      </c>
      <c r="G12" s="70">
        <f t="shared" si="0"/>
        <v>2.2377065892479064E-2</v>
      </c>
      <c r="H12" s="70">
        <f>F12/'סכום נכסי הקרן'!$C$41</f>
        <v>2.3500196488951676E-4</v>
      </c>
      <c r="I12" s="59" t="s">
        <v>3377</v>
      </c>
    </row>
    <row r="13" spans="1:9">
      <c r="A13" s="62" t="s">
        <v>3378</v>
      </c>
      <c r="B13" s="79">
        <v>45291</v>
      </c>
      <c r="C13" s="59" t="s">
        <v>3376</v>
      </c>
      <c r="D13" s="85">
        <v>1.09E-2</v>
      </c>
      <c r="E13" s="72" t="s">
        <v>136</v>
      </c>
      <c r="F13" s="69">
        <v>512.33654000000001</v>
      </c>
      <c r="G13" s="70">
        <f t="shared" si="0"/>
        <v>1.5279883827004898E-2</v>
      </c>
      <c r="H13" s="70">
        <f>F13/'סכום נכסי הקרן'!$C$41</f>
        <v>1.6046798717416161E-4</v>
      </c>
      <c r="I13" s="59" t="s">
        <v>3379</v>
      </c>
    </row>
    <row r="14" spans="1:9">
      <c r="A14" s="62" t="s">
        <v>3380</v>
      </c>
      <c r="B14" s="79">
        <v>45291</v>
      </c>
      <c r="C14" s="59" t="s">
        <v>3376</v>
      </c>
      <c r="D14" s="85">
        <v>4.7500000000000001E-2</v>
      </c>
      <c r="E14" s="72" t="s">
        <v>136</v>
      </c>
      <c r="F14" s="69">
        <v>3198.2040000000002</v>
      </c>
      <c r="G14" s="70">
        <f t="shared" si="0"/>
        <v>9.5382979271910556E-2</v>
      </c>
      <c r="H14" s="70">
        <f>F14/'סכום נכסי הקרן'!$C$41</f>
        <v>1.0017036037530181E-3</v>
      </c>
      <c r="I14" s="59" t="s">
        <v>3381</v>
      </c>
    </row>
    <row r="15" spans="1:9">
      <c r="A15" s="62" t="s">
        <v>3382</v>
      </c>
      <c r="B15" s="79">
        <v>45291</v>
      </c>
      <c r="C15" s="59" t="s">
        <v>3376</v>
      </c>
      <c r="D15" s="85">
        <v>8.8999999999999999E-3</v>
      </c>
      <c r="E15" s="72" t="s">
        <v>136</v>
      </c>
      <c r="F15" s="69">
        <v>1455.4780000000001</v>
      </c>
      <c r="G15" s="70">
        <f t="shared" si="0"/>
        <v>4.340805899333558E-2</v>
      </c>
      <c r="H15" s="70">
        <f>F15/'סכום נכסי הקרן'!$C$41</f>
        <v>4.5586759249354803E-4</v>
      </c>
      <c r="I15" s="59" t="s">
        <v>3383</v>
      </c>
    </row>
    <row r="16" spans="1:9">
      <c r="A16" s="62" t="s">
        <v>3384</v>
      </c>
      <c r="B16" s="79">
        <v>45291</v>
      </c>
      <c r="C16" s="59" t="s">
        <v>3376</v>
      </c>
      <c r="D16" s="85">
        <v>1.29E-2</v>
      </c>
      <c r="E16" s="72" t="s">
        <v>136</v>
      </c>
      <c r="F16" s="69">
        <v>4384.2089999999998</v>
      </c>
      <c r="G16" s="70">
        <f t="shared" si="0"/>
        <v>0.13075429715262804</v>
      </c>
      <c r="H16" s="70">
        <f>F16/'סכום נכסי הקרן'!$C$41</f>
        <v>1.3731700526002767E-3</v>
      </c>
      <c r="I16" s="59" t="s">
        <v>3385</v>
      </c>
    </row>
    <row r="17" spans="1:9">
      <c r="A17" s="62" t="s">
        <v>3386</v>
      </c>
      <c r="B17" s="79">
        <v>45077</v>
      </c>
      <c r="C17" s="59" t="s">
        <v>3376</v>
      </c>
      <c r="D17" s="85">
        <v>2.0380138858811511E-2</v>
      </c>
      <c r="E17" s="72" t="s">
        <v>136</v>
      </c>
      <c r="F17" s="69">
        <v>3008.6210000000001</v>
      </c>
      <c r="G17" s="70">
        <f t="shared" si="0"/>
        <v>8.9728871103917945E-2</v>
      </c>
      <c r="H17" s="70">
        <f>F17/'סכום נכסי הקרן'!$C$41</f>
        <v>9.4232466034906127E-4</v>
      </c>
      <c r="I17" s="59" t="s">
        <v>3387</v>
      </c>
    </row>
    <row r="18" spans="1:9">
      <c r="A18" s="148" t="s">
        <v>3675</v>
      </c>
      <c r="B18" s="134" t="s">
        <v>3675</v>
      </c>
      <c r="C18" s="134" t="s">
        <v>3675</v>
      </c>
      <c r="D18" s="132" t="s">
        <v>3675</v>
      </c>
      <c r="E18" s="134" t="s">
        <v>3675</v>
      </c>
      <c r="F18" s="134" t="s">
        <v>3675</v>
      </c>
      <c r="G18" s="134" t="s">
        <v>3675</v>
      </c>
      <c r="H18" s="134" t="s">
        <v>3675</v>
      </c>
      <c r="I18" s="134" t="s">
        <v>3675</v>
      </c>
    </row>
    <row r="19" spans="1:9">
      <c r="A19" s="76" t="s">
        <v>92</v>
      </c>
      <c r="B19" s="131" t="s">
        <v>3675</v>
      </c>
      <c r="C19" s="131" t="s">
        <v>3675</v>
      </c>
      <c r="D19" s="86">
        <v>0</v>
      </c>
      <c r="E19" s="131" t="s">
        <v>3675</v>
      </c>
      <c r="F19" s="66">
        <v>19163.478449999999</v>
      </c>
      <c r="G19" s="67">
        <f t="shared" si="0"/>
        <v>0.57153004241569783</v>
      </c>
      <c r="H19" s="67">
        <f>F19/'סכום נכסי הקרן'!$C$41</f>
        <v>6.0021579060648726E-3</v>
      </c>
      <c r="I19" s="131" t="s">
        <v>3675</v>
      </c>
    </row>
    <row r="20" spans="1:9">
      <c r="A20" s="62" t="s">
        <v>3388</v>
      </c>
      <c r="B20" s="79">
        <v>45291</v>
      </c>
      <c r="C20" s="59" t="s">
        <v>29</v>
      </c>
      <c r="D20" s="85">
        <v>0</v>
      </c>
      <c r="E20" s="72" t="s">
        <v>136</v>
      </c>
      <c r="F20" s="69">
        <v>3005.2</v>
      </c>
      <c r="G20" s="70">
        <f t="shared" si="0"/>
        <v>8.9626843474633122E-2</v>
      </c>
      <c r="H20" s="70">
        <f>F20/'סכום נכסי הקרן'!$C$41</f>
        <v>9.4125317521914483E-4</v>
      </c>
      <c r="I20" s="59" t="s">
        <v>3389</v>
      </c>
    </row>
    <row r="21" spans="1:9">
      <c r="A21" s="62" t="s">
        <v>3390</v>
      </c>
      <c r="B21" s="79">
        <v>45291</v>
      </c>
      <c r="C21" s="59" t="s">
        <v>29</v>
      </c>
      <c r="D21" s="85">
        <v>0</v>
      </c>
      <c r="E21" s="72" t="s">
        <v>136</v>
      </c>
      <c r="F21" s="69">
        <v>8918.235349999999</v>
      </c>
      <c r="G21" s="70">
        <f t="shared" si="0"/>
        <v>0.26597673492093371</v>
      </c>
      <c r="H21" s="70">
        <f>F21/'סכום נכסי הקרן'!$C$41</f>
        <v>2.7932641223676032E-3</v>
      </c>
      <c r="I21" s="59" t="s">
        <v>3391</v>
      </c>
    </row>
    <row r="22" spans="1:9">
      <c r="A22" s="62" t="s">
        <v>3392</v>
      </c>
      <c r="B22" s="79">
        <v>45291</v>
      </c>
      <c r="C22" s="59" t="s">
        <v>29</v>
      </c>
      <c r="D22" s="85">
        <v>0</v>
      </c>
      <c r="E22" s="72" t="s">
        <v>136</v>
      </c>
      <c r="F22" s="69">
        <v>2468.6109999999999</v>
      </c>
      <c r="G22" s="70">
        <f t="shared" si="0"/>
        <v>7.3623656228123766E-2</v>
      </c>
      <c r="H22" s="70">
        <f>F22/'סכום נכסי הקרן'!$C$41</f>
        <v>7.7318911956971532E-4</v>
      </c>
      <c r="I22" s="59" t="s">
        <v>3393</v>
      </c>
    </row>
    <row r="23" spans="1:9">
      <c r="A23" s="62" t="s">
        <v>3394</v>
      </c>
      <c r="B23" s="79">
        <v>44377</v>
      </c>
      <c r="C23" s="59" t="s">
        <v>29</v>
      </c>
      <c r="D23" s="85">
        <v>0</v>
      </c>
      <c r="E23" s="72" t="s">
        <v>136</v>
      </c>
      <c r="F23" s="69">
        <v>209.95679000000001</v>
      </c>
      <c r="G23" s="70">
        <f t="shared" si="0"/>
        <v>6.26173444488434E-3</v>
      </c>
      <c r="H23" s="70">
        <f>F23/'סכום נכסי הקרן'!$C$41</f>
        <v>6.5760180768773858E-5</v>
      </c>
      <c r="I23" s="59" t="s">
        <v>3395</v>
      </c>
    </row>
    <row r="24" spans="1:9">
      <c r="A24" s="62" t="s">
        <v>3396</v>
      </c>
      <c r="B24" s="79">
        <v>44377</v>
      </c>
      <c r="C24" s="59" t="s">
        <v>29</v>
      </c>
      <c r="D24" s="85">
        <v>0</v>
      </c>
      <c r="E24" s="72" t="s">
        <v>136</v>
      </c>
      <c r="F24" s="69">
        <v>286.52830999999998</v>
      </c>
      <c r="G24" s="70">
        <f t="shared" si="0"/>
        <v>8.5453973084723672E-3</v>
      </c>
      <c r="H24" s="70">
        <f>F24/'סכום נכסי הקרן'!$C$41</f>
        <v>8.9743005982189351E-5</v>
      </c>
      <c r="I24" s="59" t="s">
        <v>3395</v>
      </c>
    </row>
    <row r="25" spans="1:9">
      <c r="A25" s="62" t="s">
        <v>3397</v>
      </c>
      <c r="B25" s="79">
        <v>44834</v>
      </c>
      <c r="C25" s="59" t="s">
        <v>29</v>
      </c>
      <c r="D25" s="85">
        <v>0</v>
      </c>
      <c r="E25" s="72" t="s">
        <v>136</v>
      </c>
      <c r="F25" s="69">
        <v>484.35399999999998</v>
      </c>
      <c r="G25" s="70">
        <f t="shared" si="0"/>
        <v>1.4445334801115551E-2</v>
      </c>
      <c r="H25" s="70">
        <f>F25/'סכום נכסי הקרן'!$C$41</f>
        <v>1.5170362718956932E-4</v>
      </c>
      <c r="I25" s="59" t="s">
        <v>3398</v>
      </c>
    </row>
    <row r="26" spans="1:9">
      <c r="A26" s="62" t="s">
        <v>3399</v>
      </c>
      <c r="B26" s="79">
        <v>45230</v>
      </c>
      <c r="C26" s="59" t="s">
        <v>29</v>
      </c>
      <c r="D26" s="85">
        <v>0</v>
      </c>
      <c r="E26" s="72" t="s">
        <v>136</v>
      </c>
      <c r="F26" s="69">
        <v>3790.5929999999998</v>
      </c>
      <c r="G26" s="70">
        <f t="shared" si="0"/>
        <v>0.11305034123753493</v>
      </c>
      <c r="H26" s="70">
        <f>F26/'סכום נכסי הקרן'!$C$41</f>
        <v>1.187244674967877E-3</v>
      </c>
      <c r="I26" s="59" t="s">
        <v>3400</v>
      </c>
    </row>
    <row r="27" spans="1:9" hidden="1">
      <c r="A27" s="75"/>
      <c r="B27" s="79"/>
      <c r="C27" s="59"/>
      <c r="D27" s="85"/>
      <c r="E27" s="59"/>
      <c r="F27" s="59"/>
      <c r="G27" s="70"/>
      <c r="H27" s="59"/>
      <c r="I27" s="59"/>
    </row>
    <row r="28" spans="1:9" hidden="1">
      <c r="A28" s="59"/>
      <c r="B28" s="79"/>
      <c r="C28" s="59"/>
      <c r="D28" s="85"/>
      <c r="E28" s="59"/>
      <c r="F28" s="59"/>
      <c r="G28" s="59"/>
      <c r="H28" s="59"/>
      <c r="I28" s="59"/>
    </row>
    <row r="29" spans="1:9" hidden="1">
      <c r="A29" s="59"/>
      <c r="B29" s="79"/>
      <c r="C29" s="59"/>
      <c r="D29" s="85"/>
      <c r="E29" s="59"/>
      <c r="F29" s="59"/>
      <c r="G29" s="59"/>
      <c r="H29" s="59"/>
      <c r="I29" s="59"/>
    </row>
    <row r="30" spans="1:9" hidden="1">
      <c r="A30" s="101"/>
      <c r="B30" s="79"/>
      <c r="C30" s="59"/>
      <c r="D30" s="85"/>
      <c r="E30" s="59"/>
      <c r="F30" s="59"/>
      <c r="G30" s="59"/>
      <c r="H30" s="59"/>
      <c r="I30" s="59"/>
    </row>
    <row r="31" spans="1:9" hidden="1">
      <c r="A31" s="101"/>
      <c r="B31" s="79"/>
      <c r="C31" s="59"/>
      <c r="D31" s="85"/>
      <c r="E31" s="59"/>
      <c r="F31" s="59"/>
      <c r="G31" s="59"/>
      <c r="H31" s="59"/>
      <c r="I31" s="59"/>
    </row>
    <row r="32" spans="1:9" hidden="1">
      <c r="A32" s="59"/>
      <c r="B32" s="79"/>
      <c r="C32" s="59"/>
      <c r="D32" s="85"/>
      <c r="E32" s="59"/>
      <c r="F32" s="59"/>
      <c r="G32" s="59"/>
      <c r="H32" s="59"/>
      <c r="I32" s="59"/>
    </row>
    <row r="33" spans="1:9" hidden="1">
      <c r="A33" s="59"/>
      <c r="B33" s="79"/>
      <c r="C33" s="59"/>
      <c r="D33" s="85"/>
      <c r="E33" s="59"/>
      <c r="F33" s="59"/>
      <c r="G33" s="59"/>
      <c r="H33" s="59"/>
      <c r="I33" s="59"/>
    </row>
    <row r="34" spans="1:9" hidden="1">
      <c r="A34" s="59"/>
      <c r="B34" s="79"/>
      <c r="C34" s="59"/>
      <c r="D34" s="85"/>
      <c r="E34" s="59"/>
      <c r="F34" s="59"/>
      <c r="G34" s="59"/>
      <c r="H34" s="59"/>
      <c r="I34" s="59"/>
    </row>
    <row r="35" spans="1:9" hidden="1">
      <c r="A35" s="59"/>
      <c r="B35" s="79"/>
      <c r="C35" s="59"/>
      <c r="D35" s="85"/>
      <c r="E35" s="59"/>
      <c r="F35" s="59"/>
      <c r="G35" s="59"/>
      <c r="H35" s="59"/>
      <c r="I35" s="59"/>
    </row>
    <row r="36" spans="1:9" hidden="1">
      <c r="A36" s="59"/>
      <c r="B36" s="79"/>
      <c r="C36" s="59"/>
      <c r="D36" s="85"/>
      <c r="E36" s="59"/>
      <c r="F36" s="59"/>
      <c r="G36" s="59"/>
      <c r="H36" s="59"/>
      <c r="I36" s="59"/>
    </row>
    <row r="37" spans="1:9" hidden="1">
      <c r="A37" s="59"/>
      <c r="B37" s="79"/>
      <c r="C37" s="59"/>
      <c r="D37" s="85"/>
      <c r="E37" s="59"/>
      <c r="F37" s="59"/>
      <c r="G37" s="59"/>
      <c r="H37" s="59"/>
      <c r="I37" s="59"/>
    </row>
    <row r="38" spans="1:9" hidden="1">
      <c r="A38" s="59"/>
      <c r="B38" s="79"/>
      <c r="C38" s="59"/>
      <c r="D38" s="85"/>
      <c r="E38" s="59"/>
      <c r="F38" s="59"/>
      <c r="G38" s="59"/>
      <c r="H38" s="59"/>
      <c r="I38" s="59"/>
    </row>
    <row r="39" spans="1:9" hidden="1">
      <c r="A39" s="59"/>
      <c r="B39" s="79"/>
      <c r="C39" s="59"/>
      <c r="D39" s="85"/>
      <c r="E39" s="59"/>
      <c r="F39" s="59"/>
      <c r="G39" s="59"/>
      <c r="H39" s="59"/>
      <c r="I39" s="59"/>
    </row>
    <row r="40" spans="1:9" hidden="1">
      <c r="A40" s="59"/>
      <c r="B40" s="79"/>
      <c r="C40" s="59"/>
      <c r="D40" s="85"/>
      <c r="E40" s="59"/>
      <c r="F40" s="59"/>
      <c r="G40" s="59"/>
      <c r="H40" s="59"/>
      <c r="I40" s="59"/>
    </row>
    <row r="41" spans="1:9" hidden="1">
      <c r="A41" s="59"/>
      <c r="B41" s="79"/>
      <c r="C41" s="59"/>
      <c r="D41" s="85"/>
      <c r="E41" s="59"/>
      <c r="F41" s="59"/>
      <c r="G41" s="59"/>
      <c r="H41" s="59"/>
      <c r="I41" s="59"/>
    </row>
    <row r="42" spans="1:9" hidden="1">
      <c r="A42" s="59"/>
      <c r="B42" s="79"/>
      <c r="C42" s="59"/>
      <c r="D42" s="85"/>
      <c r="E42" s="59"/>
      <c r="F42" s="59"/>
      <c r="G42" s="59"/>
      <c r="H42" s="59"/>
      <c r="I42" s="59"/>
    </row>
    <row r="43" spans="1:9" hidden="1">
      <c r="A43" s="59"/>
      <c r="B43" s="79"/>
      <c r="C43" s="59"/>
      <c r="D43" s="85"/>
      <c r="E43" s="59"/>
      <c r="F43" s="59"/>
      <c r="G43" s="59"/>
      <c r="H43" s="59"/>
      <c r="I43" s="59"/>
    </row>
    <row r="44" spans="1:9" hidden="1">
      <c r="A44" s="59"/>
      <c r="B44" s="79"/>
      <c r="C44" s="59"/>
      <c r="D44" s="85"/>
      <c r="E44" s="59"/>
      <c r="F44" s="59"/>
      <c r="G44" s="59"/>
      <c r="H44" s="59"/>
      <c r="I44" s="59"/>
    </row>
    <row r="45" spans="1:9" hidden="1">
      <c r="A45" s="59"/>
      <c r="B45" s="79"/>
      <c r="C45" s="59"/>
      <c r="D45" s="85"/>
      <c r="E45" s="59"/>
      <c r="F45" s="59"/>
      <c r="G45" s="59"/>
      <c r="H45" s="59"/>
      <c r="I45" s="59"/>
    </row>
    <row r="46" spans="1:9" hidden="1">
      <c r="A46" s="59"/>
      <c r="B46" s="79"/>
      <c r="C46" s="59"/>
      <c r="D46" s="85"/>
      <c r="E46" s="59"/>
      <c r="F46" s="59"/>
      <c r="G46" s="59"/>
      <c r="H46" s="59"/>
      <c r="I46" s="59"/>
    </row>
    <row r="47" spans="1:9" hidden="1">
      <c r="A47" s="59"/>
      <c r="B47" s="79"/>
      <c r="C47" s="59"/>
      <c r="D47" s="85"/>
      <c r="E47" s="59"/>
      <c r="F47" s="59"/>
      <c r="G47" s="59"/>
      <c r="H47" s="59"/>
      <c r="I47" s="59"/>
    </row>
    <row r="48" spans="1:9" hidden="1">
      <c r="A48" s="59"/>
      <c r="B48" s="79"/>
      <c r="C48" s="59"/>
      <c r="D48" s="85"/>
      <c r="E48" s="59"/>
      <c r="F48" s="59"/>
      <c r="G48" s="59"/>
      <c r="H48" s="59"/>
      <c r="I48" s="59"/>
    </row>
    <row r="49" spans="1:9" hidden="1">
      <c r="A49" s="59"/>
      <c r="B49" s="79"/>
      <c r="C49" s="59"/>
      <c r="D49" s="85"/>
      <c r="E49" s="59"/>
      <c r="F49" s="59"/>
      <c r="G49" s="59"/>
      <c r="H49" s="59"/>
      <c r="I49" s="59"/>
    </row>
    <row r="50" spans="1:9" hidden="1">
      <c r="A50" s="59"/>
      <c r="B50" s="79"/>
      <c r="C50" s="59"/>
      <c r="D50" s="85"/>
      <c r="E50" s="59"/>
      <c r="F50" s="59"/>
      <c r="G50" s="59"/>
      <c r="H50" s="59"/>
      <c r="I50" s="59"/>
    </row>
    <row r="51" spans="1:9" hidden="1">
      <c r="A51" s="59"/>
      <c r="B51" s="79"/>
      <c r="C51" s="59"/>
      <c r="D51" s="85"/>
      <c r="E51" s="59"/>
      <c r="F51" s="59"/>
      <c r="G51" s="59"/>
      <c r="H51" s="59"/>
      <c r="I51" s="59"/>
    </row>
    <row r="52" spans="1:9" hidden="1">
      <c r="A52" s="59"/>
      <c r="B52" s="79"/>
      <c r="C52" s="59"/>
      <c r="D52" s="85"/>
      <c r="E52" s="59"/>
      <c r="F52" s="59"/>
      <c r="G52" s="59"/>
      <c r="H52" s="59"/>
      <c r="I52" s="59"/>
    </row>
    <row r="53" spans="1:9" hidden="1">
      <c r="A53" s="59"/>
      <c r="B53" s="79"/>
      <c r="C53" s="59"/>
      <c r="D53" s="85"/>
      <c r="E53" s="59"/>
      <c r="F53" s="59"/>
      <c r="G53" s="59"/>
      <c r="H53" s="59"/>
      <c r="I53" s="59"/>
    </row>
    <row r="54" spans="1:9" hidden="1">
      <c r="A54" s="59"/>
      <c r="B54" s="79"/>
      <c r="C54" s="59"/>
      <c r="D54" s="85"/>
      <c r="E54" s="59"/>
      <c r="F54" s="59"/>
      <c r="G54" s="59"/>
      <c r="H54" s="59"/>
      <c r="I54" s="59"/>
    </row>
    <row r="55" spans="1:9" hidden="1">
      <c r="A55" s="59"/>
      <c r="B55" s="79"/>
      <c r="C55" s="59"/>
      <c r="D55" s="85"/>
      <c r="E55" s="59"/>
      <c r="F55" s="59"/>
      <c r="G55" s="59"/>
      <c r="H55" s="59"/>
      <c r="I55" s="59"/>
    </row>
    <row r="56" spans="1:9" hidden="1">
      <c r="A56" s="59"/>
      <c r="B56" s="79"/>
      <c r="C56" s="59"/>
      <c r="D56" s="85"/>
      <c r="E56" s="59"/>
      <c r="F56" s="59"/>
      <c r="G56" s="59"/>
      <c r="H56" s="59"/>
      <c r="I56" s="59"/>
    </row>
    <row r="57" spans="1:9" hidden="1">
      <c r="A57" s="59"/>
      <c r="B57" s="79"/>
      <c r="C57" s="59"/>
      <c r="D57" s="85"/>
      <c r="E57" s="59"/>
      <c r="F57" s="59"/>
      <c r="G57" s="59"/>
      <c r="H57" s="59"/>
      <c r="I57" s="59"/>
    </row>
    <row r="58" spans="1:9" hidden="1">
      <c r="A58" s="59"/>
      <c r="B58" s="79"/>
      <c r="C58" s="59"/>
      <c r="D58" s="85"/>
      <c r="E58" s="59"/>
      <c r="F58" s="59"/>
      <c r="G58" s="59"/>
      <c r="H58" s="59"/>
      <c r="I58" s="59"/>
    </row>
    <row r="59" spans="1:9" hidden="1">
      <c r="A59" s="59"/>
      <c r="B59" s="79"/>
      <c r="C59" s="59"/>
      <c r="D59" s="85"/>
      <c r="E59" s="59"/>
      <c r="F59" s="59"/>
      <c r="G59" s="59"/>
      <c r="H59" s="59"/>
      <c r="I59" s="59"/>
    </row>
    <row r="60" spans="1:9" hidden="1">
      <c r="A60" s="59"/>
      <c r="B60" s="79"/>
      <c r="C60" s="59"/>
      <c r="D60" s="85"/>
      <c r="E60" s="59"/>
      <c r="F60" s="59"/>
      <c r="G60" s="59"/>
      <c r="H60" s="59"/>
      <c r="I60" s="59"/>
    </row>
    <row r="61" spans="1:9" hidden="1">
      <c r="A61" s="59"/>
      <c r="B61" s="79"/>
      <c r="C61" s="59"/>
      <c r="D61" s="85"/>
      <c r="E61" s="59"/>
      <c r="F61" s="59"/>
      <c r="G61" s="59"/>
      <c r="H61" s="59"/>
      <c r="I61" s="59"/>
    </row>
    <row r="62" spans="1:9" hidden="1">
      <c r="A62" s="59"/>
      <c r="B62" s="79"/>
      <c r="C62" s="59"/>
      <c r="D62" s="85"/>
      <c r="E62" s="59"/>
      <c r="F62" s="59"/>
      <c r="G62" s="59"/>
      <c r="H62" s="59"/>
      <c r="I62" s="59"/>
    </row>
    <row r="63" spans="1:9" hidden="1">
      <c r="A63" s="59"/>
      <c r="B63" s="79"/>
      <c r="C63" s="59"/>
      <c r="D63" s="85"/>
      <c r="E63" s="59"/>
      <c r="F63" s="59"/>
      <c r="G63" s="59"/>
      <c r="H63" s="59"/>
      <c r="I63" s="59"/>
    </row>
    <row r="64" spans="1:9" hidden="1">
      <c r="A64" s="59"/>
      <c r="B64" s="79"/>
      <c r="C64" s="59"/>
      <c r="D64" s="85"/>
      <c r="E64" s="59"/>
      <c r="F64" s="59"/>
      <c r="G64" s="59"/>
      <c r="H64" s="59"/>
      <c r="I64" s="59"/>
    </row>
    <row r="65" spans="1:9" hidden="1">
      <c r="A65" s="59"/>
      <c r="B65" s="79"/>
      <c r="C65" s="59"/>
      <c r="D65" s="85"/>
      <c r="E65" s="59"/>
      <c r="F65" s="59"/>
      <c r="G65" s="59"/>
      <c r="H65" s="59"/>
      <c r="I65" s="59"/>
    </row>
    <row r="66" spans="1:9" hidden="1">
      <c r="A66" s="59"/>
      <c r="B66" s="79"/>
      <c r="C66" s="59"/>
      <c r="D66" s="85"/>
      <c r="E66" s="59"/>
      <c r="F66" s="59"/>
      <c r="G66" s="59"/>
      <c r="H66" s="59"/>
      <c r="I66" s="59"/>
    </row>
    <row r="67" spans="1:9" hidden="1">
      <c r="A67" s="59"/>
      <c r="B67" s="79"/>
      <c r="C67" s="59"/>
      <c r="D67" s="85"/>
      <c r="E67" s="59"/>
      <c r="F67" s="59"/>
      <c r="G67" s="59"/>
      <c r="H67" s="59"/>
      <c r="I67" s="59"/>
    </row>
    <row r="68" spans="1:9" hidden="1">
      <c r="A68" s="59"/>
      <c r="B68" s="79"/>
      <c r="C68" s="59"/>
      <c r="D68" s="85"/>
      <c r="E68" s="59"/>
      <c r="F68" s="59"/>
      <c r="G68" s="59"/>
      <c r="H68" s="59"/>
      <c r="I68" s="59"/>
    </row>
    <row r="69" spans="1:9" hidden="1">
      <c r="A69" s="59"/>
      <c r="B69" s="79"/>
      <c r="C69" s="59"/>
      <c r="D69" s="85"/>
      <c r="E69" s="59"/>
      <c r="F69" s="59"/>
      <c r="G69" s="59"/>
      <c r="H69" s="59"/>
      <c r="I69" s="59"/>
    </row>
    <row r="70" spans="1:9" hidden="1">
      <c r="A70" s="59"/>
      <c r="B70" s="79"/>
      <c r="C70" s="59"/>
      <c r="D70" s="85"/>
      <c r="E70" s="59"/>
      <c r="F70" s="59"/>
      <c r="G70" s="59"/>
      <c r="H70" s="59"/>
      <c r="I70" s="59"/>
    </row>
    <row r="71" spans="1:9" hidden="1">
      <c r="A71" s="59"/>
      <c r="B71" s="79"/>
      <c r="C71" s="59"/>
      <c r="D71" s="85"/>
      <c r="E71" s="59"/>
      <c r="F71" s="59"/>
      <c r="G71" s="59"/>
      <c r="H71" s="59"/>
      <c r="I71" s="59"/>
    </row>
    <row r="72" spans="1:9" hidden="1">
      <c r="A72" s="59"/>
      <c r="B72" s="79"/>
      <c r="C72" s="59"/>
      <c r="D72" s="85"/>
      <c r="E72" s="59"/>
      <c r="F72" s="59"/>
      <c r="G72" s="59"/>
      <c r="H72" s="59"/>
      <c r="I72" s="59"/>
    </row>
    <row r="73" spans="1:9" hidden="1">
      <c r="A73" s="59"/>
      <c r="B73" s="79"/>
      <c r="C73" s="59"/>
      <c r="D73" s="85"/>
      <c r="E73" s="59"/>
      <c r="F73" s="59"/>
      <c r="G73" s="59"/>
      <c r="H73" s="59"/>
      <c r="I73" s="59"/>
    </row>
    <row r="74" spans="1:9" hidden="1">
      <c r="A74" s="59"/>
      <c r="B74" s="79"/>
      <c r="C74" s="59"/>
      <c r="D74" s="85"/>
      <c r="E74" s="59"/>
      <c r="F74" s="59"/>
      <c r="G74" s="59"/>
      <c r="H74" s="59"/>
      <c r="I74" s="59"/>
    </row>
    <row r="75" spans="1:9" hidden="1">
      <c r="A75" s="59"/>
      <c r="B75" s="79"/>
      <c r="C75" s="59"/>
      <c r="D75" s="85"/>
      <c r="E75" s="59"/>
      <c r="F75" s="59"/>
      <c r="G75" s="59"/>
      <c r="H75" s="59"/>
      <c r="I75" s="59"/>
    </row>
    <row r="76" spans="1:9" hidden="1">
      <c r="A76" s="59"/>
      <c r="B76" s="79"/>
      <c r="C76" s="59"/>
      <c r="D76" s="85"/>
      <c r="E76" s="59"/>
      <c r="F76" s="59"/>
      <c r="G76" s="59"/>
      <c r="H76" s="59"/>
      <c r="I76" s="59"/>
    </row>
    <row r="77" spans="1:9" hidden="1">
      <c r="A77" s="59"/>
      <c r="B77" s="79"/>
      <c r="C77" s="59"/>
      <c r="D77" s="85"/>
      <c r="E77" s="59"/>
      <c r="F77" s="59"/>
      <c r="G77" s="59"/>
      <c r="H77" s="59"/>
      <c r="I77" s="59"/>
    </row>
    <row r="78" spans="1:9" hidden="1">
      <c r="A78" s="59"/>
      <c r="B78" s="79"/>
      <c r="C78" s="59"/>
      <c r="D78" s="85"/>
      <c r="E78" s="59"/>
      <c r="F78" s="59"/>
      <c r="G78" s="59"/>
      <c r="H78" s="59"/>
      <c r="I78" s="59"/>
    </row>
    <row r="79" spans="1:9" hidden="1">
      <c r="A79" s="59"/>
      <c r="B79" s="79"/>
      <c r="C79" s="59"/>
      <c r="D79" s="85"/>
      <c r="E79" s="59"/>
      <c r="F79" s="59"/>
      <c r="G79" s="59"/>
      <c r="H79" s="59"/>
      <c r="I79" s="59"/>
    </row>
    <row r="80" spans="1:9" hidden="1">
      <c r="A80" s="59"/>
      <c r="B80" s="79"/>
      <c r="C80" s="59"/>
      <c r="D80" s="85"/>
      <c r="E80" s="59"/>
      <c r="F80" s="59"/>
      <c r="G80" s="59"/>
      <c r="H80" s="59"/>
      <c r="I80" s="59"/>
    </row>
    <row r="81" spans="1:9" hidden="1">
      <c r="A81" s="59"/>
      <c r="B81" s="79"/>
      <c r="C81" s="59"/>
      <c r="D81" s="85"/>
      <c r="E81" s="59"/>
      <c r="F81" s="59"/>
      <c r="G81" s="59"/>
      <c r="H81" s="59"/>
      <c r="I81" s="59"/>
    </row>
    <row r="82" spans="1:9" hidden="1">
      <c r="A82" s="59"/>
      <c r="B82" s="79"/>
      <c r="C82" s="59"/>
      <c r="D82" s="85"/>
      <c r="E82" s="59"/>
      <c r="F82" s="59"/>
      <c r="G82" s="59"/>
      <c r="H82" s="59"/>
      <c r="I82" s="59"/>
    </row>
    <row r="83" spans="1:9" hidden="1">
      <c r="A83" s="59"/>
      <c r="B83" s="79"/>
      <c r="C83" s="59"/>
      <c r="D83" s="85"/>
      <c r="E83" s="59"/>
      <c r="F83" s="59"/>
      <c r="G83" s="59"/>
      <c r="H83" s="59"/>
      <c r="I83" s="59"/>
    </row>
    <row r="84" spans="1:9" hidden="1">
      <c r="A84" s="59"/>
      <c r="B84" s="79"/>
      <c r="C84" s="59"/>
      <c r="D84" s="85"/>
      <c r="E84" s="59"/>
      <c r="F84" s="59"/>
      <c r="G84" s="59"/>
      <c r="H84" s="59"/>
      <c r="I84" s="59"/>
    </row>
    <row r="85" spans="1:9" hidden="1">
      <c r="A85" s="59"/>
      <c r="B85" s="79"/>
      <c r="C85" s="59"/>
      <c r="D85" s="85"/>
      <c r="E85" s="59"/>
      <c r="F85" s="59"/>
      <c r="G85" s="59"/>
      <c r="H85" s="59"/>
      <c r="I85" s="59"/>
    </row>
    <row r="86" spans="1:9" hidden="1">
      <c r="A86" s="59"/>
      <c r="B86" s="79"/>
      <c r="C86" s="59"/>
      <c r="D86" s="85"/>
      <c r="E86" s="59"/>
      <c r="F86" s="59"/>
      <c r="G86" s="59"/>
      <c r="H86" s="59"/>
      <c r="I86" s="59"/>
    </row>
    <row r="87" spans="1:9" hidden="1">
      <c r="A87" s="59"/>
      <c r="B87" s="79"/>
      <c r="C87" s="59"/>
      <c r="D87" s="85"/>
      <c r="E87" s="59"/>
      <c r="F87" s="59"/>
      <c r="G87" s="59"/>
      <c r="H87" s="59"/>
      <c r="I87" s="59"/>
    </row>
    <row r="88" spans="1:9" hidden="1">
      <c r="A88" s="59"/>
      <c r="B88" s="79"/>
      <c r="C88" s="59"/>
      <c r="D88" s="85"/>
      <c r="E88" s="59"/>
      <c r="F88" s="59"/>
      <c r="G88" s="59"/>
      <c r="H88" s="59"/>
      <c r="I88" s="59"/>
    </row>
    <row r="89" spans="1:9" hidden="1">
      <c r="A89" s="59"/>
      <c r="B89" s="79"/>
      <c r="C89" s="59"/>
      <c r="D89" s="85"/>
      <c r="E89" s="59"/>
      <c r="F89" s="59"/>
      <c r="G89" s="59"/>
      <c r="H89" s="59"/>
      <c r="I89" s="59"/>
    </row>
    <row r="90" spans="1:9" hidden="1">
      <c r="A90" s="59"/>
      <c r="B90" s="79"/>
      <c r="C90" s="59"/>
      <c r="D90" s="85"/>
      <c r="E90" s="59"/>
      <c r="F90" s="59"/>
      <c r="G90" s="59"/>
      <c r="H90" s="59"/>
      <c r="I90" s="59"/>
    </row>
    <row r="91" spans="1:9" hidden="1">
      <c r="A91" s="59"/>
      <c r="B91" s="79"/>
      <c r="C91" s="59"/>
      <c r="D91" s="85"/>
      <c r="E91" s="59"/>
      <c r="F91" s="59"/>
      <c r="G91" s="59"/>
      <c r="H91" s="59"/>
      <c r="I91" s="59"/>
    </row>
    <row r="92" spans="1:9" hidden="1">
      <c r="A92" s="59"/>
      <c r="B92" s="79"/>
      <c r="C92" s="59"/>
      <c r="D92" s="85"/>
      <c r="E92" s="59"/>
      <c r="F92" s="59"/>
      <c r="G92" s="59"/>
      <c r="H92" s="59"/>
      <c r="I92" s="59"/>
    </row>
    <row r="93" spans="1:9" hidden="1">
      <c r="A93" s="59"/>
      <c r="B93" s="79"/>
      <c r="C93" s="59"/>
      <c r="D93" s="85"/>
      <c r="E93" s="59"/>
      <c r="F93" s="59"/>
      <c r="G93" s="59"/>
      <c r="H93" s="59"/>
      <c r="I93" s="59"/>
    </row>
    <row r="94" spans="1:9" hidden="1">
      <c r="A94" s="59"/>
      <c r="B94" s="79"/>
      <c r="C94" s="59"/>
      <c r="D94" s="85"/>
      <c r="E94" s="59"/>
      <c r="F94" s="59"/>
      <c r="G94" s="59"/>
      <c r="H94" s="59"/>
      <c r="I94" s="59"/>
    </row>
    <row r="95" spans="1:9" hidden="1">
      <c r="A95" s="59"/>
      <c r="B95" s="79"/>
      <c r="C95" s="59"/>
      <c r="D95" s="85"/>
      <c r="E95" s="59"/>
      <c r="F95" s="59"/>
      <c r="G95" s="59"/>
      <c r="H95" s="59"/>
      <c r="I95" s="59"/>
    </row>
    <row r="96" spans="1:9" hidden="1">
      <c r="A96" s="59"/>
      <c r="B96" s="79"/>
      <c r="C96" s="59"/>
      <c r="D96" s="85"/>
      <c r="E96" s="59"/>
      <c r="F96" s="59"/>
      <c r="G96" s="59"/>
      <c r="H96" s="59"/>
      <c r="I96" s="59"/>
    </row>
    <row r="97" spans="1:9" hidden="1">
      <c r="A97" s="59"/>
      <c r="B97" s="79"/>
      <c r="C97" s="59"/>
      <c r="D97" s="85"/>
      <c r="E97" s="59"/>
      <c r="F97" s="59"/>
      <c r="G97" s="59"/>
      <c r="H97" s="59"/>
      <c r="I97" s="59"/>
    </row>
    <row r="98" spans="1:9" hidden="1">
      <c r="A98" s="59"/>
      <c r="B98" s="79"/>
      <c r="C98" s="59"/>
      <c r="D98" s="85"/>
      <c r="E98" s="59"/>
      <c r="F98" s="59"/>
      <c r="G98" s="59"/>
      <c r="H98" s="59"/>
      <c r="I98" s="59"/>
    </row>
    <row r="99" spans="1:9" hidden="1">
      <c r="A99" s="59"/>
      <c r="B99" s="59"/>
      <c r="C99" s="59"/>
      <c r="D99" s="59"/>
      <c r="E99" s="59"/>
      <c r="F99" s="59"/>
      <c r="G99" s="59"/>
      <c r="H99" s="59"/>
      <c r="I99" s="59"/>
    </row>
    <row r="100" spans="1:9" hidden="1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idden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idden="1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idden="1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idden="1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idden="1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idden="1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idden="1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idden="1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idden="1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idden="1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idden="1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idden="1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idden="1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idden="1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idden="1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idden="1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idden="1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idden="1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idden="1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idden="1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idden="1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idden="1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idden="1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idden="1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idden="1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idden="1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idden="1">
      <c r="E127" s="3"/>
      <c r="F127" s="3"/>
      <c r="G127" s="3"/>
      <c r="H127" s="3"/>
    </row>
    <row r="128" spans="1:9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30:A31 A1:A4 C1:I4 A5:I7 A127:I1048576 J1:AY1048576 BA1:XFD1048576 AZ1:AZ9999 AZ10001:AZ1048576" xr:uid="{00000000-0002-0000-17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8.1406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149</v>
      </c>
      <c r="B1" s="37" t="s" vm="1">
        <v>222</v>
      </c>
    </row>
    <row r="2" spans="1:10">
      <c r="A2" s="37" t="s">
        <v>148</v>
      </c>
      <c r="B2" s="37" t="s">
        <v>223</v>
      </c>
    </row>
    <row r="3" spans="1:10">
      <c r="A3" s="37" t="s">
        <v>150</v>
      </c>
      <c r="B3" s="37" t="s">
        <v>224</v>
      </c>
    </row>
    <row r="4" spans="1:10">
      <c r="A4" s="37" t="s">
        <v>151</v>
      </c>
      <c r="B4" s="37">
        <v>8803</v>
      </c>
    </row>
    <row r="5" spans="1:10" s="3" customFormat="1">
      <c r="A5" s="38" t="s">
        <v>120</v>
      </c>
      <c r="B5" s="40" t="s">
        <v>121</v>
      </c>
      <c r="C5" s="40" t="s">
        <v>14</v>
      </c>
      <c r="D5" s="40" t="s">
        <v>15</v>
      </c>
      <c r="E5" s="40" t="s">
        <v>62</v>
      </c>
      <c r="F5" s="40" t="s">
        <v>107</v>
      </c>
      <c r="G5" s="40" t="s">
        <v>58</v>
      </c>
      <c r="H5" s="40" t="s">
        <v>115</v>
      </c>
      <c r="I5" s="40" t="s">
        <v>152</v>
      </c>
      <c r="J5" s="52" t="s">
        <v>153</v>
      </c>
    </row>
    <row r="6" spans="1:10" s="3" customFormat="1">
      <c r="A6" s="127" t="s">
        <v>3675</v>
      </c>
      <c r="B6" s="153" t="s">
        <v>3675</v>
      </c>
      <c r="C6" s="128" t="s">
        <v>3675</v>
      </c>
      <c r="D6" s="128" t="s">
        <v>3675</v>
      </c>
      <c r="E6" s="12" t="s">
        <v>19</v>
      </c>
      <c r="F6" s="128" t="s">
        <v>3675</v>
      </c>
      <c r="G6" s="12" t="s">
        <v>19</v>
      </c>
      <c r="H6" s="12" t="s">
        <v>202</v>
      </c>
      <c r="I6" s="27" t="s">
        <v>19</v>
      </c>
      <c r="J6" s="13" t="s">
        <v>19</v>
      </c>
    </row>
    <row r="7" spans="1:10" s="4" customFormat="1" ht="20.25">
      <c r="A7" s="129" t="s">
        <v>3675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93" t="s">
        <v>3407</v>
      </c>
      <c r="B8" s="134" t="s">
        <v>3675</v>
      </c>
      <c r="C8" s="134" t="s">
        <v>3675</v>
      </c>
      <c r="D8" s="134" t="s">
        <v>3675</v>
      </c>
      <c r="E8" s="134" t="s">
        <v>3675</v>
      </c>
      <c r="F8" s="134" t="s">
        <v>3675</v>
      </c>
      <c r="G8" s="134" t="s">
        <v>3675</v>
      </c>
      <c r="H8" s="103">
        <v>0</v>
      </c>
      <c r="I8" s="104">
        <v>0</v>
      </c>
      <c r="J8" s="104">
        <v>0</v>
      </c>
    </row>
    <row r="9" spans="1:10" hidden="1">
      <c r="A9" s="101"/>
      <c r="B9" s="59"/>
      <c r="C9" s="59"/>
      <c r="D9" s="59"/>
      <c r="E9" s="59"/>
      <c r="F9" s="59"/>
      <c r="G9" s="59"/>
      <c r="H9" s="59"/>
      <c r="I9" s="59"/>
      <c r="J9" s="59"/>
    </row>
    <row r="10" spans="1:10" hidden="1">
      <c r="A10" s="101"/>
      <c r="B10" s="59"/>
      <c r="C10" s="59"/>
      <c r="D10" s="59"/>
      <c r="E10" s="59"/>
      <c r="F10" s="59"/>
      <c r="G10" s="59"/>
      <c r="H10" s="59"/>
      <c r="I10" s="59"/>
      <c r="J10" s="59"/>
    </row>
    <row r="11" spans="1:10" hidden="1">
      <c r="A11" s="59"/>
      <c r="B11" s="59"/>
      <c r="C11" s="59"/>
      <c r="D11" s="59"/>
      <c r="E11" s="59"/>
      <c r="F11" s="59"/>
      <c r="G11" s="59"/>
      <c r="H11" s="59"/>
      <c r="I11" s="59"/>
      <c r="J11" s="59"/>
    </row>
    <row r="12" spans="1:10" hidden="1">
      <c r="A12" s="59"/>
      <c r="B12" s="59"/>
      <c r="C12" s="59"/>
      <c r="D12" s="59"/>
      <c r="E12" s="59"/>
      <c r="F12" s="59"/>
      <c r="G12" s="59"/>
      <c r="H12" s="59"/>
      <c r="I12" s="59"/>
      <c r="J12" s="59"/>
    </row>
    <row r="13" spans="1:10" hidden="1">
      <c r="A13" s="59"/>
      <c r="B13" s="59"/>
      <c r="C13" s="59"/>
      <c r="D13" s="59"/>
      <c r="E13" s="59"/>
      <c r="F13" s="59"/>
      <c r="G13" s="59"/>
      <c r="H13" s="59"/>
      <c r="I13" s="59"/>
      <c r="J13" s="59"/>
    </row>
    <row r="14" spans="1:10" hidden="1">
      <c r="A14" s="59"/>
      <c r="B14" s="59"/>
      <c r="C14" s="59"/>
      <c r="D14" s="59"/>
      <c r="E14" s="59"/>
      <c r="F14" s="59"/>
      <c r="G14" s="59"/>
      <c r="H14" s="59"/>
      <c r="I14" s="59"/>
      <c r="J14" s="59"/>
    </row>
    <row r="15" spans="1:10" hidden="1">
      <c r="A15" s="59"/>
      <c r="B15" s="59"/>
      <c r="C15" s="59"/>
      <c r="D15" s="59"/>
      <c r="E15" s="59"/>
      <c r="F15" s="59"/>
      <c r="G15" s="59"/>
      <c r="H15" s="59"/>
      <c r="I15" s="59"/>
      <c r="J15" s="59"/>
    </row>
    <row r="16" spans="1:10" hidden="1">
      <c r="A16" s="59"/>
      <c r="B16" s="59"/>
      <c r="C16" s="59"/>
      <c r="D16" s="59"/>
      <c r="E16" s="59"/>
      <c r="F16" s="59"/>
      <c r="G16" s="59"/>
      <c r="H16" s="59"/>
      <c r="I16" s="59"/>
      <c r="J16" s="59"/>
    </row>
    <row r="17" spans="1:10" hidden="1">
      <c r="A17" s="59"/>
      <c r="B17" s="59"/>
      <c r="C17" s="59"/>
      <c r="D17" s="59"/>
      <c r="E17" s="59"/>
      <c r="F17" s="59"/>
      <c r="G17" s="59"/>
      <c r="H17" s="59"/>
      <c r="I17" s="59"/>
      <c r="J17" s="59"/>
    </row>
    <row r="18" spans="1:10" hidden="1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0" hidden="1">
      <c r="A19" s="59"/>
      <c r="B19" s="59"/>
      <c r="C19" s="59"/>
      <c r="D19" s="59"/>
      <c r="E19" s="59"/>
      <c r="F19" s="59"/>
      <c r="G19" s="59"/>
      <c r="H19" s="59"/>
      <c r="I19" s="59"/>
      <c r="J19" s="59"/>
    </row>
    <row r="20" spans="1:10" hidden="1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10" hidden="1">
      <c r="A21" s="59"/>
      <c r="B21" s="59"/>
      <c r="C21" s="59"/>
      <c r="D21" s="59"/>
      <c r="E21" s="59"/>
      <c r="F21" s="59"/>
      <c r="G21" s="59"/>
      <c r="H21" s="59"/>
      <c r="I21" s="59"/>
      <c r="J21" s="59"/>
    </row>
    <row r="22" spans="1:10" hidden="1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0" hidden="1">
      <c r="A23" s="59"/>
      <c r="B23" s="59"/>
      <c r="C23" s="59"/>
      <c r="D23" s="59"/>
      <c r="E23" s="59"/>
      <c r="F23" s="59"/>
      <c r="G23" s="59"/>
      <c r="H23" s="59"/>
      <c r="I23" s="59"/>
      <c r="J23" s="59"/>
    </row>
    <row r="24" spans="1:10" hidden="1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idden="1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idden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idden="1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idden="1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idden="1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idden="1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0" hidden="1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hidden="1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hidden="1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hidden="1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hidden="1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idden="1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hidden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idden="1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hidden="1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hidden="1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hidden="1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idden="1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hidden="1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hidden="1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idden="1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hidden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idden="1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hidden="1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hidden="1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hidden="1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hidden="1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hidden="1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 hidden="1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 hidden="1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hidden="1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idden="1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 hidden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idden="1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 hidden="1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 hidden="1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hidden="1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hidden="1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 hidden="1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 hidden="1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hidden="1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 hidden="1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 hidden="1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 hidden="1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 hidden="1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0" hidden="1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idden="1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 hidden="1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0" hidden="1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 hidden="1">
      <c r="A76" s="59"/>
      <c r="B76" s="59"/>
      <c r="C76" s="59"/>
      <c r="D76" s="59"/>
      <c r="E76" s="59"/>
      <c r="F76" s="59"/>
      <c r="G76" s="59"/>
      <c r="H76" s="59"/>
      <c r="I76" s="59"/>
      <c r="J76" s="59"/>
    </row>
    <row r="77" spans="1:10" hidden="1">
      <c r="A77" s="59"/>
      <c r="B77" s="59"/>
      <c r="C77" s="59"/>
      <c r="D77" s="59"/>
      <c r="E77" s="59"/>
      <c r="F77" s="59"/>
      <c r="G77" s="59"/>
      <c r="H77" s="59"/>
      <c r="I77" s="59"/>
      <c r="J77" s="59"/>
    </row>
    <row r="78" spans="1:10" hidden="1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 hidden="1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 hidden="1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 hidden="1">
      <c r="A81" s="59"/>
      <c r="B81" s="59"/>
      <c r="C81" s="59"/>
      <c r="D81" s="59"/>
      <c r="E81" s="59"/>
      <c r="F81" s="59"/>
      <c r="G81" s="59"/>
      <c r="H81" s="59"/>
      <c r="I81" s="59"/>
      <c r="J81" s="59"/>
    </row>
    <row r="82" spans="1:10" hidden="1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 hidden="1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4" spans="1:10" hidden="1">
      <c r="A84" s="59"/>
      <c r="B84" s="59"/>
      <c r="C84" s="59"/>
      <c r="D84" s="59"/>
      <c r="E84" s="59"/>
      <c r="F84" s="59"/>
      <c r="G84" s="59"/>
      <c r="H84" s="59"/>
      <c r="I84" s="59"/>
      <c r="J84" s="59"/>
    </row>
    <row r="85" spans="1:10" hidden="1">
      <c r="A85" s="59"/>
      <c r="B85" s="59"/>
      <c r="C85" s="59"/>
      <c r="D85" s="59"/>
      <c r="E85" s="59"/>
      <c r="F85" s="59"/>
      <c r="G85" s="59"/>
      <c r="H85" s="59"/>
      <c r="I85" s="59"/>
      <c r="J85" s="59"/>
    </row>
    <row r="86" spans="1:10" hidden="1">
      <c r="A86" s="59"/>
      <c r="B86" s="59"/>
      <c r="C86" s="59"/>
      <c r="D86" s="59"/>
      <c r="E86" s="59"/>
      <c r="F86" s="59"/>
      <c r="G86" s="59"/>
      <c r="H86" s="59"/>
      <c r="I86" s="59"/>
      <c r="J86" s="59"/>
    </row>
    <row r="87" spans="1:10" hidden="1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 hidden="1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0" hidden="1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hidden="1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hidden="1">
      <c r="A91" s="59"/>
      <c r="B91" s="59"/>
      <c r="C91" s="59"/>
      <c r="D91" s="59"/>
      <c r="E91" s="59"/>
      <c r="F91" s="59"/>
      <c r="G91" s="59"/>
      <c r="H91" s="59"/>
      <c r="I91" s="59"/>
      <c r="J91" s="59"/>
    </row>
    <row r="92" spans="1:10" hidden="1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 hidden="1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hidden="1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 hidden="1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 hidden="1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 hidden="1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 hidden="1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 hidden="1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1:10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5703125" style="2" bestFit="1" customWidth="1"/>
    <col min="2" max="2" width="58.14062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7" t="s">
        <v>149</v>
      </c>
      <c r="B1" s="37" t="s" vm="1">
        <v>222</v>
      </c>
    </row>
    <row r="2" spans="1:14">
      <c r="A2" s="37" t="s">
        <v>148</v>
      </c>
      <c r="B2" s="37" t="s">
        <v>223</v>
      </c>
    </row>
    <row r="3" spans="1:14">
      <c r="A3" s="37" t="s">
        <v>150</v>
      </c>
      <c r="B3" s="37" t="s">
        <v>224</v>
      </c>
    </row>
    <row r="4" spans="1:14">
      <c r="A4" s="37" t="s">
        <v>151</v>
      </c>
      <c r="B4" s="37">
        <v>8803</v>
      </c>
    </row>
    <row r="5" spans="1:14" s="3" customFormat="1">
      <c r="A5" s="38" t="s">
        <v>120</v>
      </c>
      <c r="B5" s="40" t="s">
        <v>48</v>
      </c>
      <c r="C5" s="40" t="s">
        <v>14</v>
      </c>
      <c r="D5" s="40" t="s">
        <v>15</v>
      </c>
      <c r="E5" s="40" t="s">
        <v>62</v>
      </c>
      <c r="F5" s="40" t="s">
        <v>107</v>
      </c>
      <c r="G5" s="40" t="s">
        <v>58</v>
      </c>
      <c r="H5" s="40" t="s">
        <v>115</v>
      </c>
      <c r="I5" s="40" t="s">
        <v>152</v>
      </c>
      <c r="J5" s="42" t="s">
        <v>153</v>
      </c>
    </row>
    <row r="6" spans="1:14" s="3" customFormat="1">
      <c r="A6" s="127" t="s">
        <v>3675</v>
      </c>
      <c r="B6" s="128" t="s">
        <v>3675</v>
      </c>
      <c r="C6" s="128" t="s">
        <v>3675</v>
      </c>
      <c r="D6" s="128" t="s">
        <v>3675</v>
      </c>
      <c r="E6" s="12" t="s">
        <v>19</v>
      </c>
      <c r="F6" s="128" t="s">
        <v>3675</v>
      </c>
      <c r="G6" s="12" t="s">
        <v>19</v>
      </c>
      <c r="H6" s="12" t="s">
        <v>202</v>
      </c>
      <c r="I6" s="27" t="s">
        <v>19</v>
      </c>
      <c r="J6" s="13" t="s">
        <v>19</v>
      </c>
    </row>
    <row r="7" spans="1:14" s="4" customFormat="1" ht="20.25">
      <c r="A7" s="129" t="s">
        <v>3675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9" t="s">
        <v>61</v>
      </c>
      <c r="B8" s="134" t="s">
        <v>3675</v>
      </c>
      <c r="C8" s="134" t="s">
        <v>3675</v>
      </c>
      <c r="D8" s="134" t="s">
        <v>3675</v>
      </c>
      <c r="E8" s="134" t="s">
        <v>3675</v>
      </c>
      <c r="F8" s="134" t="s">
        <v>3675</v>
      </c>
      <c r="G8" s="134" t="s">
        <v>3675</v>
      </c>
      <c r="H8" s="69">
        <f>H9+H17</f>
        <v>-852.70120121952334</v>
      </c>
      <c r="I8" s="70">
        <f>IFERROR(H8/$H$8,0)</f>
        <v>1</v>
      </c>
      <c r="J8" s="70">
        <f>H8/'סכום נכסי הקרן'!$C$41</f>
        <v>-2.6707297789200563E-4</v>
      </c>
      <c r="N8" s="1"/>
    </row>
    <row r="9" spans="1:14">
      <c r="A9" s="75" t="s">
        <v>191</v>
      </c>
      <c r="B9" s="134" t="s">
        <v>3675</v>
      </c>
      <c r="C9" s="134" t="s">
        <v>3675</v>
      </c>
      <c r="D9" s="134" t="s">
        <v>3675</v>
      </c>
      <c r="E9" s="134" t="s">
        <v>3675</v>
      </c>
      <c r="F9" s="134" t="s">
        <v>3675</v>
      </c>
      <c r="G9" s="134" t="s">
        <v>3675</v>
      </c>
      <c r="H9" s="69">
        <f>SUM(H10:H16)</f>
        <v>-889.72919825916847</v>
      </c>
      <c r="I9" s="70">
        <f t="shared" ref="I9:I11" si="0">IFERROR(H9/$H$8,0)</f>
        <v>1.0434243519144668</v>
      </c>
      <c r="J9" s="70">
        <f>H9/'סכום נכסי הקרן'!$C$41</f>
        <v>-2.7867044887083266E-4</v>
      </c>
    </row>
    <row r="10" spans="1:14">
      <c r="A10" s="58" t="s">
        <v>3401</v>
      </c>
      <c r="B10" s="59" t="s">
        <v>3402</v>
      </c>
      <c r="C10" s="59" t="s">
        <v>653</v>
      </c>
      <c r="D10" s="134" t="s">
        <v>3675</v>
      </c>
      <c r="E10" s="73">
        <v>0</v>
      </c>
      <c r="F10" s="72" t="s">
        <v>136</v>
      </c>
      <c r="G10" s="73">
        <v>0</v>
      </c>
      <c r="H10" s="69">
        <v>-312.30309295500001</v>
      </c>
      <c r="I10" s="70">
        <f t="shared" si="0"/>
        <v>0.36625149877629792</v>
      </c>
      <c r="J10" s="70">
        <f>H10/'סכום נכסי הקרן'!$C$41</f>
        <v>-9.7815878435596139E-5</v>
      </c>
    </row>
    <row r="11" spans="1:14">
      <c r="A11" s="58" t="s">
        <v>3403</v>
      </c>
      <c r="B11" s="59" t="s">
        <v>3404</v>
      </c>
      <c r="C11" s="59" t="s">
        <v>653</v>
      </c>
      <c r="D11" s="134" t="s">
        <v>3675</v>
      </c>
      <c r="E11" s="73">
        <v>0</v>
      </c>
      <c r="F11" s="72" t="s">
        <v>136</v>
      </c>
      <c r="G11" s="73">
        <v>0</v>
      </c>
      <c r="H11" s="69">
        <v>-60.049532474999992</v>
      </c>
      <c r="I11" s="70">
        <f t="shared" si="0"/>
        <v>7.0422713594302258E-2</v>
      </c>
      <c r="J11" s="70">
        <f>H11/'סכום נכסי הקרן'!$C$41</f>
        <v>-1.8808003830866133E-5</v>
      </c>
    </row>
    <row r="12" spans="1:14">
      <c r="A12" s="58" t="s">
        <v>2211</v>
      </c>
      <c r="B12" s="59">
        <v>9922</v>
      </c>
      <c r="C12" s="59" t="s">
        <v>653</v>
      </c>
      <c r="D12" s="134" t="s">
        <v>3675</v>
      </c>
      <c r="E12" s="73">
        <v>0</v>
      </c>
      <c r="F12" s="72" t="s">
        <v>135</v>
      </c>
      <c r="G12" s="73">
        <v>0</v>
      </c>
      <c r="H12" s="69">
        <v>49.1312</v>
      </c>
      <c r="I12" s="70">
        <f t="shared" ref="I12" si="1">IFERROR(H12/$H$8,0)</f>
        <v>-5.7618307479493557E-2</v>
      </c>
      <c r="J12" s="70">
        <f>H12/'סכום נכסי הקרן'!$C$41</f>
        <v>1.5388292959645565E-5</v>
      </c>
    </row>
    <row r="13" spans="1:14">
      <c r="A13" s="58" t="s">
        <v>3641</v>
      </c>
      <c r="B13" s="59">
        <v>7562</v>
      </c>
      <c r="C13" s="59" t="s">
        <v>653</v>
      </c>
      <c r="D13" s="134" t="s">
        <v>3675</v>
      </c>
      <c r="E13" s="73">
        <v>0</v>
      </c>
      <c r="F13" s="72" t="s">
        <v>136</v>
      </c>
      <c r="G13" s="73">
        <v>0</v>
      </c>
      <c r="H13" s="69">
        <v>-91.958101546769299</v>
      </c>
      <c r="I13" s="70">
        <f t="shared" ref="I13:I16" si="2">IFERROR(H13/$H$8,0)</f>
        <v>0.10784328838197002</v>
      </c>
      <c r="J13" s="70">
        <f>H13/'סכום נכסי הקרן'!$C$41</f>
        <v>-2.8802028173839065E-5</v>
      </c>
    </row>
    <row r="14" spans="1:14">
      <c r="A14" s="58" t="s">
        <v>3642</v>
      </c>
      <c r="B14" s="59">
        <v>9483</v>
      </c>
      <c r="C14" s="59" t="s">
        <v>653</v>
      </c>
      <c r="D14" s="134" t="s">
        <v>3675</v>
      </c>
      <c r="E14" s="73">
        <v>0</v>
      </c>
      <c r="F14" s="72" t="s">
        <v>135</v>
      </c>
      <c r="G14" s="73">
        <v>0</v>
      </c>
      <c r="H14" s="69">
        <v>22.592465561112643</v>
      </c>
      <c r="I14" s="70">
        <f t="shared" si="2"/>
        <v>-2.6495172668692342E-2</v>
      </c>
      <c r="J14" s="70">
        <f>H14/'סכום נכסי הקרן'!$C$41</f>
        <v>7.0761446643905416E-6</v>
      </c>
    </row>
    <row r="15" spans="1:14">
      <c r="A15" s="58" t="s">
        <v>3643</v>
      </c>
      <c r="B15" s="59">
        <v>9724</v>
      </c>
      <c r="C15" s="59" t="s">
        <v>653</v>
      </c>
      <c r="D15" s="134" t="s">
        <v>3675</v>
      </c>
      <c r="E15" s="73">
        <v>0</v>
      </c>
      <c r="F15" s="72" t="s">
        <v>136</v>
      </c>
      <c r="G15" s="73">
        <v>0</v>
      </c>
      <c r="H15" s="69">
        <v>-497.216014136002</v>
      </c>
      <c r="I15" s="70">
        <f t="shared" si="2"/>
        <v>0.58310697044274062</v>
      </c>
      <c r="J15" s="70">
        <f>H15/'סכום נכסי הקרן'!$C$41</f>
        <v>-1.5573211502572845E-4</v>
      </c>
    </row>
    <row r="16" spans="1:14">
      <c r="A16" s="58" t="s">
        <v>3644</v>
      </c>
      <c r="B16" s="59">
        <v>8892</v>
      </c>
      <c r="C16" s="59" t="s">
        <v>653</v>
      </c>
      <c r="D16" s="134" t="s">
        <v>3675</v>
      </c>
      <c r="E16" s="73">
        <v>0</v>
      </c>
      <c r="F16" s="72" t="s">
        <v>136</v>
      </c>
      <c r="G16" s="73">
        <v>0</v>
      </c>
      <c r="H16" s="69">
        <v>7.3877292490083235E-2</v>
      </c>
      <c r="I16" s="70">
        <f t="shared" si="2"/>
        <v>-8.6639132657987102E-5</v>
      </c>
      <c r="J16" s="70">
        <f>H16/'סכום נכסי הקרן'!$C$41</f>
        <v>2.3138971160949131E-8</v>
      </c>
    </row>
    <row r="17" spans="1:10">
      <c r="A17" s="113" t="s">
        <v>190</v>
      </c>
      <c r="B17" s="155" t="s">
        <v>3675</v>
      </c>
      <c r="C17" s="156" t="s">
        <v>3675</v>
      </c>
      <c r="D17" s="155" t="s">
        <v>3675</v>
      </c>
      <c r="E17" s="155" t="s">
        <v>3675</v>
      </c>
      <c r="F17" s="155" t="s">
        <v>3675</v>
      </c>
      <c r="G17" s="155" t="s">
        <v>3675</v>
      </c>
      <c r="H17" s="69">
        <f>SUM(H18:H23)</f>
        <v>37.027997039645115</v>
      </c>
      <c r="I17" s="70">
        <f t="shared" ref="I17" si="3">IFERROR(H17/$H$8,0)</f>
        <v>-4.3424351914466759E-2</v>
      </c>
      <c r="J17" s="70">
        <f>H17/'סכום נכסי הקרן'!$C$41</f>
        <v>1.1597470978827054E-5</v>
      </c>
    </row>
    <row r="18" spans="1:10">
      <c r="A18" s="58" t="s">
        <v>3645</v>
      </c>
      <c r="B18" s="59">
        <v>7890</v>
      </c>
      <c r="C18" s="59" t="s">
        <v>653</v>
      </c>
      <c r="D18" s="134" t="s">
        <v>3675</v>
      </c>
      <c r="E18" s="73">
        <v>0</v>
      </c>
      <c r="F18" s="72" t="s">
        <v>135</v>
      </c>
      <c r="G18" s="73">
        <v>0</v>
      </c>
      <c r="H18" s="69">
        <v>4.7455694804052602</v>
      </c>
      <c r="I18" s="70">
        <f t="shared" ref="I18:I23" si="4">IFERROR(H18/$H$8,0)</f>
        <v>-5.5653369241396656E-3</v>
      </c>
      <c r="J18" s="70">
        <f>H18/'סכום נכסי הקרן'!$C$41</f>
        <v>1.4863511053023154E-6</v>
      </c>
    </row>
    <row r="19" spans="1:10">
      <c r="A19" s="58" t="s">
        <v>3646</v>
      </c>
      <c r="B19" s="59">
        <v>8397</v>
      </c>
      <c r="C19" s="59" t="s">
        <v>653</v>
      </c>
      <c r="D19" s="134" t="s">
        <v>3675</v>
      </c>
      <c r="E19" s="73">
        <v>0</v>
      </c>
      <c r="F19" s="72" t="s">
        <v>135</v>
      </c>
      <c r="G19" s="73">
        <v>0</v>
      </c>
      <c r="H19" s="69">
        <v>40.910093639999999</v>
      </c>
      <c r="I19" s="70">
        <f t="shared" si="4"/>
        <v>-4.7977056419635455E-2</v>
      </c>
      <c r="J19" s="70">
        <f>H19/'סכום נכסי הקרן'!$C$41</f>
        <v>1.2813375328484808E-5</v>
      </c>
    </row>
    <row r="20" spans="1:10">
      <c r="A20" s="58" t="s">
        <v>3645</v>
      </c>
      <c r="B20" s="59">
        <v>7760</v>
      </c>
      <c r="C20" s="59" t="s">
        <v>653</v>
      </c>
      <c r="D20" s="134" t="s">
        <v>3675</v>
      </c>
      <c r="E20" s="73">
        <v>0</v>
      </c>
      <c r="F20" s="72" t="s">
        <v>135</v>
      </c>
      <c r="G20" s="73">
        <v>0</v>
      </c>
      <c r="H20" s="69">
        <v>-0.33945333763112007</v>
      </c>
      <c r="I20" s="70">
        <f t="shared" si="4"/>
        <v>3.9809177839275687E-4</v>
      </c>
      <c r="J20" s="70">
        <f>H20/'סכום נכסי הקרן'!$C$41</f>
        <v>-1.0631955672967795E-7</v>
      </c>
    </row>
    <row r="21" spans="1:10">
      <c r="A21" s="58" t="s">
        <v>3647</v>
      </c>
      <c r="B21" s="59">
        <v>8295</v>
      </c>
      <c r="C21" s="59" t="s">
        <v>653</v>
      </c>
      <c r="D21" s="134" t="s">
        <v>3675</v>
      </c>
      <c r="E21" s="73">
        <v>0</v>
      </c>
      <c r="F21" s="72" t="s">
        <v>138</v>
      </c>
      <c r="G21" s="73">
        <v>0</v>
      </c>
      <c r="H21" s="69">
        <v>-4.30363426606994</v>
      </c>
      <c r="I21" s="70">
        <f t="shared" si="4"/>
        <v>5.0470601658763143E-3</v>
      </c>
      <c r="J21" s="70">
        <f>H21/'סכום נכסי הקרן'!$C$41</f>
        <v>-1.3479333881007072E-6</v>
      </c>
    </row>
    <row r="22" spans="1:10">
      <c r="A22" s="58" t="s">
        <v>3648</v>
      </c>
      <c r="B22" s="59">
        <v>8770</v>
      </c>
      <c r="C22" s="59" t="s">
        <v>653</v>
      </c>
      <c r="D22" s="134" t="s">
        <v>3675</v>
      </c>
      <c r="E22" s="73">
        <v>0</v>
      </c>
      <c r="F22" s="72" t="s">
        <v>3158</v>
      </c>
      <c r="G22" s="73">
        <v>0</v>
      </c>
      <c r="H22" s="69">
        <v>-6.0883949058545603</v>
      </c>
      <c r="I22" s="70">
        <f t="shared" si="4"/>
        <v>7.140127042329727E-3</v>
      </c>
      <c r="J22" s="70">
        <f>H22/'סכום נכסי הקרן'!$C$41</f>
        <v>-1.9069349917222386E-6</v>
      </c>
    </row>
    <row r="23" spans="1:10">
      <c r="A23" s="58" t="s">
        <v>3649</v>
      </c>
      <c r="B23" s="59">
        <v>8919</v>
      </c>
      <c r="C23" s="59" t="s">
        <v>653</v>
      </c>
      <c r="D23" s="134" t="s">
        <v>3675</v>
      </c>
      <c r="E23" s="73">
        <v>0</v>
      </c>
      <c r="F23" s="72" t="s">
        <v>137</v>
      </c>
      <c r="G23" s="73">
        <v>0</v>
      </c>
      <c r="H23" s="69">
        <v>2.1038164287954801</v>
      </c>
      <c r="I23" s="70">
        <f t="shared" si="4"/>
        <v>-2.4672375572904392E-3</v>
      </c>
      <c r="J23" s="70">
        <f>H23/'סכום נכסי הקרן'!$C$41</f>
        <v>6.5893248159255549E-7</v>
      </c>
    </row>
    <row r="24" spans="1:10" hidden="1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idden="1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idden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idden="1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idden="1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idden="1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idden="1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0" hidden="1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hidden="1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hidden="1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hidden="1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hidden="1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idden="1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hidden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idden="1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hidden="1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hidden="1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hidden="1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idden="1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hidden="1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hidden="1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idden="1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hidden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idden="1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hidden="1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hidden="1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hidden="1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hidden="1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hidden="1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 hidden="1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 hidden="1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hidden="1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idden="1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 hidden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idden="1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 hidden="1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 hidden="1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hidden="1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hidden="1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 hidden="1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 hidden="1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hidden="1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 hidden="1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 hidden="1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 hidden="1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 hidden="1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0" hidden="1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idden="1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 hidden="1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0" hidden="1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 hidden="1">
      <c r="A76" s="59"/>
      <c r="B76" s="59"/>
      <c r="C76" s="59"/>
      <c r="D76" s="59"/>
      <c r="E76" s="59"/>
      <c r="F76" s="59"/>
      <c r="G76" s="59"/>
      <c r="H76" s="59"/>
      <c r="I76" s="59"/>
      <c r="J76" s="59"/>
    </row>
    <row r="77" spans="1:10" hidden="1">
      <c r="A77" s="59"/>
      <c r="B77" s="59"/>
      <c r="C77" s="59"/>
      <c r="D77" s="59"/>
      <c r="E77" s="59"/>
      <c r="F77" s="59"/>
      <c r="G77" s="59"/>
      <c r="H77" s="59"/>
      <c r="I77" s="59"/>
      <c r="J77" s="59"/>
    </row>
    <row r="78" spans="1:10" hidden="1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 hidden="1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 hidden="1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 hidden="1">
      <c r="A81" s="59"/>
      <c r="B81" s="59"/>
      <c r="C81" s="59"/>
      <c r="D81" s="59"/>
      <c r="E81" s="59"/>
      <c r="F81" s="59"/>
      <c r="G81" s="59"/>
      <c r="H81" s="59"/>
      <c r="I81" s="59"/>
      <c r="J81" s="59"/>
    </row>
    <row r="82" spans="1:10" hidden="1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 hidden="1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4" spans="1:10" hidden="1">
      <c r="A84" s="59"/>
      <c r="B84" s="59"/>
      <c r="C84" s="59"/>
      <c r="D84" s="59"/>
      <c r="E84" s="59"/>
      <c r="F84" s="59"/>
      <c r="G84" s="59"/>
      <c r="H84" s="59"/>
      <c r="I84" s="59"/>
      <c r="J84" s="59"/>
    </row>
    <row r="85" spans="1:10" hidden="1">
      <c r="A85" s="59"/>
      <c r="B85" s="59"/>
      <c r="C85" s="59"/>
      <c r="D85" s="59"/>
      <c r="E85" s="59"/>
      <c r="F85" s="59"/>
      <c r="G85" s="59"/>
      <c r="H85" s="59"/>
      <c r="I85" s="59"/>
      <c r="J85" s="59"/>
    </row>
    <row r="86" spans="1:10" hidden="1">
      <c r="A86" s="59"/>
      <c r="B86" s="59"/>
      <c r="C86" s="59"/>
      <c r="D86" s="59"/>
      <c r="E86" s="59"/>
      <c r="F86" s="59"/>
      <c r="G86" s="59"/>
      <c r="H86" s="59"/>
      <c r="I86" s="59"/>
      <c r="J86" s="59"/>
    </row>
    <row r="87" spans="1:10" hidden="1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 hidden="1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0" hidden="1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hidden="1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hidden="1">
      <c r="A91" s="59"/>
      <c r="B91" s="59"/>
      <c r="C91" s="59"/>
      <c r="D91" s="59"/>
      <c r="E91" s="59"/>
      <c r="F91" s="59"/>
      <c r="G91" s="59"/>
      <c r="H91" s="59"/>
      <c r="I91" s="59"/>
      <c r="J91" s="59"/>
    </row>
    <row r="92" spans="1:10" hidden="1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 hidden="1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hidden="1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 hidden="1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 hidden="1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 hidden="1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 hidden="1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 hidden="1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1:10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0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</row>
    <row r="109" spans="1:10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</row>
    <row r="110" spans="1:10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</row>
    <row r="111" spans="1:10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F13:F25 C1:E25 F1:F11 G1:XFD25 B5:B1048576 A1:A1048576 C26:AY1048576 BA26:XFD1048576 AZ26:AZ9999 AZ10001:AZ1048576" xr:uid="{00000000-0002-0000-19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70.85546875" style="2" bestFit="1" customWidth="1"/>
    <col min="2" max="2" width="58.14062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7" t="s">
        <v>149</v>
      </c>
      <c r="B1" s="37" t="s" vm="1">
        <v>222</v>
      </c>
    </row>
    <row r="2" spans="1:5">
      <c r="A2" s="37" t="s">
        <v>148</v>
      </c>
      <c r="B2" s="37" t="s">
        <v>223</v>
      </c>
    </row>
    <row r="3" spans="1:5">
      <c r="A3" s="37" t="s">
        <v>150</v>
      </c>
      <c r="B3" s="37" t="s">
        <v>224</v>
      </c>
    </row>
    <row r="4" spans="1:5">
      <c r="A4" s="37" t="s">
        <v>151</v>
      </c>
      <c r="B4" s="37">
        <v>8803</v>
      </c>
    </row>
    <row r="5" spans="1:5" s="3" customFormat="1">
      <c r="A5" s="38" t="s">
        <v>120</v>
      </c>
      <c r="B5" s="43" t="s">
        <v>112</v>
      </c>
      <c r="C5" s="44" t="s">
        <v>111</v>
      </c>
    </row>
    <row r="6" spans="1:5" s="3" customFormat="1">
      <c r="A6" s="127" t="s">
        <v>3675</v>
      </c>
      <c r="B6" s="27" t="s">
        <v>202</v>
      </c>
      <c r="C6" s="13" t="s">
        <v>21</v>
      </c>
    </row>
    <row r="7" spans="1:5" s="4" customFormat="1" ht="20.25">
      <c r="A7" s="129" t="s">
        <v>3675</v>
      </c>
      <c r="B7" s="14" t="s">
        <v>0</v>
      </c>
      <c r="C7" s="15" t="s">
        <v>1</v>
      </c>
    </row>
    <row r="8" spans="1:5" s="4" customFormat="1" ht="20.25">
      <c r="A8" s="57" t="s">
        <v>3408</v>
      </c>
      <c r="B8" s="66">
        <v>179876.9894987474</v>
      </c>
      <c r="C8" s="131" t="s">
        <v>3675</v>
      </c>
    </row>
    <row r="9" spans="1:5">
      <c r="A9" s="56" t="s">
        <v>27</v>
      </c>
      <c r="B9" s="66">
        <v>57234.690653414174</v>
      </c>
      <c r="C9" s="131" t="s">
        <v>3675</v>
      </c>
    </row>
    <row r="10" spans="1:5">
      <c r="A10" s="62" t="s">
        <v>3416</v>
      </c>
      <c r="B10" s="69">
        <v>49.441053731012019</v>
      </c>
      <c r="C10" s="79">
        <v>45640</v>
      </c>
      <c r="D10" s="3"/>
      <c r="E10" s="3"/>
    </row>
    <row r="11" spans="1:5">
      <c r="A11" s="62" t="s">
        <v>3417</v>
      </c>
      <c r="B11" s="69">
        <v>458.03011612553473</v>
      </c>
      <c r="C11" s="79">
        <v>46772</v>
      </c>
      <c r="D11" s="3"/>
      <c r="E11" s="3"/>
    </row>
    <row r="12" spans="1:5">
      <c r="A12" s="62" t="s">
        <v>3650</v>
      </c>
      <c r="B12" s="69">
        <v>1961.5614675211657</v>
      </c>
      <c r="C12" s="79">
        <v>46338</v>
      </c>
    </row>
    <row r="13" spans="1:5">
      <c r="A13" s="62" t="s">
        <v>2251</v>
      </c>
      <c r="B13" s="69">
        <v>281.8302737567443</v>
      </c>
      <c r="C13" s="79">
        <v>48274</v>
      </c>
      <c r="D13" s="3"/>
      <c r="E13" s="3"/>
    </row>
    <row r="14" spans="1:5">
      <c r="A14" s="62" t="s">
        <v>2252</v>
      </c>
      <c r="B14" s="69">
        <v>148.36999759674609</v>
      </c>
      <c r="C14" s="79">
        <v>48274</v>
      </c>
      <c r="D14" s="3"/>
      <c r="E14" s="3"/>
    </row>
    <row r="15" spans="1:5">
      <c r="A15" s="62" t="s">
        <v>3418</v>
      </c>
      <c r="B15" s="69">
        <v>66.218951225820703</v>
      </c>
      <c r="C15" s="79">
        <v>46054</v>
      </c>
    </row>
    <row r="16" spans="1:5">
      <c r="A16" s="62" t="s">
        <v>2262</v>
      </c>
      <c r="B16" s="69">
        <v>498.90817665000003</v>
      </c>
      <c r="C16" s="79">
        <v>47969</v>
      </c>
    </row>
    <row r="17" spans="1:3">
      <c r="A17" s="62" t="s">
        <v>3419</v>
      </c>
      <c r="B17" s="69">
        <v>62.032545662919532</v>
      </c>
      <c r="C17" s="79">
        <v>47209</v>
      </c>
    </row>
    <row r="18" spans="1:3">
      <c r="A18" s="62" t="s">
        <v>2264</v>
      </c>
      <c r="B18" s="69">
        <v>750.17273899525378</v>
      </c>
      <c r="C18" s="79">
        <v>48297</v>
      </c>
    </row>
    <row r="19" spans="1:3">
      <c r="A19" s="62" t="s">
        <v>2266</v>
      </c>
      <c r="B19" s="69">
        <v>425.67939000000001</v>
      </c>
      <c r="C19" s="79">
        <v>47118</v>
      </c>
    </row>
    <row r="20" spans="1:3">
      <c r="A20" s="62" t="s">
        <v>3420</v>
      </c>
      <c r="B20" s="69">
        <v>3.7923911999999995</v>
      </c>
      <c r="C20" s="79">
        <v>47907</v>
      </c>
    </row>
    <row r="21" spans="1:3">
      <c r="A21" s="62" t="s">
        <v>3421</v>
      </c>
      <c r="B21" s="69">
        <v>76.724868870000009</v>
      </c>
      <c r="C21" s="79">
        <v>47848</v>
      </c>
    </row>
    <row r="22" spans="1:3">
      <c r="A22" s="62" t="s">
        <v>3422</v>
      </c>
      <c r="B22" s="69">
        <v>6.7968529199999992</v>
      </c>
      <c r="C22" s="79">
        <v>47848</v>
      </c>
    </row>
    <row r="23" spans="1:3">
      <c r="A23" s="62" t="s">
        <v>3651</v>
      </c>
      <c r="B23" s="69">
        <v>3810.214666091555</v>
      </c>
      <c r="C23" s="79">
        <v>46022</v>
      </c>
    </row>
    <row r="24" spans="1:3">
      <c r="A24" s="62" t="s">
        <v>3423</v>
      </c>
      <c r="B24" s="69">
        <v>1477.2954299999999</v>
      </c>
      <c r="C24" s="79">
        <v>47969</v>
      </c>
    </row>
    <row r="25" spans="1:3">
      <c r="A25" s="62" t="s">
        <v>3424</v>
      </c>
      <c r="B25" s="69">
        <v>238.3314406356732</v>
      </c>
      <c r="C25" s="79">
        <v>47209</v>
      </c>
    </row>
    <row r="26" spans="1:3">
      <c r="A26" s="62" t="s">
        <v>3425</v>
      </c>
      <c r="B26" s="69">
        <v>651.02117611418043</v>
      </c>
      <c r="C26" s="79">
        <v>47308</v>
      </c>
    </row>
    <row r="27" spans="1:3">
      <c r="A27" s="62" t="s">
        <v>3426</v>
      </c>
      <c r="B27" s="69">
        <v>612.36707406894209</v>
      </c>
      <c r="C27" s="79">
        <v>50770</v>
      </c>
    </row>
    <row r="28" spans="1:3">
      <c r="A28" s="62" t="s">
        <v>3427</v>
      </c>
      <c r="B28" s="69">
        <v>626.31380000000001</v>
      </c>
      <c r="C28" s="79">
        <v>48700</v>
      </c>
    </row>
    <row r="29" spans="1:3">
      <c r="A29" s="62" t="s">
        <v>3428</v>
      </c>
      <c r="B29" s="69">
        <v>840.22155000000009</v>
      </c>
      <c r="C29" s="79">
        <v>50256</v>
      </c>
    </row>
    <row r="30" spans="1:3">
      <c r="A30" s="62" t="s">
        <v>3429</v>
      </c>
      <c r="B30" s="69">
        <v>342.7199731</v>
      </c>
      <c r="C30" s="79">
        <v>46539</v>
      </c>
    </row>
    <row r="31" spans="1:3">
      <c r="A31" s="62" t="s">
        <v>3430</v>
      </c>
      <c r="B31" s="69">
        <v>5832.0817699999998</v>
      </c>
      <c r="C31" s="79">
        <v>47938</v>
      </c>
    </row>
    <row r="32" spans="1:3">
      <c r="A32" s="62" t="s">
        <v>2273</v>
      </c>
      <c r="B32" s="69">
        <v>75.303753851182847</v>
      </c>
      <c r="C32" s="79">
        <v>46752</v>
      </c>
    </row>
    <row r="33" spans="1:3">
      <c r="A33" s="62" t="s">
        <v>2274</v>
      </c>
      <c r="B33" s="69">
        <v>643.33924901203886</v>
      </c>
      <c r="C33" s="79">
        <v>48233</v>
      </c>
    </row>
    <row r="34" spans="1:3">
      <c r="A34" s="62" t="s">
        <v>2275</v>
      </c>
      <c r="B34" s="69">
        <v>42.738768395821346</v>
      </c>
      <c r="C34" s="79">
        <v>45322</v>
      </c>
    </row>
    <row r="35" spans="1:3">
      <c r="A35" s="62" t="s">
        <v>3431</v>
      </c>
      <c r="B35" s="69">
        <v>4.2682311710423591</v>
      </c>
      <c r="C35" s="79">
        <v>48944</v>
      </c>
    </row>
    <row r="36" spans="1:3">
      <c r="A36" s="62" t="s">
        <v>3432</v>
      </c>
      <c r="B36" s="69">
        <v>215.60706001749705</v>
      </c>
      <c r="C36" s="79">
        <v>48212</v>
      </c>
    </row>
    <row r="37" spans="1:3">
      <c r="A37" s="62" t="s">
        <v>3433</v>
      </c>
      <c r="B37" s="69">
        <v>4.7595307499999997</v>
      </c>
      <c r="C37" s="79">
        <v>48297</v>
      </c>
    </row>
    <row r="38" spans="1:3">
      <c r="A38" s="62" t="s">
        <v>3434</v>
      </c>
      <c r="B38" s="69">
        <v>6.835154039999999</v>
      </c>
      <c r="C38" s="79">
        <v>47566</v>
      </c>
    </row>
    <row r="39" spans="1:3">
      <c r="A39" s="62" t="s">
        <v>3435</v>
      </c>
      <c r="B39" s="69">
        <v>159.7367545176534</v>
      </c>
      <c r="C39" s="79">
        <v>48212</v>
      </c>
    </row>
    <row r="40" spans="1:3">
      <c r="A40" s="62" t="s">
        <v>3436</v>
      </c>
      <c r="B40" s="69">
        <v>86.796848385000004</v>
      </c>
      <c r="C40" s="79">
        <v>46631</v>
      </c>
    </row>
    <row r="41" spans="1:3">
      <c r="A41" s="62" t="s">
        <v>3437</v>
      </c>
      <c r="B41" s="69">
        <v>0.25700974233398238</v>
      </c>
      <c r="C41" s="79">
        <v>46234</v>
      </c>
    </row>
    <row r="42" spans="1:3">
      <c r="A42" s="62" t="s">
        <v>3438</v>
      </c>
      <c r="B42" s="69">
        <v>90.390883307400003</v>
      </c>
      <c r="C42" s="79">
        <v>48214</v>
      </c>
    </row>
    <row r="43" spans="1:3">
      <c r="A43" s="62" t="s">
        <v>3439</v>
      </c>
      <c r="B43" s="69">
        <v>122.73691832999999</v>
      </c>
      <c r="C43" s="79">
        <v>48214</v>
      </c>
    </row>
    <row r="44" spans="1:3">
      <c r="A44" s="62" t="s">
        <v>3440</v>
      </c>
      <c r="B44" s="69">
        <v>737.08173999999997</v>
      </c>
      <c r="C44" s="79">
        <v>46661</v>
      </c>
    </row>
    <row r="45" spans="1:3">
      <c r="A45" s="62" t="s">
        <v>2278</v>
      </c>
      <c r="B45" s="69">
        <v>565.35416420000001</v>
      </c>
      <c r="C45" s="79">
        <v>46661</v>
      </c>
    </row>
    <row r="46" spans="1:3">
      <c r="A46" s="62" t="s">
        <v>3652</v>
      </c>
      <c r="B46" s="69">
        <v>184.45961244849303</v>
      </c>
      <c r="C46" s="79">
        <v>45383</v>
      </c>
    </row>
    <row r="47" spans="1:3">
      <c r="A47" s="62" t="s">
        <v>3653</v>
      </c>
      <c r="B47" s="69">
        <v>4735.0234021133019</v>
      </c>
      <c r="C47" s="79">
        <v>46871</v>
      </c>
    </row>
    <row r="48" spans="1:3">
      <c r="A48" s="62" t="s">
        <v>3654</v>
      </c>
      <c r="B48" s="69">
        <v>167.43200648350395</v>
      </c>
      <c r="C48" s="79">
        <v>48482</v>
      </c>
    </row>
    <row r="49" spans="1:3">
      <c r="A49" s="62" t="s">
        <v>3655</v>
      </c>
      <c r="B49" s="69">
        <v>2970.7153075541046</v>
      </c>
      <c r="C49" s="79">
        <v>47525</v>
      </c>
    </row>
    <row r="50" spans="1:3">
      <c r="A50" s="62" t="s">
        <v>3656</v>
      </c>
      <c r="B50" s="69">
        <v>1454.1688186233378</v>
      </c>
      <c r="C50" s="79">
        <v>45473</v>
      </c>
    </row>
    <row r="51" spans="1:3">
      <c r="A51" s="62" t="s">
        <v>3657</v>
      </c>
      <c r="B51" s="69">
        <v>3931.653930333287</v>
      </c>
      <c r="C51" s="79">
        <v>46022</v>
      </c>
    </row>
    <row r="52" spans="1:3">
      <c r="A52" s="62" t="s">
        <v>3658</v>
      </c>
      <c r="B52" s="69">
        <v>12.8321456351328</v>
      </c>
      <c r="C52" s="79">
        <v>48844</v>
      </c>
    </row>
    <row r="53" spans="1:3">
      <c r="A53" s="62" t="s">
        <v>3659</v>
      </c>
      <c r="B53" s="69">
        <v>12.4278160048384</v>
      </c>
      <c r="C53" s="79">
        <v>48844</v>
      </c>
    </row>
    <row r="54" spans="1:3">
      <c r="A54" s="62" t="s">
        <v>3660</v>
      </c>
      <c r="B54" s="69">
        <v>15.5321099426908</v>
      </c>
      <c r="C54" s="79">
        <v>48844</v>
      </c>
    </row>
    <row r="55" spans="1:3">
      <c r="A55" s="62" t="s">
        <v>3661</v>
      </c>
      <c r="B55" s="69">
        <v>10.637593365442799</v>
      </c>
      <c r="C55" s="79">
        <v>48844</v>
      </c>
    </row>
    <row r="56" spans="1:3">
      <c r="A56" s="62" t="s">
        <v>3662</v>
      </c>
      <c r="B56" s="69">
        <v>10.935520461449201</v>
      </c>
      <c r="C56" s="79">
        <v>48844</v>
      </c>
    </row>
    <row r="57" spans="1:3">
      <c r="A57" s="62" t="s">
        <v>3663</v>
      </c>
      <c r="B57" s="69">
        <v>118.94714752971628</v>
      </c>
      <c r="C57" s="79">
        <v>45340</v>
      </c>
    </row>
    <row r="58" spans="1:3">
      <c r="A58" s="62" t="s">
        <v>3664</v>
      </c>
      <c r="B58" s="69">
        <v>2016.9865759360982</v>
      </c>
      <c r="C58" s="79">
        <v>45838</v>
      </c>
    </row>
    <row r="59" spans="1:3">
      <c r="A59" s="62" t="s">
        <v>3665</v>
      </c>
      <c r="B59" s="69">
        <v>3837.34666918823</v>
      </c>
      <c r="C59" s="79">
        <v>47191</v>
      </c>
    </row>
    <row r="60" spans="1:3">
      <c r="A60" s="62" t="s">
        <v>3666</v>
      </c>
      <c r="B60" s="69">
        <v>4793.1013608594903</v>
      </c>
      <c r="C60" s="79">
        <v>45935</v>
      </c>
    </row>
    <row r="61" spans="1:3">
      <c r="A61" s="62" t="s">
        <v>3667</v>
      </c>
      <c r="B61" s="69">
        <v>10096.394286674858</v>
      </c>
      <c r="C61" s="79">
        <v>47391</v>
      </c>
    </row>
    <row r="62" spans="1:3">
      <c r="A62" s="62" t="s">
        <v>3668</v>
      </c>
      <c r="B62" s="69">
        <v>254.18273027468055</v>
      </c>
      <c r="C62" s="79">
        <v>52047</v>
      </c>
    </row>
    <row r="63" spans="1:3">
      <c r="A63" s="62" t="s">
        <v>3669</v>
      </c>
      <c r="B63" s="69">
        <v>636.58185000000003</v>
      </c>
      <c r="C63" s="79">
        <v>45363</v>
      </c>
    </row>
    <row r="64" spans="1:3">
      <c r="A64" s="56" t="s">
        <v>43</v>
      </c>
      <c r="B64" s="66">
        <v>122642.29884533324</v>
      </c>
      <c r="C64" s="131" t="s">
        <v>3675</v>
      </c>
    </row>
    <row r="65" spans="1:3">
      <c r="A65" s="62" t="s">
        <v>3441</v>
      </c>
      <c r="B65" s="69">
        <v>818.64482942408233</v>
      </c>
      <c r="C65" s="79">
        <v>47201</v>
      </c>
    </row>
    <row r="66" spans="1:3">
      <c r="A66" s="62" t="s">
        <v>3442</v>
      </c>
      <c r="B66" s="69">
        <v>60.889108618319995</v>
      </c>
      <c r="C66" s="79">
        <v>47270</v>
      </c>
    </row>
    <row r="67" spans="1:3">
      <c r="A67" s="62" t="s">
        <v>3443</v>
      </c>
      <c r="B67" s="69">
        <v>1406.5421373839997</v>
      </c>
      <c r="C67" s="79">
        <v>48366</v>
      </c>
    </row>
    <row r="68" spans="1:3">
      <c r="A68" s="62" t="s">
        <v>3444</v>
      </c>
      <c r="B68" s="69">
        <v>1659.7063501199998</v>
      </c>
      <c r="C68" s="79">
        <v>48914</v>
      </c>
    </row>
    <row r="69" spans="1:3">
      <c r="A69" s="62" t="s">
        <v>2323</v>
      </c>
      <c r="B69" s="69">
        <v>116.53999061426468</v>
      </c>
      <c r="C69" s="79">
        <v>47467</v>
      </c>
    </row>
    <row r="70" spans="1:3">
      <c r="A70" s="62" t="s">
        <v>2328</v>
      </c>
      <c r="B70" s="69">
        <v>276.3097231160466</v>
      </c>
      <c r="C70" s="79">
        <v>47848</v>
      </c>
    </row>
    <row r="71" spans="1:3">
      <c r="A71" s="62" t="s">
        <v>3445</v>
      </c>
      <c r="B71" s="69">
        <v>162.75317408999999</v>
      </c>
      <c r="C71" s="79">
        <v>46601</v>
      </c>
    </row>
    <row r="72" spans="1:3">
      <c r="A72" s="62" t="s">
        <v>3446</v>
      </c>
      <c r="B72" s="69">
        <v>373.61378554110001</v>
      </c>
      <c r="C72" s="79">
        <v>47209</v>
      </c>
    </row>
    <row r="73" spans="1:3">
      <c r="A73" s="62" t="s">
        <v>2332</v>
      </c>
      <c r="B73" s="69">
        <v>42.330683268900003</v>
      </c>
      <c r="C73" s="79">
        <v>47209</v>
      </c>
    </row>
    <row r="74" spans="1:3">
      <c r="A74" s="62" t="s">
        <v>3447</v>
      </c>
      <c r="B74" s="69">
        <v>510.65716735808405</v>
      </c>
      <c r="C74" s="79">
        <v>45778</v>
      </c>
    </row>
    <row r="75" spans="1:3">
      <c r="A75" s="62" t="s">
        <v>3448</v>
      </c>
      <c r="B75" s="69">
        <v>1146.1464084187278</v>
      </c>
      <c r="C75" s="79">
        <v>46997</v>
      </c>
    </row>
    <row r="76" spans="1:3">
      <c r="A76" s="62" t="s">
        <v>2335</v>
      </c>
      <c r="B76" s="69">
        <v>1804.2156341728014</v>
      </c>
      <c r="C76" s="79">
        <v>48304</v>
      </c>
    </row>
    <row r="77" spans="1:3">
      <c r="A77" s="62" t="s">
        <v>3449</v>
      </c>
      <c r="B77" s="69">
        <v>2049.1870131525657</v>
      </c>
      <c r="C77" s="79">
        <v>46997</v>
      </c>
    </row>
    <row r="78" spans="1:3">
      <c r="A78" s="62" t="s">
        <v>3450</v>
      </c>
      <c r="B78" s="69">
        <v>916.21797173195534</v>
      </c>
      <c r="C78" s="79">
        <v>45343</v>
      </c>
    </row>
    <row r="79" spans="1:3">
      <c r="A79" s="62" t="s">
        <v>3451</v>
      </c>
      <c r="B79" s="69">
        <v>1142.9770648342817</v>
      </c>
      <c r="C79" s="79">
        <v>47082</v>
      </c>
    </row>
    <row r="80" spans="1:3">
      <c r="A80" s="62" t="s">
        <v>2281</v>
      </c>
      <c r="B80" s="69">
        <v>1130.457438114026</v>
      </c>
      <c r="C80" s="79">
        <v>47398</v>
      </c>
    </row>
    <row r="81" spans="1:3">
      <c r="A81" s="62" t="s">
        <v>2338</v>
      </c>
      <c r="B81" s="69">
        <v>1043.0159598839998</v>
      </c>
      <c r="C81" s="79">
        <v>48054</v>
      </c>
    </row>
    <row r="82" spans="1:3">
      <c r="A82" s="62" t="s">
        <v>2339</v>
      </c>
      <c r="B82" s="69">
        <v>118.59972145272</v>
      </c>
      <c r="C82" s="79">
        <v>47119</v>
      </c>
    </row>
    <row r="83" spans="1:3">
      <c r="A83" s="62" t="s">
        <v>2342</v>
      </c>
      <c r="B83" s="69">
        <v>552.27718611826901</v>
      </c>
      <c r="C83" s="79">
        <v>48757</v>
      </c>
    </row>
    <row r="84" spans="1:3">
      <c r="A84" s="62" t="s">
        <v>3452</v>
      </c>
      <c r="B84" s="69">
        <v>73.207485566074226</v>
      </c>
      <c r="C84" s="79">
        <v>46326</v>
      </c>
    </row>
    <row r="85" spans="1:3">
      <c r="A85" s="62" t="s">
        <v>3453</v>
      </c>
      <c r="B85" s="69">
        <v>1393.809061400568</v>
      </c>
      <c r="C85" s="79">
        <v>47301</v>
      </c>
    </row>
    <row r="86" spans="1:3">
      <c r="A86" s="62" t="s">
        <v>3454</v>
      </c>
      <c r="B86" s="69">
        <v>542.69827211983363</v>
      </c>
      <c r="C86" s="79">
        <v>47301</v>
      </c>
    </row>
    <row r="87" spans="1:3">
      <c r="A87" s="62" t="s">
        <v>3455</v>
      </c>
      <c r="B87" s="69">
        <v>3.7101308399999997</v>
      </c>
      <c r="C87" s="79">
        <v>47119</v>
      </c>
    </row>
    <row r="88" spans="1:3">
      <c r="A88" s="62" t="s">
        <v>3456</v>
      </c>
      <c r="B88" s="69">
        <v>2.5031778804690386</v>
      </c>
      <c r="C88" s="79">
        <v>48122</v>
      </c>
    </row>
    <row r="89" spans="1:3">
      <c r="A89" s="62" t="s">
        <v>3457</v>
      </c>
      <c r="B89" s="69">
        <v>694.60448760587224</v>
      </c>
      <c r="C89" s="79">
        <v>48395</v>
      </c>
    </row>
    <row r="90" spans="1:3">
      <c r="A90" s="62" t="s">
        <v>3458</v>
      </c>
      <c r="B90" s="69">
        <v>7255.2353423999994</v>
      </c>
      <c r="C90" s="79">
        <v>49396</v>
      </c>
    </row>
    <row r="91" spans="1:3">
      <c r="A91" s="62" t="s">
        <v>3459</v>
      </c>
      <c r="B91" s="69">
        <v>203.6031697908</v>
      </c>
      <c r="C91" s="79">
        <v>47119</v>
      </c>
    </row>
    <row r="92" spans="1:3">
      <c r="A92" s="62" t="s">
        <v>3460</v>
      </c>
      <c r="B92" s="69">
        <v>339.6076356645612</v>
      </c>
      <c r="C92" s="79">
        <v>45494</v>
      </c>
    </row>
    <row r="93" spans="1:3">
      <c r="A93" s="62" t="s">
        <v>2347</v>
      </c>
      <c r="B93" s="69">
        <v>2784.2252384699996</v>
      </c>
      <c r="C93" s="79">
        <v>48365</v>
      </c>
    </row>
    <row r="94" spans="1:3">
      <c r="A94" s="62" t="s">
        <v>2348</v>
      </c>
      <c r="B94" s="69">
        <v>251.1657773469</v>
      </c>
      <c r="C94" s="79">
        <v>47119</v>
      </c>
    </row>
    <row r="95" spans="1:3">
      <c r="A95" s="62" t="s">
        <v>3461</v>
      </c>
      <c r="B95" s="69">
        <v>0.76109185619999997</v>
      </c>
      <c r="C95" s="79">
        <v>47119</v>
      </c>
    </row>
    <row r="96" spans="1:3">
      <c r="A96" s="62" t="s">
        <v>3462</v>
      </c>
      <c r="B96" s="69">
        <v>294.28799533379998</v>
      </c>
      <c r="C96" s="79">
        <v>46742</v>
      </c>
    </row>
    <row r="97" spans="1:3">
      <c r="A97" s="62" t="s">
        <v>3463</v>
      </c>
      <c r="B97" s="69">
        <v>36.576699120000001</v>
      </c>
      <c r="C97" s="79">
        <v>46742</v>
      </c>
    </row>
    <row r="98" spans="1:3">
      <c r="A98" s="62" t="s">
        <v>2284</v>
      </c>
      <c r="B98" s="69">
        <v>224.83226578672995</v>
      </c>
      <c r="C98" s="79">
        <v>48395</v>
      </c>
    </row>
    <row r="99" spans="1:3">
      <c r="A99" s="62" t="s">
        <v>3464</v>
      </c>
      <c r="B99" s="69">
        <v>991.5061792109982</v>
      </c>
      <c r="C99" s="79">
        <v>48669</v>
      </c>
    </row>
    <row r="100" spans="1:3">
      <c r="A100" s="62" t="s">
        <v>2359</v>
      </c>
      <c r="B100" s="69">
        <v>143.27547617212994</v>
      </c>
      <c r="C100" s="79">
        <v>46753</v>
      </c>
    </row>
    <row r="101" spans="1:3">
      <c r="A101" s="62" t="s">
        <v>3465</v>
      </c>
      <c r="B101" s="69">
        <v>111.55919345999999</v>
      </c>
      <c r="C101" s="79">
        <v>47239</v>
      </c>
    </row>
    <row r="102" spans="1:3">
      <c r="A102" s="62" t="s">
        <v>3466</v>
      </c>
      <c r="B102" s="69">
        <v>291.36400404929998</v>
      </c>
      <c r="C102" s="79">
        <v>47463</v>
      </c>
    </row>
    <row r="103" spans="1:3">
      <c r="A103" s="62" t="s">
        <v>3467</v>
      </c>
      <c r="B103" s="69">
        <v>2020.8108455759998</v>
      </c>
      <c r="C103" s="79">
        <v>49427</v>
      </c>
    </row>
    <row r="104" spans="1:3">
      <c r="A104" s="62" t="s">
        <v>3468</v>
      </c>
      <c r="B104" s="69">
        <v>1077.21467694594</v>
      </c>
      <c r="C104" s="79">
        <v>50041</v>
      </c>
    </row>
    <row r="105" spans="1:3">
      <c r="A105" s="62" t="s">
        <v>3469</v>
      </c>
      <c r="B105" s="69">
        <v>2068.1912113199996</v>
      </c>
      <c r="C105" s="79">
        <v>50770</v>
      </c>
    </row>
    <row r="106" spans="1:3">
      <c r="A106" s="62" t="s">
        <v>3470</v>
      </c>
      <c r="B106" s="69">
        <v>1024.3749971294055</v>
      </c>
      <c r="C106" s="79">
        <v>46933</v>
      </c>
    </row>
    <row r="107" spans="1:3">
      <c r="A107" s="62" t="s">
        <v>3471</v>
      </c>
      <c r="B107" s="69">
        <v>125.63500267889998</v>
      </c>
      <c r="C107" s="79">
        <v>46971</v>
      </c>
    </row>
    <row r="108" spans="1:3">
      <c r="A108" s="62" t="s">
        <v>3472</v>
      </c>
      <c r="B108" s="69">
        <v>1766.9907867339323</v>
      </c>
      <c r="C108" s="79">
        <v>45557</v>
      </c>
    </row>
    <row r="109" spans="1:3">
      <c r="A109" s="62" t="s">
        <v>2370</v>
      </c>
      <c r="B109" s="69">
        <v>1416.5598649386791</v>
      </c>
      <c r="C109" s="79">
        <v>46149</v>
      </c>
    </row>
    <row r="110" spans="1:3">
      <c r="A110" s="62" t="s">
        <v>3473</v>
      </c>
      <c r="B110" s="69">
        <v>585.4624555863586</v>
      </c>
      <c r="C110" s="79">
        <v>46012</v>
      </c>
    </row>
    <row r="111" spans="1:3">
      <c r="A111" s="62" t="s">
        <v>3474</v>
      </c>
      <c r="B111" s="69">
        <v>1572.9598439633396</v>
      </c>
      <c r="C111" s="79">
        <v>48693</v>
      </c>
    </row>
    <row r="112" spans="1:3">
      <c r="A112" s="62" t="s">
        <v>2373</v>
      </c>
      <c r="B112" s="69">
        <v>465.40237416899998</v>
      </c>
      <c r="C112" s="79">
        <v>47849</v>
      </c>
    </row>
    <row r="113" spans="1:3">
      <c r="A113" s="62" t="s">
        <v>2374</v>
      </c>
      <c r="B113" s="69">
        <v>195.48818816534279</v>
      </c>
      <c r="C113" s="79">
        <v>46752</v>
      </c>
    </row>
    <row r="114" spans="1:3">
      <c r="A114" s="62" t="s">
        <v>2375</v>
      </c>
      <c r="B114" s="69">
        <v>2257.7677737778035</v>
      </c>
      <c r="C114" s="79">
        <v>49126</v>
      </c>
    </row>
    <row r="115" spans="1:3">
      <c r="A115" s="62" t="s">
        <v>3475</v>
      </c>
      <c r="B115" s="69">
        <v>19.893183672124394</v>
      </c>
      <c r="C115" s="79">
        <v>49126</v>
      </c>
    </row>
    <row r="116" spans="1:3">
      <c r="A116" s="62" t="s">
        <v>3670</v>
      </c>
      <c r="B116" s="69">
        <v>195.84296986562052</v>
      </c>
      <c r="C116" s="79">
        <v>45515</v>
      </c>
    </row>
    <row r="117" spans="1:3">
      <c r="A117" s="62" t="s">
        <v>2377</v>
      </c>
      <c r="B117" s="69">
        <v>1473.4509844295571</v>
      </c>
      <c r="C117" s="79">
        <v>47665</v>
      </c>
    </row>
    <row r="118" spans="1:3">
      <c r="A118" s="62" t="s">
        <v>3476</v>
      </c>
      <c r="B118" s="69">
        <v>2319.7757720083055</v>
      </c>
      <c r="C118" s="79">
        <v>47665</v>
      </c>
    </row>
    <row r="119" spans="1:3">
      <c r="A119" s="62" t="s">
        <v>3477</v>
      </c>
      <c r="B119" s="69">
        <v>1.8712443788999999</v>
      </c>
      <c r="C119" s="79">
        <v>46326</v>
      </c>
    </row>
    <row r="120" spans="1:3">
      <c r="A120" s="62" t="s">
        <v>3478</v>
      </c>
      <c r="B120" s="69">
        <v>9.6568298307000013</v>
      </c>
      <c r="C120" s="79">
        <v>46326</v>
      </c>
    </row>
    <row r="121" spans="1:3">
      <c r="A121" s="62" t="s">
        <v>3479</v>
      </c>
      <c r="B121" s="69">
        <v>12.518135674199998</v>
      </c>
      <c r="C121" s="79">
        <v>46326</v>
      </c>
    </row>
    <row r="122" spans="1:3">
      <c r="A122" s="62" t="s">
        <v>3480</v>
      </c>
      <c r="B122" s="69">
        <v>18.496933614899998</v>
      </c>
      <c r="C122" s="79">
        <v>46326</v>
      </c>
    </row>
    <row r="123" spans="1:3">
      <c r="A123" s="62" t="s">
        <v>3481</v>
      </c>
      <c r="B123" s="69">
        <v>9.0059831783999993</v>
      </c>
      <c r="C123" s="79">
        <v>46326</v>
      </c>
    </row>
    <row r="124" spans="1:3">
      <c r="A124" s="62" t="s">
        <v>3482</v>
      </c>
      <c r="B124" s="69">
        <v>2000.9599502606998</v>
      </c>
      <c r="C124" s="79">
        <v>46752</v>
      </c>
    </row>
    <row r="125" spans="1:3">
      <c r="A125" s="62" t="s">
        <v>3483</v>
      </c>
      <c r="B125" s="69">
        <v>4338.6503668911</v>
      </c>
      <c r="C125" s="79">
        <v>47927</v>
      </c>
    </row>
    <row r="126" spans="1:3">
      <c r="A126" s="62" t="s">
        <v>3671</v>
      </c>
      <c r="B126" s="69">
        <v>907.48141999999996</v>
      </c>
      <c r="C126" s="79">
        <v>45615</v>
      </c>
    </row>
    <row r="127" spans="1:3">
      <c r="A127" s="62" t="s">
        <v>3484</v>
      </c>
      <c r="B127" s="69">
        <v>1935.6349404248995</v>
      </c>
      <c r="C127" s="79">
        <v>47528</v>
      </c>
    </row>
    <row r="128" spans="1:3">
      <c r="A128" s="62" t="s">
        <v>2391</v>
      </c>
      <c r="B128" s="69">
        <v>119.21045877</v>
      </c>
      <c r="C128" s="79">
        <v>47756</v>
      </c>
    </row>
    <row r="129" spans="1:3">
      <c r="A129" s="62" t="s">
        <v>3485</v>
      </c>
      <c r="B129" s="69">
        <v>1085.7039377023891</v>
      </c>
      <c r="C129" s="79">
        <v>48332</v>
      </c>
    </row>
    <row r="130" spans="1:3">
      <c r="A130" s="62" t="s">
        <v>3486</v>
      </c>
      <c r="B130" s="69">
        <v>2914.0272906794994</v>
      </c>
      <c r="C130" s="79">
        <v>47715</v>
      </c>
    </row>
    <row r="131" spans="1:3">
      <c r="A131" s="62" t="s">
        <v>3487</v>
      </c>
      <c r="B131" s="69">
        <v>1045.2297186129845</v>
      </c>
      <c r="C131" s="79">
        <v>47715</v>
      </c>
    </row>
    <row r="132" spans="1:3">
      <c r="A132" s="62" t="s">
        <v>3488</v>
      </c>
      <c r="B132" s="69">
        <v>14.392537667999999</v>
      </c>
      <c r="C132" s="79">
        <v>47715</v>
      </c>
    </row>
    <row r="133" spans="1:3">
      <c r="A133" s="62" t="s">
        <v>2398</v>
      </c>
      <c r="B133" s="69">
        <v>134.08066958399999</v>
      </c>
      <c r="C133" s="79">
        <v>48466</v>
      </c>
    </row>
    <row r="134" spans="1:3">
      <c r="A134" s="62" t="s">
        <v>2399</v>
      </c>
      <c r="B134" s="69">
        <v>155.60943488999999</v>
      </c>
      <c r="C134" s="79">
        <v>48466</v>
      </c>
    </row>
    <row r="135" spans="1:3">
      <c r="A135" s="62" t="s">
        <v>3489</v>
      </c>
      <c r="B135" s="69">
        <v>1090.898231020991</v>
      </c>
      <c r="C135" s="79">
        <v>48446</v>
      </c>
    </row>
    <row r="136" spans="1:3">
      <c r="A136" s="62" t="s">
        <v>3490</v>
      </c>
      <c r="B136" s="69">
        <v>5.7834328499999996</v>
      </c>
      <c r="C136" s="79">
        <v>48446</v>
      </c>
    </row>
    <row r="137" spans="1:3">
      <c r="A137" s="62" t="s">
        <v>2401</v>
      </c>
      <c r="B137" s="69">
        <v>76.426283736359991</v>
      </c>
      <c r="C137" s="79">
        <v>48319</v>
      </c>
    </row>
    <row r="138" spans="1:3">
      <c r="A138" s="62" t="s">
        <v>3491</v>
      </c>
      <c r="B138" s="69">
        <v>3317.3327990137609</v>
      </c>
      <c r="C138" s="79">
        <v>49124</v>
      </c>
    </row>
    <row r="139" spans="1:3">
      <c r="A139" s="62" t="s">
        <v>3492</v>
      </c>
      <c r="B139" s="69">
        <v>1568.3652515699998</v>
      </c>
      <c r="C139" s="79">
        <v>50770</v>
      </c>
    </row>
    <row r="140" spans="1:3">
      <c r="A140" s="62" t="s">
        <v>3493</v>
      </c>
      <c r="B140" s="69">
        <v>454.31061620489999</v>
      </c>
      <c r="C140" s="79">
        <v>47392</v>
      </c>
    </row>
    <row r="141" spans="1:3">
      <c r="A141" s="62" t="s">
        <v>3672</v>
      </c>
      <c r="B141" s="69">
        <v>811.78610297463138</v>
      </c>
      <c r="C141" s="79">
        <v>46418</v>
      </c>
    </row>
    <row r="142" spans="1:3">
      <c r="A142" s="62" t="s">
        <v>3494</v>
      </c>
      <c r="B142" s="69">
        <v>4.2946989951779262</v>
      </c>
      <c r="C142" s="79">
        <v>48944</v>
      </c>
    </row>
    <row r="143" spans="1:3">
      <c r="A143" s="62" t="s">
        <v>2286</v>
      </c>
      <c r="B143" s="69">
        <v>656.63518090337209</v>
      </c>
      <c r="C143" s="79">
        <v>48760</v>
      </c>
    </row>
    <row r="144" spans="1:3">
      <c r="A144" s="62" t="s">
        <v>2287</v>
      </c>
      <c r="B144" s="69">
        <v>3.4525775699999994</v>
      </c>
      <c r="C144" s="79">
        <v>47453</v>
      </c>
    </row>
    <row r="145" spans="1:3">
      <c r="A145" s="62" t="s">
        <v>2408</v>
      </c>
      <c r="B145" s="69">
        <v>32.356614256199997</v>
      </c>
      <c r="C145" s="79">
        <v>47262</v>
      </c>
    </row>
    <row r="146" spans="1:3">
      <c r="A146" s="62" t="s">
        <v>3495</v>
      </c>
      <c r="B146" s="69">
        <v>14.77720938048</v>
      </c>
      <c r="C146" s="79">
        <v>45777</v>
      </c>
    </row>
    <row r="147" spans="1:3">
      <c r="A147" s="62" t="s">
        <v>2409</v>
      </c>
      <c r="B147" s="69">
        <v>837.37112567399993</v>
      </c>
      <c r="C147" s="79">
        <v>45930</v>
      </c>
    </row>
    <row r="148" spans="1:3">
      <c r="A148" s="62" t="s">
        <v>3496</v>
      </c>
      <c r="B148" s="69">
        <v>3701.8902365303011</v>
      </c>
      <c r="C148" s="79">
        <v>47665</v>
      </c>
    </row>
    <row r="149" spans="1:3">
      <c r="A149" s="62" t="s">
        <v>3497</v>
      </c>
      <c r="B149" s="69">
        <v>480.3625852907067</v>
      </c>
      <c r="C149" s="79">
        <v>45485</v>
      </c>
    </row>
    <row r="150" spans="1:3">
      <c r="A150" s="62" t="s">
        <v>3498</v>
      </c>
      <c r="B150" s="69">
        <v>990.52964548164232</v>
      </c>
      <c r="C150" s="79">
        <v>46417</v>
      </c>
    </row>
    <row r="151" spans="1:3">
      <c r="A151" s="62" t="s">
        <v>3499</v>
      </c>
      <c r="B151" s="69">
        <v>328.16317645800001</v>
      </c>
      <c r="C151" s="79">
        <v>47178</v>
      </c>
    </row>
    <row r="152" spans="1:3">
      <c r="A152" s="62" t="s">
        <v>3500</v>
      </c>
      <c r="B152" s="69">
        <v>29.543329529999998</v>
      </c>
      <c r="C152" s="79">
        <v>47447</v>
      </c>
    </row>
    <row r="153" spans="1:3">
      <c r="A153" s="62" t="s">
        <v>3501</v>
      </c>
      <c r="B153" s="69">
        <v>820.24416504809994</v>
      </c>
      <c r="C153" s="79">
        <v>47987</v>
      </c>
    </row>
    <row r="154" spans="1:3">
      <c r="A154" s="62" t="s">
        <v>2420</v>
      </c>
      <c r="B154" s="69">
        <v>708.44778745162989</v>
      </c>
      <c r="C154" s="79">
        <v>48180</v>
      </c>
    </row>
    <row r="155" spans="1:3">
      <c r="A155" s="62" t="s">
        <v>3502</v>
      </c>
      <c r="B155" s="69">
        <v>2346.8828116499994</v>
      </c>
      <c r="C155" s="79">
        <v>47735</v>
      </c>
    </row>
    <row r="156" spans="1:3">
      <c r="A156" s="62" t="s">
        <v>3503</v>
      </c>
      <c r="B156" s="69">
        <v>77.495441341499998</v>
      </c>
      <c r="C156" s="79">
        <v>48151</v>
      </c>
    </row>
    <row r="157" spans="1:3">
      <c r="A157" s="62" t="s">
        <v>3504</v>
      </c>
      <c r="B157" s="69">
        <v>650.77644768442667</v>
      </c>
      <c r="C157" s="79">
        <v>47848</v>
      </c>
    </row>
    <row r="158" spans="1:3">
      <c r="A158" s="62" t="s">
        <v>3505</v>
      </c>
      <c r="B158" s="69">
        <v>140.43695490767593</v>
      </c>
      <c r="C158" s="79">
        <v>45710</v>
      </c>
    </row>
    <row r="159" spans="1:3">
      <c r="A159" s="62" t="s">
        <v>3506</v>
      </c>
      <c r="B159" s="69">
        <v>1179.5586579874775</v>
      </c>
      <c r="C159" s="79">
        <v>46573</v>
      </c>
    </row>
    <row r="160" spans="1:3">
      <c r="A160" s="62" t="s">
        <v>3507</v>
      </c>
      <c r="B160" s="69">
        <v>1262.9139468439791</v>
      </c>
      <c r="C160" s="79">
        <v>47832</v>
      </c>
    </row>
    <row r="161" spans="1:3">
      <c r="A161" s="62" t="s">
        <v>3508</v>
      </c>
      <c r="B161" s="69">
        <v>59.315032168580984</v>
      </c>
      <c r="C161" s="79">
        <v>46524</v>
      </c>
    </row>
    <row r="162" spans="1:3">
      <c r="A162" s="62" t="s">
        <v>3509</v>
      </c>
      <c r="B162" s="69">
        <v>1263.9482543514885</v>
      </c>
      <c r="C162" s="79">
        <v>48121</v>
      </c>
    </row>
    <row r="163" spans="1:3">
      <c r="A163" s="62" t="s">
        <v>3510</v>
      </c>
      <c r="B163" s="69">
        <v>214.16903718245084</v>
      </c>
      <c r="C163" s="79">
        <v>48121</v>
      </c>
    </row>
    <row r="164" spans="1:3">
      <c r="A164" s="62" t="s">
        <v>3511</v>
      </c>
      <c r="B164" s="69">
        <v>226.10363799769843</v>
      </c>
      <c r="C164" s="79">
        <v>47255</v>
      </c>
    </row>
    <row r="165" spans="1:3">
      <c r="A165" s="62" t="s">
        <v>3512</v>
      </c>
      <c r="B165" s="69">
        <v>124.98195985134259</v>
      </c>
      <c r="C165" s="79">
        <v>48029</v>
      </c>
    </row>
    <row r="166" spans="1:3">
      <c r="A166" s="62" t="s">
        <v>3513</v>
      </c>
      <c r="B166" s="69">
        <v>345.49561566</v>
      </c>
      <c r="C166" s="79">
        <v>48294</v>
      </c>
    </row>
    <row r="167" spans="1:3">
      <c r="A167" s="62" t="s">
        <v>2436</v>
      </c>
      <c r="B167" s="69">
        <v>1708.1608732464617</v>
      </c>
      <c r="C167" s="79">
        <v>47937</v>
      </c>
    </row>
    <row r="168" spans="1:3">
      <c r="A168" s="62" t="s">
        <v>3514</v>
      </c>
      <c r="B168" s="69">
        <v>518.95361188452682</v>
      </c>
      <c r="C168" s="79">
        <v>46572</v>
      </c>
    </row>
    <row r="169" spans="1:3">
      <c r="A169" s="62" t="s">
        <v>2309</v>
      </c>
      <c r="B169" s="69">
        <v>2799.4975471919997</v>
      </c>
      <c r="C169" s="79">
        <v>48781</v>
      </c>
    </row>
    <row r="170" spans="1:3">
      <c r="A170" s="62" t="s">
        <v>3673</v>
      </c>
      <c r="B170" s="69">
        <v>422.29782798327682</v>
      </c>
      <c r="C170" s="79">
        <v>45553</v>
      </c>
    </row>
    <row r="171" spans="1:3">
      <c r="A171" s="62" t="s">
        <v>3515</v>
      </c>
      <c r="B171" s="69">
        <v>263.26588930200001</v>
      </c>
      <c r="C171" s="79">
        <v>46844</v>
      </c>
    </row>
    <row r="172" spans="1:3">
      <c r="A172" s="62" t="s">
        <v>3674</v>
      </c>
      <c r="B172" s="69">
        <v>428.89718659943901</v>
      </c>
      <c r="C172" s="79">
        <v>45602</v>
      </c>
    </row>
    <row r="173" spans="1:3">
      <c r="A173" s="62" t="s">
        <v>3516</v>
      </c>
      <c r="B173" s="69">
        <v>717.19556280554821</v>
      </c>
      <c r="C173" s="79">
        <v>50770</v>
      </c>
    </row>
    <row r="174" spans="1:3">
      <c r="A174" s="62" t="s">
        <v>3517</v>
      </c>
      <c r="B174" s="69">
        <v>249.40596871464874</v>
      </c>
      <c r="C174" s="79">
        <v>45869</v>
      </c>
    </row>
    <row r="175" spans="1:3">
      <c r="A175" s="62" t="s">
        <v>3518</v>
      </c>
      <c r="B175" s="69">
        <v>210.07654966739017</v>
      </c>
      <c r="C175" s="79">
        <v>46938</v>
      </c>
    </row>
    <row r="176" spans="1:3">
      <c r="A176" s="62" t="s">
        <v>3519</v>
      </c>
      <c r="B176" s="69">
        <v>409.20094927509655</v>
      </c>
      <c r="C176" s="79">
        <v>46201</v>
      </c>
    </row>
    <row r="177" spans="1:3">
      <c r="A177" s="62" t="s">
        <v>3520</v>
      </c>
      <c r="B177" s="69">
        <v>748.65557046600065</v>
      </c>
      <c r="C177" s="79">
        <v>46203</v>
      </c>
    </row>
    <row r="178" spans="1:3">
      <c r="A178" s="62" t="s">
        <v>2446</v>
      </c>
      <c r="B178" s="69">
        <v>1521.9782262101728</v>
      </c>
      <c r="C178" s="79">
        <v>47312</v>
      </c>
    </row>
    <row r="179" spans="1:3">
      <c r="A179" s="62" t="s">
        <v>3521</v>
      </c>
      <c r="B179" s="69">
        <v>629.64989667449993</v>
      </c>
      <c r="C179" s="79">
        <v>46660</v>
      </c>
    </row>
    <row r="180" spans="1:3">
      <c r="A180" s="62" t="s">
        <v>2451</v>
      </c>
      <c r="B180" s="69">
        <v>482.85086732999997</v>
      </c>
      <c r="C180" s="79">
        <v>47301</v>
      </c>
    </row>
    <row r="181" spans="1:3">
      <c r="A181" s="62" t="s">
        <v>3522</v>
      </c>
      <c r="B181" s="69">
        <v>980.22530718449991</v>
      </c>
      <c r="C181" s="79">
        <v>48176</v>
      </c>
    </row>
    <row r="182" spans="1:3">
      <c r="A182" s="62" t="s">
        <v>3523</v>
      </c>
      <c r="B182" s="69">
        <v>40.431474719999997</v>
      </c>
      <c r="C182" s="79">
        <v>48213</v>
      </c>
    </row>
    <row r="183" spans="1:3">
      <c r="A183" s="62" t="s">
        <v>2457</v>
      </c>
      <c r="B183" s="69">
        <v>196.48831565609999</v>
      </c>
      <c r="C183" s="79">
        <v>47992</v>
      </c>
    </row>
    <row r="184" spans="1:3">
      <c r="A184" s="62" t="s">
        <v>3524</v>
      </c>
      <c r="B184" s="69">
        <v>1061.0201917261734</v>
      </c>
      <c r="C184" s="79">
        <v>48944</v>
      </c>
    </row>
    <row r="185" spans="1:3">
      <c r="A185" s="62" t="s">
        <v>3525</v>
      </c>
      <c r="B185" s="69">
        <v>284.98296528000003</v>
      </c>
      <c r="C185" s="79">
        <v>46601</v>
      </c>
    </row>
    <row r="186" spans="1:3">
      <c r="A186" s="62" t="s">
        <v>3526</v>
      </c>
      <c r="B186" s="69">
        <v>206.51764260814841</v>
      </c>
      <c r="C186" s="79">
        <v>46722</v>
      </c>
    </row>
    <row r="187" spans="1:3">
      <c r="A187" s="62" t="s">
        <v>3527</v>
      </c>
      <c r="B187" s="69">
        <v>296.38895209310243</v>
      </c>
      <c r="C187" s="79">
        <v>46794</v>
      </c>
    </row>
    <row r="188" spans="1:3">
      <c r="A188" s="62" t="s">
        <v>3528</v>
      </c>
      <c r="B188" s="69">
        <v>175.29187649999997</v>
      </c>
      <c r="C188" s="79">
        <v>47407</v>
      </c>
    </row>
    <row r="189" spans="1:3">
      <c r="A189" s="62" t="s">
        <v>3529</v>
      </c>
      <c r="B189" s="69">
        <v>1724.886787332</v>
      </c>
      <c r="C189" s="79">
        <v>48234</v>
      </c>
    </row>
    <row r="190" spans="1:3">
      <c r="A190" s="62" t="s">
        <v>2468</v>
      </c>
      <c r="B190" s="69">
        <v>205.85142622535176</v>
      </c>
      <c r="C190" s="79">
        <v>47467</v>
      </c>
    </row>
    <row r="191" spans="1:3">
      <c r="A191" s="62" t="s">
        <v>3530</v>
      </c>
      <c r="B191" s="69">
        <v>55.581453719999999</v>
      </c>
      <c r="C191" s="79">
        <v>47599</v>
      </c>
    </row>
    <row r="192" spans="1:3">
      <c r="A192" s="62" t="s">
        <v>3531</v>
      </c>
      <c r="B192" s="69">
        <v>2.6248924988425082</v>
      </c>
      <c r="C192" s="79">
        <v>46082</v>
      </c>
    </row>
    <row r="193" spans="1:3">
      <c r="A193" s="62" t="s">
        <v>3532</v>
      </c>
      <c r="B193" s="69">
        <v>356.51655025683584</v>
      </c>
      <c r="C193" s="79">
        <v>47236</v>
      </c>
    </row>
    <row r="194" spans="1:3">
      <c r="A194" s="62" t="s">
        <v>3533</v>
      </c>
      <c r="B194" s="69">
        <v>1299.0455276566481</v>
      </c>
      <c r="C194" s="79">
        <v>46465</v>
      </c>
    </row>
    <row r="195" spans="1:3">
      <c r="A195" s="62" t="s">
        <v>3534</v>
      </c>
      <c r="B195" s="69">
        <v>72.893516798699991</v>
      </c>
      <c r="C195" s="79">
        <v>48723</v>
      </c>
    </row>
    <row r="196" spans="1:3">
      <c r="A196" s="62" t="s">
        <v>3535</v>
      </c>
      <c r="B196" s="69">
        <v>11.4069762963</v>
      </c>
      <c r="C196" s="79">
        <v>47031</v>
      </c>
    </row>
    <row r="197" spans="1:3">
      <c r="A197" s="62" t="s">
        <v>3536</v>
      </c>
      <c r="B197" s="69">
        <v>235.02593672999998</v>
      </c>
      <c r="C197" s="79">
        <v>48268</v>
      </c>
    </row>
    <row r="198" spans="1:3">
      <c r="A198" s="62" t="s">
        <v>2493</v>
      </c>
      <c r="B198" s="69">
        <v>167.95418328</v>
      </c>
      <c r="C198" s="79">
        <v>47107</v>
      </c>
    </row>
    <row r="199" spans="1:3">
      <c r="A199" s="62" t="s">
        <v>3537</v>
      </c>
      <c r="B199" s="69">
        <v>189.43552674539998</v>
      </c>
      <c r="C199" s="79">
        <v>48213</v>
      </c>
    </row>
    <row r="200" spans="1:3">
      <c r="A200" s="62" t="s">
        <v>3538</v>
      </c>
      <c r="B200" s="69">
        <v>86.341971074071239</v>
      </c>
      <c r="C200" s="79">
        <v>45869</v>
      </c>
    </row>
    <row r="201" spans="1:3">
      <c r="A201" s="62" t="s">
        <v>2496</v>
      </c>
      <c r="B201" s="69">
        <v>278.20081053040491</v>
      </c>
      <c r="C201" s="79">
        <v>47848</v>
      </c>
    </row>
    <row r="202" spans="1:3">
      <c r="A202" s="62" t="s">
        <v>3539</v>
      </c>
      <c r="B202" s="69">
        <v>189.55778203439996</v>
      </c>
      <c r="C202" s="79">
        <v>46637</v>
      </c>
    </row>
    <row r="203" spans="1:3">
      <c r="A203" s="62" t="s">
        <v>2498</v>
      </c>
      <c r="B203" s="69">
        <v>477.96144014399994</v>
      </c>
      <c r="C203" s="79">
        <v>47574</v>
      </c>
    </row>
    <row r="204" spans="1:3">
      <c r="A204" s="62" t="s">
        <v>3540</v>
      </c>
      <c r="B204" s="69">
        <v>465.163312185</v>
      </c>
      <c r="C204" s="79">
        <v>48942</v>
      </c>
    </row>
    <row r="205" spans="1:3">
      <c r="A205" s="62" t="s">
        <v>3541</v>
      </c>
      <c r="B205" s="69">
        <v>675.26435548260008</v>
      </c>
      <c r="C205" s="79">
        <v>48942</v>
      </c>
    </row>
    <row r="206" spans="1:3">
      <c r="A206" s="62" t="s">
        <v>2502</v>
      </c>
      <c r="B206" s="69">
        <v>2752.0726451399996</v>
      </c>
      <c r="C206" s="79">
        <v>49405</v>
      </c>
    </row>
    <row r="207" spans="1:3">
      <c r="A207" s="62" t="s">
        <v>3542</v>
      </c>
      <c r="B207" s="69">
        <v>512.18749069505691</v>
      </c>
      <c r="C207" s="79">
        <v>46933</v>
      </c>
    </row>
    <row r="208" spans="1:3">
      <c r="A208" s="62" t="s">
        <v>3543</v>
      </c>
      <c r="B208" s="69">
        <v>56.236826505599993</v>
      </c>
      <c r="C208" s="79">
        <v>48069</v>
      </c>
    </row>
    <row r="209" spans="1:3">
      <c r="A209" s="62" t="s">
        <v>3544</v>
      </c>
      <c r="B209" s="69">
        <v>2220.0699226764382</v>
      </c>
      <c r="C209" s="79">
        <v>46643</v>
      </c>
    </row>
    <row r="210" spans="1:3">
      <c r="A210" s="62" t="s">
        <v>3545</v>
      </c>
      <c r="B210" s="69">
        <v>340.01300619</v>
      </c>
      <c r="C210" s="79">
        <v>48004</v>
      </c>
    </row>
    <row r="211" spans="1:3">
      <c r="A211" s="62" t="s">
        <v>3546</v>
      </c>
      <c r="B211" s="69">
        <v>4.1518265373000007</v>
      </c>
      <c r="C211" s="79">
        <v>47262</v>
      </c>
    </row>
    <row r="212" spans="1:3">
      <c r="A212" s="62" t="s">
        <v>3547</v>
      </c>
      <c r="B212" s="69">
        <v>1.0395308429999999</v>
      </c>
      <c r="C212" s="79">
        <v>45939</v>
      </c>
    </row>
    <row r="213" spans="1:3">
      <c r="A213" s="62" t="s">
        <v>2507</v>
      </c>
      <c r="B213" s="69">
        <v>1154.2697642501998</v>
      </c>
      <c r="C213" s="79">
        <v>46742</v>
      </c>
    </row>
    <row r="214" spans="1:3">
      <c r="A214" s="62" t="s">
        <v>3548</v>
      </c>
      <c r="B214" s="69">
        <v>508.88351474999996</v>
      </c>
      <c r="C214" s="79">
        <v>46112</v>
      </c>
    </row>
    <row r="215" spans="1:3">
      <c r="A215" s="62" t="s">
        <v>2508</v>
      </c>
      <c r="B215" s="69">
        <v>3651.8299287794998</v>
      </c>
      <c r="C215" s="79">
        <v>46722</v>
      </c>
    </row>
    <row r="216" spans="1:3">
      <c r="A216" s="62" t="s">
        <v>3549</v>
      </c>
      <c r="B216" s="69">
        <v>2212.159122396426</v>
      </c>
      <c r="C216" s="79">
        <v>47409</v>
      </c>
    </row>
    <row r="217" spans="1:3">
      <c r="A217" s="62" t="s">
        <v>2509</v>
      </c>
      <c r="B217" s="69">
        <v>294.71594723999993</v>
      </c>
      <c r="C217" s="79">
        <v>46722</v>
      </c>
    </row>
    <row r="218" spans="1:3">
      <c r="A218" s="62" t="s">
        <v>2296</v>
      </c>
      <c r="B218" s="69">
        <v>6.5098825037999992</v>
      </c>
      <c r="C218" s="79">
        <v>48030</v>
      </c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1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7" t="s">
        <v>149</v>
      </c>
      <c r="B1" s="37" t="s" vm="1">
        <v>222</v>
      </c>
    </row>
    <row r="2" spans="1:15">
      <c r="A2" s="37" t="s">
        <v>148</v>
      </c>
      <c r="B2" s="37" t="s">
        <v>223</v>
      </c>
    </row>
    <row r="3" spans="1:15">
      <c r="A3" s="37" t="s">
        <v>150</v>
      </c>
      <c r="B3" s="37" t="s">
        <v>224</v>
      </c>
    </row>
    <row r="4" spans="1:15">
      <c r="A4" s="37" t="s">
        <v>151</v>
      </c>
      <c r="B4" s="37">
        <v>8803</v>
      </c>
    </row>
    <row r="5" spans="1:15" s="3" customFormat="1">
      <c r="A5" s="38" t="s">
        <v>120</v>
      </c>
      <c r="B5" s="39" t="s">
        <v>48</v>
      </c>
      <c r="C5" s="39" t="s">
        <v>70</v>
      </c>
      <c r="D5" s="39" t="s">
        <v>14</v>
      </c>
      <c r="E5" s="39" t="s">
        <v>71</v>
      </c>
      <c r="F5" s="39" t="s">
        <v>108</v>
      </c>
      <c r="G5" s="39" t="s">
        <v>17</v>
      </c>
      <c r="H5" s="39" t="s">
        <v>107</v>
      </c>
      <c r="I5" s="39" t="s">
        <v>16</v>
      </c>
      <c r="J5" s="39" t="s">
        <v>176</v>
      </c>
      <c r="K5" s="39" t="s">
        <v>204</v>
      </c>
      <c r="L5" s="39" t="s">
        <v>177</v>
      </c>
      <c r="M5" s="39" t="s">
        <v>63</v>
      </c>
      <c r="N5" s="39" t="s">
        <v>152</v>
      </c>
      <c r="O5" s="41" t="s">
        <v>154</v>
      </c>
    </row>
    <row r="6" spans="1:15" s="3" customFormat="1">
      <c r="A6" s="127" t="s">
        <v>3675</v>
      </c>
      <c r="B6" s="128" t="s">
        <v>3675</v>
      </c>
      <c r="C6" s="128" t="s">
        <v>3675</v>
      </c>
      <c r="D6" s="128" t="s">
        <v>3675</v>
      </c>
      <c r="E6" s="128" t="s">
        <v>3675</v>
      </c>
      <c r="F6" s="27" t="s">
        <v>21</v>
      </c>
      <c r="G6" s="27" t="s">
        <v>20</v>
      </c>
      <c r="H6" s="128" t="s">
        <v>3675</v>
      </c>
      <c r="I6" s="27" t="s">
        <v>19</v>
      </c>
      <c r="J6" s="27" t="s">
        <v>19</v>
      </c>
      <c r="K6" s="27" t="s">
        <v>206</v>
      </c>
      <c r="L6" s="27" t="s">
        <v>202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29" t="s">
        <v>3675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3" t="s">
        <v>3409</v>
      </c>
      <c r="B8" s="134" t="s">
        <v>3675</v>
      </c>
      <c r="C8" s="134" t="s">
        <v>3675</v>
      </c>
      <c r="D8" s="134" t="s">
        <v>3675</v>
      </c>
      <c r="E8" s="134" t="s">
        <v>3675</v>
      </c>
      <c r="F8" s="134" t="s">
        <v>3675</v>
      </c>
      <c r="G8" s="134" t="s">
        <v>3675</v>
      </c>
      <c r="H8" s="134" t="s">
        <v>3675</v>
      </c>
      <c r="I8" s="134" t="s">
        <v>3675</v>
      </c>
      <c r="J8" s="134" t="s">
        <v>3675</v>
      </c>
      <c r="K8" s="134" t="s">
        <v>3675</v>
      </c>
      <c r="L8" s="103">
        <v>0</v>
      </c>
      <c r="M8" s="134" t="s">
        <v>3675</v>
      </c>
      <c r="N8" s="104">
        <v>0</v>
      </c>
      <c r="O8" s="104">
        <v>0</v>
      </c>
    </row>
    <row r="9" spans="1:15">
      <c r="A9" s="102" t="s">
        <v>214</v>
      </c>
      <c r="B9" s="134" t="s">
        <v>3675</v>
      </c>
      <c r="C9" s="134" t="s">
        <v>3675</v>
      </c>
      <c r="D9" s="134" t="s">
        <v>3675</v>
      </c>
      <c r="E9" s="134" t="s">
        <v>3675</v>
      </c>
      <c r="F9" s="134" t="s">
        <v>3675</v>
      </c>
      <c r="G9" s="134" t="s">
        <v>3675</v>
      </c>
      <c r="H9" s="134" t="s">
        <v>3675</v>
      </c>
      <c r="I9" s="134" t="s">
        <v>3675</v>
      </c>
      <c r="J9" s="134" t="s">
        <v>3675</v>
      </c>
      <c r="K9" s="134" t="s">
        <v>3675</v>
      </c>
      <c r="L9" s="134" t="s">
        <v>3675</v>
      </c>
      <c r="M9" s="134" t="s">
        <v>3675</v>
      </c>
      <c r="N9" s="134" t="s">
        <v>3675</v>
      </c>
      <c r="O9" s="134" t="s">
        <v>3675</v>
      </c>
    </row>
    <row r="10" spans="1:15">
      <c r="A10" s="102" t="s">
        <v>116</v>
      </c>
      <c r="B10" s="134" t="s">
        <v>3675</v>
      </c>
      <c r="C10" s="134" t="s">
        <v>3675</v>
      </c>
      <c r="D10" s="134" t="s">
        <v>3675</v>
      </c>
      <c r="E10" s="134" t="s">
        <v>3675</v>
      </c>
      <c r="F10" s="134" t="s">
        <v>3675</v>
      </c>
      <c r="G10" s="134" t="s">
        <v>3675</v>
      </c>
      <c r="H10" s="134" t="s">
        <v>3675</v>
      </c>
      <c r="I10" s="134" t="s">
        <v>3675</v>
      </c>
      <c r="J10" s="134" t="s">
        <v>3675</v>
      </c>
      <c r="K10" s="134" t="s">
        <v>3675</v>
      </c>
      <c r="L10" s="134" t="s">
        <v>3675</v>
      </c>
      <c r="M10" s="134" t="s">
        <v>3675</v>
      </c>
      <c r="N10" s="134" t="s">
        <v>3675</v>
      </c>
      <c r="O10" s="134" t="s">
        <v>3675</v>
      </c>
    </row>
    <row r="11" spans="1:15">
      <c r="A11" s="102" t="s">
        <v>205</v>
      </c>
      <c r="B11" s="134" t="s">
        <v>3675</v>
      </c>
      <c r="C11" s="134" t="s">
        <v>3675</v>
      </c>
      <c r="D11" s="134" t="s">
        <v>3675</v>
      </c>
      <c r="E11" s="134" t="s">
        <v>3675</v>
      </c>
      <c r="F11" s="134" t="s">
        <v>3675</v>
      </c>
      <c r="G11" s="134" t="s">
        <v>3675</v>
      </c>
      <c r="H11" s="134" t="s">
        <v>3675</v>
      </c>
      <c r="I11" s="134" t="s">
        <v>3675</v>
      </c>
      <c r="J11" s="134" t="s">
        <v>3675</v>
      </c>
      <c r="K11" s="134" t="s">
        <v>3675</v>
      </c>
      <c r="L11" s="134" t="s">
        <v>3675</v>
      </c>
      <c r="M11" s="134" t="s">
        <v>3675</v>
      </c>
      <c r="N11" s="134" t="s">
        <v>3675</v>
      </c>
      <c r="O11" s="134" t="s">
        <v>3675</v>
      </c>
    </row>
    <row r="12" spans="1:15" hidden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7" t="s">
        <v>149</v>
      </c>
      <c r="B1" s="37" t="s" vm="1">
        <v>222</v>
      </c>
    </row>
    <row r="2" spans="1:15">
      <c r="A2" s="37" t="s">
        <v>148</v>
      </c>
      <c r="B2" s="37" t="s">
        <v>223</v>
      </c>
    </row>
    <row r="3" spans="1:15">
      <c r="A3" s="37" t="s">
        <v>150</v>
      </c>
      <c r="B3" s="37" t="s">
        <v>224</v>
      </c>
    </row>
    <row r="4" spans="1:15">
      <c r="A4" s="37" t="s">
        <v>151</v>
      </c>
      <c r="B4" s="37">
        <v>8803</v>
      </c>
    </row>
    <row r="5" spans="1:15" s="3" customFormat="1">
      <c r="A5" s="38" t="s">
        <v>120</v>
      </c>
      <c r="B5" s="39" t="s">
        <v>48</v>
      </c>
      <c r="C5" s="39" t="s">
        <v>70</v>
      </c>
      <c r="D5" s="39" t="s">
        <v>14</v>
      </c>
      <c r="E5" s="39" t="s">
        <v>71</v>
      </c>
      <c r="F5" s="39" t="s">
        <v>108</v>
      </c>
      <c r="G5" s="39" t="s">
        <v>17</v>
      </c>
      <c r="H5" s="39" t="s">
        <v>107</v>
      </c>
      <c r="I5" s="39" t="s">
        <v>16</v>
      </c>
      <c r="J5" s="39" t="s">
        <v>176</v>
      </c>
      <c r="K5" s="39" t="s">
        <v>199</v>
      </c>
      <c r="L5" s="39" t="s">
        <v>177</v>
      </c>
      <c r="M5" s="39" t="s">
        <v>63</v>
      </c>
      <c r="N5" s="39" t="s">
        <v>152</v>
      </c>
      <c r="O5" s="41" t="s">
        <v>154</v>
      </c>
    </row>
    <row r="6" spans="1:15" s="3" customFormat="1">
      <c r="A6" s="127" t="s">
        <v>3675</v>
      </c>
      <c r="B6" s="128" t="s">
        <v>3675</v>
      </c>
      <c r="C6" s="128" t="s">
        <v>3675</v>
      </c>
      <c r="D6" s="128" t="s">
        <v>3675</v>
      </c>
      <c r="E6" s="128" t="s">
        <v>3675</v>
      </c>
      <c r="F6" s="27" t="s">
        <v>21</v>
      </c>
      <c r="G6" s="27" t="s">
        <v>20</v>
      </c>
      <c r="H6" s="128" t="s">
        <v>3675</v>
      </c>
      <c r="I6" s="27" t="s">
        <v>19</v>
      </c>
      <c r="J6" s="27" t="s">
        <v>19</v>
      </c>
      <c r="K6" s="27" t="s">
        <v>206</v>
      </c>
      <c r="L6" s="27" t="s">
        <v>202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29" t="s">
        <v>3675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3" t="s">
        <v>3410</v>
      </c>
      <c r="B8" s="134" t="s">
        <v>3675</v>
      </c>
      <c r="C8" s="134" t="s">
        <v>3675</v>
      </c>
      <c r="D8" s="134" t="s">
        <v>3675</v>
      </c>
      <c r="E8" s="134" t="s">
        <v>3675</v>
      </c>
      <c r="F8" s="134" t="s">
        <v>3675</v>
      </c>
      <c r="G8" s="134" t="s">
        <v>3675</v>
      </c>
      <c r="H8" s="134" t="s">
        <v>3675</v>
      </c>
      <c r="I8" s="134" t="s">
        <v>3675</v>
      </c>
      <c r="J8" s="134" t="s">
        <v>3675</v>
      </c>
      <c r="K8" s="134" t="s">
        <v>3675</v>
      </c>
      <c r="L8" s="103">
        <v>0</v>
      </c>
      <c r="M8" s="134" t="s">
        <v>3675</v>
      </c>
      <c r="N8" s="104">
        <v>0</v>
      </c>
      <c r="O8" s="104">
        <v>0</v>
      </c>
    </row>
    <row r="9" spans="1:15">
      <c r="A9" s="102" t="s">
        <v>214</v>
      </c>
      <c r="B9" s="134" t="s">
        <v>3675</v>
      </c>
      <c r="C9" s="134" t="s">
        <v>3675</v>
      </c>
      <c r="D9" s="134" t="s">
        <v>3675</v>
      </c>
      <c r="E9" s="134" t="s">
        <v>3675</v>
      </c>
      <c r="F9" s="134" t="s">
        <v>3675</v>
      </c>
      <c r="G9" s="134" t="s">
        <v>3675</v>
      </c>
      <c r="H9" s="134" t="s">
        <v>3675</v>
      </c>
      <c r="I9" s="134" t="s">
        <v>3675</v>
      </c>
      <c r="J9" s="134" t="s">
        <v>3675</v>
      </c>
      <c r="K9" s="134" t="s">
        <v>3675</v>
      </c>
      <c r="L9" s="134" t="s">
        <v>3675</v>
      </c>
      <c r="M9" s="134" t="s">
        <v>3675</v>
      </c>
      <c r="N9" s="134" t="s">
        <v>3675</v>
      </c>
      <c r="O9" s="134" t="s">
        <v>3675</v>
      </c>
    </row>
    <row r="10" spans="1:15">
      <c r="A10" s="102" t="s">
        <v>116</v>
      </c>
      <c r="B10" s="134" t="s">
        <v>3675</v>
      </c>
      <c r="C10" s="134" t="s">
        <v>3675</v>
      </c>
      <c r="D10" s="134" t="s">
        <v>3675</v>
      </c>
      <c r="E10" s="134" t="s">
        <v>3675</v>
      </c>
      <c r="F10" s="134" t="s">
        <v>3675</v>
      </c>
      <c r="G10" s="134" t="s">
        <v>3675</v>
      </c>
      <c r="H10" s="134" t="s">
        <v>3675</v>
      </c>
      <c r="I10" s="134" t="s">
        <v>3675</v>
      </c>
      <c r="J10" s="134" t="s">
        <v>3675</v>
      </c>
      <c r="K10" s="134" t="s">
        <v>3675</v>
      </c>
      <c r="L10" s="134" t="s">
        <v>3675</v>
      </c>
      <c r="M10" s="134" t="s">
        <v>3675</v>
      </c>
      <c r="N10" s="134" t="s">
        <v>3675</v>
      </c>
      <c r="O10" s="134" t="s">
        <v>3675</v>
      </c>
    </row>
    <row r="11" spans="1:15">
      <c r="A11" s="102" t="s">
        <v>205</v>
      </c>
      <c r="B11" s="134" t="s">
        <v>3675</v>
      </c>
      <c r="C11" s="134" t="s">
        <v>3675</v>
      </c>
      <c r="D11" s="134" t="s">
        <v>3675</v>
      </c>
      <c r="E11" s="134" t="s">
        <v>3675</v>
      </c>
      <c r="F11" s="134" t="s">
        <v>3675</v>
      </c>
      <c r="G11" s="134" t="s">
        <v>3675</v>
      </c>
      <c r="H11" s="134" t="s">
        <v>3675</v>
      </c>
      <c r="I11" s="134" t="s">
        <v>3675</v>
      </c>
      <c r="J11" s="134" t="s">
        <v>3675</v>
      </c>
      <c r="K11" s="134" t="s">
        <v>3675</v>
      </c>
      <c r="L11" s="134" t="s">
        <v>3675</v>
      </c>
      <c r="M11" s="134" t="s">
        <v>3675</v>
      </c>
      <c r="N11" s="134" t="s">
        <v>3675</v>
      </c>
      <c r="O11" s="134" t="s">
        <v>3675</v>
      </c>
    </row>
    <row r="12" spans="1:15" hidden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7" t="s">
        <v>149</v>
      </c>
      <c r="B1" s="37" t="s" vm="1">
        <v>222</v>
      </c>
    </row>
    <row r="2" spans="1:15">
      <c r="A2" s="37" t="s">
        <v>148</v>
      </c>
      <c r="B2" s="37" t="s">
        <v>223</v>
      </c>
    </row>
    <row r="3" spans="1:15">
      <c r="A3" s="37" t="s">
        <v>150</v>
      </c>
      <c r="B3" s="37" t="s">
        <v>224</v>
      </c>
    </row>
    <row r="4" spans="1:15">
      <c r="A4" s="37" t="s">
        <v>151</v>
      </c>
      <c r="B4" s="37">
        <v>8803</v>
      </c>
    </row>
    <row r="5" spans="1:15" s="3" customFormat="1">
      <c r="A5" s="38" t="s">
        <v>120</v>
      </c>
      <c r="B5" s="39" t="s">
        <v>48</v>
      </c>
      <c r="C5" s="39" t="s">
        <v>70</v>
      </c>
      <c r="D5" s="39" t="s">
        <v>14</v>
      </c>
      <c r="E5" s="39" t="s">
        <v>71</v>
      </c>
      <c r="F5" s="39" t="s">
        <v>108</v>
      </c>
      <c r="G5" s="39" t="s">
        <v>17</v>
      </c>
      <c r="H5" s="39" t="s">
        <v>107</v>
      </c>
      <c r="I5" s="39" t="s">
        <v>16</v>
      </c>
      <c r="J5" s="39" t="s">
        <v>176</v>
      </c>
      <c r="K5" s="39" t="s">
        <v>199</v>
      </c>
      <c r="L5" s="39" t="s">
        <v>177</v>
      </c>
      <c r="M5" s="39" t="s">
        <v>63</v>
      </c>
      <c r="N5" s="39" t="s">
        <v>152</v>
      </c>
      <c r="O5" s="41" t="s">
        <v>154</v>
      </c>
    </row>
    <row r="6" spans="1:15" s="3" customFormat="1">
      <c r="A6" s="127" t="s">
        <v>3675</v>
      </c>
      <c r="B6" s="128" t="s">
        <v>3675</v>
      </c>
      <c r="C6" s="128" t="s">
        <v>3675</v>
      </c>
      <c r="D6" s="128" t="s">
        <v>3675</v>
      </c>
      <c r="E6" s="128" t="s">
        <v>3675</v>
      </c>
      <c r="F6" s="27" t="s">
        <v>21</v>
      </c>
      <c r="G6" s="27" t="s">
        <v>20</v>
      </c>
      <c r="H6" s="128" t="s">
        <v>3675</v>
      </c>
      <c r="I6" s="27" t="s">
        <v>19</v>
      </c>
      <c r="J6" s="27" t="s">
        <v>19</v>
      </c>
      <c r="K6" s="27" t="s">
        <v>206</v>
      </c>
      <c r="L6" s="27" t="s">
        <v>202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29" t="s">
        <v>3675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3" t="s">
        <v>3411</v>
      </c>
      <c r="B8" s="134" t="s">
        <v>3675</v>
      </c>
      <c r="C8" s="134" t="s">
        <v>3675</v>
      </c>
      <c r="D8" s="134" t="s">
        <v>3675</v>
      </c>
      <c r="E8" s="134" t="s">
        <v>3675</v>
      </c>
      <c r="F8" s="134" t="s">
        <v>3675</v>
      </c>
      <c r="G8" s="134" t="s">
        <v>3675</v>
      </c>
      <c r="H8" s="134" t="s">
        <v>3675</v>
      </c>
      <c r="I8" s="134" t="s">
        <v>3675</v>
      </c>
      <c r="J8" s="134" t="s">
        <v>3675</v>
      </c>
      <c r="K8" s="134" t="s">
        <v>3675</v>
      </c>
      <c r="L8" s="103">
        <v>0</v>
      </c>
      <c r="M8" s="134" t="s">
        <v>3675</v>
      </c>
      <c r="N8" s="104">
        <v>0</v>
      </c>
      <c r="O8" s="104">
        <v>0</v>
      </c>
    </row>
    <row r="9" spans="1:15">
      <c r="A9" s="102" t="s">
        <v>214</v>
      </c>
      <c r="B9" s="134" t="s">
        <v>3675</v>
      </c>
      <c r="C9" s="134" t="s">
        <v>3675</v>
      </c>
      <c r="D9" s="134" t="s">
        <v>3675</v>
      </c>
      <c r="E9" s="134" t="s">
        <v>3675</v>
      </c>
      <c r="F9" s="134" t="s">
        <v>3675</v>
      </c>
      <c r="G9" s="134" t="s">
        <v>3675</v>
      </c>
      <c r="H9" s="134" t="s">
        <v>3675</v>
      </c>
      <c r="I9" s="134" t="s">
        <v>3675</v>
      </c>
      <c r="J9" s="134" t="s">
        <v>3675</v>
      </c>
      <c r="K9" s="134" t="s">
        <v>3675</v>
      </c>
      <c r="L9" s="134" t="s">
        <v>3675</v>
      </c>
      <c r="M9" s="134" t="s">
        <v>3675</v>
      </c>
      <c r="N9" s="134" t="s">
        <v>3675</v>
      </c>
      <c r="O9" s="134" t="s">
        <v>3675</v>
      </c>
    </row>
    <row r="10" spans="1:15">
      <c r="A10" s="102" t="s">
        <v>116</v>
      </c>
      <c r="B10" s="134" t="s">
        <v>3675</v>
      </c>
      <c r="C10" s="134" t="s">
        <v>3675</v>
      </c>
      <c r="D10" s="134" t="s">
        <v>3675</v>
      </c>
      <c r="E10" s="134" t="s">
        <v>3675</v>
      </c>
      <c r="F10" s="134" t="s">
        <v>3675</v>
      </c>
      <c r="G10" s="134" t="s">
        <v>3675</v>
      </c>
      <c r="H10" s="134" t="s">
        <v>3675</v>
      </c>
      <c r="I10" s="134" t="s">
        <v>3675</v>
      </c>
      <c r="J10" s="134" t="s">
        <v>3675</v>
      </c>
      <c r="K10" s="134" t="s">
        <v>3675</v>
      </c>
      <c r="L10" s="134" t="s">
        <v>3675</v>
      </c>
      <c r="M10" s="134" t="s">
        <v>3675</v>
      </c>
      <c r="N10" s="134" t="s">
        <v>3675</v>
      </c>
      <c r="O10" s="134" t="s">
        <v>3675</v>
      </c>
    </row>
    <row r="11" spans="1:15">
      <c r="A11" s="102" t="s">
        <v>205</v>
      </c>
      <c r="B11" s="134" t="s">
        <v>3675</v>
      </c>
      <c r="C11" s="134" t="s">
        <v>3675</v>
      </c>
      <c r="D11" s="134" t="s">
        <v>3675</v>
      </c>
      <c r="E11" s="134" t="s">
        <v>3675</v>
      </c>
      <c r="F11" s="134" t="s">
        <v>3675</v>
      </c>
      <c r="G11" s="134" t="s">
        <v>3675</v>
      </c>
      <c r="H11" s="134" t="s">
        <v>3675</v>
      </c>
      <c r="I11" s="134" t="s">
        <v>3675</v>
      </c>
      <c r="J11" s="134" t="s">
        <v>3675</v>
      </c>
      <c r="K11" s="134" t="s">
        <v>3675</v>
      </c>
      <c r="L11" s="134" t="s">
        <v>3675</v>
      </c>
      <c r="M11" s="134" t="s">
        <v>3675</v>
      </c>
      <c r="N11" s="134" t="s">
        <v>3675</v>
      </c>
      <c r="O11" s="134" t="s">
        <v>3675</v>
      </c>
    </row>
    <row r="12" spans="1:15" hidden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